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240" activeTab="1"/>
  </bookViews>
  <sheets>
    <sheet name=" Титулка бакалавр" sheetId="1" r:id="rId1"/>
    <sheet name="бакалавр" sheetId="2" r:id="rId2"/>
    <sheet name="Каталог ВК бакалавр" sheetId="3" r:id="rId3"/>
  </sheets>
  <definedNames>
    <definedName name="_xlnm.Print_Area" localSheetId="1">бакалавр!$A$1:$BU$94</definedName>
  </definedNames>
  <calcPr calcId="145621"/>
</workbook>
</file>

<file path=xl/calcChain.xml><?xml version="1.0" encoding="utf-8"?>
<calcChain xmlns="http://schemas.openxmlformats.org/spreadsheetml/2006/main">
  <c r="I42" i="2" l="1"/>
  <c r="C25" i="1"/>
  <c r="D25" i="1"/>
  <c r="E25" i="1" s="1"/>
  <c r="F25" i="1"/>
  <c r="G25" i="1" s="1"/>
  <c r="H25" i="1" s="1"/>
  <c r="I25" i="1" s="1"/>
  <c r="J25" i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E43" i="3"/>
  <c r="I43" i="3" s="1"/>
  <c r="D43" i="3"/>
  <c r="E40" i="3"/>
  <c r="D40" i="3"/>
  <c r="E39" i="3"/>
  <c r="D39" i="3"/>
  <c r="E34" i="3"/>
  <c r="D34" i="3"/>
  <c r="E30" i="3"/>
  <c r="I30" i="3" s="1"/>
  <c r="D30" i="3"/>
  <c r="E29" i="3"/>
  <c r="D29" i="3"/>
  <c r="E27" i="3"/>
  <c r="I27" i="3" s="1"/>
  <c r="D27" i="3"/>
  <c r="E10" i="3"/>
  <c r="D10" i="3"/>
  <c r="I39" i="3"/>
  <c r="I40" i="3"/>
  <c r="I34" i="3"/>
  <c r="I29" i="3"/>
  <c r="I10" i="3"/>
  <c r="E42" i="3"/>
  <c r="I42" i="3" s="1"/>
  <c r="D42" i="3"/>
  <c r="E41" i="3"/>
  <c r="D41" i="3"/>
  <c r="E38" i="3"/>
  <c r="I38" i="3" s="1"/>
  <c r="D38" i="3"/>
  <c r="E37" i="3"/>
  <c r="D37" i="3"/>
  <c r="E33" i="3"/>
  <c r="I33" i="3" s="1"/>
  <c r="D33" i="3"/>
  <c r="E36" i="3"/>
  <c r="D36" i="3"/>
  <c r="E35" i="3"/>
  <c r="I35" i="3" s="1"/>
  <c r="D35" i="3"/>
  <c r="E32" i="3"/>
  <c r="D32" i="3"/>
  <c r="E31" i="3"/>
  <c r="I31" i="3" s="1"/>
  <c r="D31" i="3"/>
  <c r="E28" i="3"/>
  <c r="D28" i="3"/>
  <c r="E26" i="3"/>
  <c r="I26" i="3" s="1"/>
  <c r="D26" i="3"/>
  <c r="E25" i="3"/>
  <c r="D25" i="3"/>
  <c r="E24" i="3"/>
  <c r="I24" i="3" s="1"/>
  <c r="D24" i="3"/>
  <c r="E23" i="3"/>
  <c r="D23" i="3"/>
  <c r="E11" i="3"/>
  <c r="I11" i="3" s="1"/>
  <c r="D11" i="3"/>
  <c r="BK77" i="2"/>
  <c r="BJ77" i="2"/>
  <c r="BI77" i="2"/>
  <c r="BH77" i="2"/>
  <c r="BG77" i="2"/>
  <c r="BF77" i="2"/>
  <c r="BE77" i="2"/>
  <c r="BD77" i="2"/>
  <c r="BC77" i="2"/>
  <c r="BA77" i="2"/>
  <c r="AZ77" i="2"/>
  <c r="AY77" i="2"/>
  <c r="AX77" i="2"/>
  <c r="AW77" i="2"/>
  <c r="AV77" i="2"/>
  <c r="AU77" i="2"/>
  <c r="AT77" i="2"/>
  <c r="AS77" i="2"/>
  <c r="AQ77" i="2"/>
  <c r="AP77" i="2"/>
  <c r="AO77" i="2"/>
  <c r="AN77" i="2"/>
  <c r="AM77" i="2"/>
  <c r="AL77" i="2"/>
  <c r="AK77" i="2"/>
  <c r="AJ77" i="2"/>
  <c r="AI77" i="2"/>
  <c r="AG77" i="2"/>
  <c r="AF77" i="2"/>
  <c r="AE77" i="2"/>
  <c r="AD77" i="2"/>
  <c r="AC77" i="2"/>
  <c r="AB77" i="2"/>
  <c r="AA77" i="2"/>
  <c r="Z77" i="2"/>
  <c r="Y77" i="2"/>
  <c r="BL76" i="2"/>
  <c r="BB76" i="2"/>
  <c r="AR76" i="2"/>
  <c r="AH76" i="2"/>
  <c r="X76" i="2"/>
  <c r="W76" i="2"/>
  <c r="V76" i="2"/>
  <c r="BK75" i="2"/>
  <c r="BJ75" i="2"/>
  <c r="BI75" i="2"/>
  <c r="BH75" i="2"/>
  <c r="BG75" i="2"/>
  <c r="BF75" i="2"/>
  <c r="BE75" i="2"/>
  <c r="BD75" i="2"/>
  <c r="BC75" i="2"/>
  <c r="BA75" i="2"/>
  <c r="AZ75" i="2"/>
  <c r="AY75" i="2"/>
  <c r="AX75" i="2"/>
  <c r="AW75" i="2"/>
  <c r="AV75" i="2"/>
  <c r="AU75" i="2"/>
  <c r="AT75" i="2"/>
  <c r="AS75" i="2"/>
  <c r="AQ75" i="2"/>
  <c r="AP75" i="2"/>
  <c r="AO75" i="2"/>
  <c r="AN75" i="2"/>
  <c r="AM75" i="2"/>
  <c r="AL75" i="2"/>
  <c r="AK75" i="2"/>
  <c r="AJ75" i="2"/>
  <c r="AI75" i="2"/>
  <c r="AG75" i="2"/>
  <c r="AF75" i="2"/>
  <c r="AE75" i="2"/>
  <c r="AD75" i="2"/>
  <c r="AC75" i="2"/>
  <c r="AB75" i="2"/>
  <c r="AA75" i="2"/>
  <c r="Z75" i="2"/>
  <c r="Y75" i="2"/>
  <c r="BU74" i="2"/>
  <c r="BT74" i="2"/>
  <c r="BS74" i="2"/>
  <c r="BR74" i="2"/>
  <c r="BQ74" i="2"/>
  <c r="BP74" i="2"/>
  <c r="BO74" i="2"/>
  <c r="BN74" i="2"/>
  <c r="BM74" i="2"/>
  <c r="F74" i="2"/>
  <c r="BK73" i="2"/>
  <c r="BJ73" i="2"/>
  <c r="BJ74" i="2" s="1"/>
  <c r="BJ76" i="2" s="1"/>
  <c r="BJ78" i="2" s="1"/>
  <c r="BI73" i="2"/>
  <c r="BI74" i="2" s="1"/>
  <c r="BH73" i="2"/>
  <c r="BH74" i="2" s="1"/>
  <c r="BG73" i="2"/>
  <c r="BF73" i="2"/>
  <c r="BF74" i="2" s="1"/>
  <c r="BE73" i="2"/>
  <c r="BE74" i="2" s="1"/>
  <c r="BD73" i="2"/>
  <c r="BD74" i="2" s="1"/>
  <c r="BC73" i="2"/>
  <c r="BC74" i="2" s="1"/>
  <c r="BA73" i="2"/>
  <c r="BA74" i="2" s="1"/>
  <c r="AZ73" i="2"/>
  <c r="AZ74" i="2"/>
  <c r="AY73" i="2"/>
  <c r="AY74" i="2" s="1"/>
  <c r="AX73" i="2"/>
  <c r="AW73" i="2"/>
  <c r="AW74" i="2" s="1"/>
  <c r="AV73" i="2"/>
  <c r="AV74" i="2" s="1"/>
  <c r="AU73" i="2"/>
  <c r="AU74" i="2" s="1"/>
  <c r="AT73" i="2"/>
  <c r="AS73" i="2"/>
  <c r="AS74" i="2" s="1"/>
  <c r="AQ73" i="2"/>
  <c r="AQ74" i="2" s="1"/>
  <c r="AP73" i="2"/>
  <c r="AP74" i="2" s="1"/>
  <c r="AO73" i="2"/>
  <c r="AN73" i="2"/>
  <c r="AN74" i="2" s="1"/>
  <c r="AM73" i="2"/>
  <c r="AL73" i="2"/>
  <c r="AL74" i="2" s="1"/>
  <c r="AK73" i="2"/>
  <c r="AK74" i="2" s="1"/>
  <c r="AJ73" i="2"/>
  <c r="AJ74" i="2" s="1"/>
  <c r="AI73" i="2"/>
  <c r="AI74" i="2" s="1"/>
  <c r="AG73" i="2"/>
  <c r="AG74" i="2" s="1"/>
  <c r="AF73" i="2"/>
  <c r="AE73" i="2"/>
  <c r="AE74" i="2" s="1"/>
  <c r="AD73" i="2"/>
  <c r="AD74" i="2" s="1"/>
  <c r="AC73" i="2"/>
  <c r="AC74" i="2" s="1"/>
  <c r="AB73" i="2"/>
  <c r="AA73" i="2"/>
  <c r="AA74" i="2" s="1"/>
  <c r="Z73" i="2"/>
  <c r="Z74" i="2" s="1"/>
  <c r="Y73" i="2"/>
  <c r="Y74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BU62" i="2"/>
  <c r="BT62" i="2"/>
  <c r="BS62" i="2"/>
  <c r="BR62" i="2"/>
  <c r="BQ62" i="2"/>
  <c r="BP62" i="2"/>
  <c r="BO62" i="2"/>
  <c r="BN62" i="2"/>
  <c r="BM62" i="2"/>
  <c r="BL62" i="2"/>
  <c r="BB62" i="2"/>
  <c r="AR62" i="2"/>
  <c r="AH62" i="2"/>
  <c r="I62" i="2"/>
  <c r="H62" i="2"/>
  <c r="U61" i="2"/>
  <c r="T61" i="2"/>
  <c r="S61" i="2"/>
  <c r="R61" i="2"/>
  <c r="Q61" i="2"/>
  <c r="P61" i="2"/>
  <c r="O61" i="2"/>
  <c r="N61" i="2"/>
  <c r="G61" i="2"/>
  <c r="U59" i="2"/>
  <c r="T59" i="2"/>
  <c r="S59" i="2"/>
  <c r="R59" i="2"/>
  <c r="Q59" i="2"/>
  <c r="P59" i="2"/>
  <c r="O59" i="2"/>
  <c r="N59" i="2"/>
  <c r="L59" i="2"/>
  <c r="L70" i="2"/>
  <c r="K59" i="2"/>
  <c r="K70" i="2" s="1"/>
  <c r="J59" i="2"/>
  <c r="J70" i="2"/>
  <c r="G59" i="2"/>
  <c r="H59" i="2" s="1"/>
  <c r="D59" i="2"/>
  <c r="D70" i="2"/>
  <c r="C59" i="2"/>
  <c r="C70" i="2" s="1"/>
  <c r="H58" i="2"/>
  <c r="M58" i="2" s="1"/>
  <c r="I57" i="2"/>
  <c r="H57" i="2"/>
  <c r="I56" i="2"/>
  <c r="H56" i="2"/>
  <c r="I55" i="2"/>
  <c r="H55" i="2"/>
  <c r="I54" i="2"/>
  <c r="H54" i="2"/>
  <c r="I53" i="2"/>
  <c r="H53" i="2"/>
  <c r="I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BK43" i="2"/>
  <c r="BJ43" i="2"/>
  <c r="BI43" i="2"/>
  <c r="BH43" i="2"/>
  <c r="BG43" i="2"/>
  <c r="BF43" i="2"/>
  <c r="BE43" i="2"/>
  <c r="BD43" i="2"/>
  <c r="BC43" i="2"/>
  <c r="BA43" i="2"/>
  <c r="AZ43" i="2"/>
  <c r="AY43" i="2"/>
  <c r="AX43" i="2"/>
  <c r="AW43" i="2"/>
  <c r="AV43" i="2"/>
  <c r="AU43" i="2"/>
  <c r="AT43" i="2"/>
  <c r="AS43" i="2"/>
  <c r="AQ43" i="2"/>
  <c r="AP43" i="2"/>
  <c r="AO43" i="2"/>
  <c r="AN43" i="2"/>
  <c r="AM43" i="2"/>
  <c r="AL43" i="2"/>
  <c r="AK43" i="2"/>
  <c r="AJ43" i="2"/>
  <c r="AI43" i="2"/>
  <c r="AG43" i="2"/>
  <c r="AF43" i="2"/>
  <c r="AE43" i="2"/>
  <c r="AD43" i="2"/>
  <c r="AC43" i="2"/>
  <c r="AB43" i="2"/>
  <c r="AA43" i="2"/>
  <c r="Z43" i="2"/>
  <c r="Y43" i="2"/>
  <c r="I43" i="2"/>
  <c r="H43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Q42" i="2"/>
  <c r="AP42" i="2"/>
  <c r="AO42" i="2"/>
  <c r="AN42" i="2"/>
  <c r="AM42" i="2"/>
  <c r="AL42" i="2"/>
  <c r="AK42" i="2"/>
  <c r="AJ42" i="2"/>
  <c r="AI42" i="2"/>
  <c r="AG42" i="2"/>
  <c r="AF42" i="2"/>
  <c r="AE42" i="2"/>
  <c r="AD42" i="2"/>
  <c r="AC42" i="2"/>
  <c r="AB42" i="2"/>
  <c r="AA42" i="2"/>
  <c r="Z42" i="2"/>
  <c r="Y42" i="2"/>
  <c r="H42" i="2"/>
  <c r="BK41" i="2"/>
  <c r="BJ41" i="2"/>
  <c r="BI41" i="2"/>
  <c r="BH41" i="2"/>
  <c r="BG41" i="2"/>
  <c r="BF41" i="2"/>
  <c r="BE41" i="2"/>
  <c r="BD41" i="2"/>
  <c r="BC41" i="2"/>
  <c r="BA41" i="2"/>
  <c r="AZ41" i="2"/>
  <c r="AY41" i="2"/>
  <c r="AX41" i="2"/>
  <c r="AW41" i="2"/>
  <c r="AV41" i="2"/>
  <c r="AU41" i="2"/>
  <c r="AT41" i="2"/>
  <c r="AS41" i="2"/>
  <c r="AQ41" i="2"/>
  <c r="AP41" i="2"/>
  <c r="AO41" i="2"/>
  <c r="AN41" i="2"/>
  <c r="AM41" i="2"/>
  <c r="AL41" i="2"/>
  <c r="AK41" i="2"/>
  <c r="AJ41" i="2"/>
  <c r="AI41" i="2"/>
  <c r="AG41" i="2"/>
  <c r="AF41" i="2"/>
  <c r="AE41" i="2"/>
  <c r="AD41" i="2"/>
  <c r="AC41" i="2"/>
  <c r="AB41" i="2"/>
  <c r="AA41" i="2"/>
  <c r="Z41" i="2"/>
  <c r="Y41" i="2"/>
  <c r="I41" i="2"/>
  <c r="H41" i="2"/>
  <c r="BK40" i="2"/>
  <c r="BJ40" i="2"/>
  <c r="BI40" i="2"/>
  <c r="BH40" i="2"/>
  <c r="BG40" i="2"/>
  <c r="BF40" i="2"/>
  <c r="BE40" i="2"/>
  <c r="BD40" i="2"/>
  <c r="BC40" i="2"/>
  <c r="BA40" i="2"/>
  <c r="AZ40" i="2"/>
  <c r="AY40" i="2"/>
  <c r="AX40" i="2"/>
  <c r="AW40" i="2"/>
  <c r="AV40" i="2"/>
  <c r="AU40" i="2"/>
  <c r="AT40" i="2"/>
  <c r="AS40" i="2"/>
  <c r="AQ40" i="2"/>
  <c r="AP40" i="2"/>
  <c r="AO40" i="2"/>
  <c r="AN40" i="2"/>
  <c r="AM40" i="2"/>
  <c r="AL40" i="2"/>
  <c r="AK40" i="2"/>
  <c r="AJ40" i="2"/>
  <c r="AI40" i="2"/>
  <c r="AG40" i="2"/>
  <c r="AF40" i="2"/>
  <c r="AE40" i="2"/>
  <c r="AD40" i="2"/>
  <c r="AC40" i="2"/>
  <c r="AB40" i="2"/>
  <c r="AA40" i="2"/>
  <c r="Z40" i="2"/>
  <c r="Y40" i="2"/>
  <c r="I40" i="2"/>
  <c r="H40" i="2"/>
  <c r="BK39" i="2"/>
  <c r="BJ39" i="2"/>
  <c r="BI39" i="2"/>
  <c r="BH39" i="2"/>
  <c r="BG39" i="2"/>
  <c r="BF39" i="2"/>
  <c r="BE39" i="2"/>
  <c r="BD39" i="2"/>
  <c r="BC39" i="2"/>
  <c r="BA39" i="2"/>
  <c r="AZ39" i="2"/>
  <c r="AY39" i="2"/>
  <c r="AY62" i="2" s="1"/>
  <c r="AX39" i="2"/>
  <c r="AW39" i="2"/>
  <c r="AV39" i="2"/>
  <c r="AU39" i="2"/>
  <c r="AU62" i="2" s="1"/>
  <c r="AT39" i="2"/>
  <c r="AS39" i="2"/>
  <c r="AQ39" i="2"/>
  <c r="AP39" i="2"/>
  <c r="AO39" i="2"/>
  <c r="AN39" i="2"/>
  <c r="AM39" i="2"/>
  <c r="AL39" i="2"/>
  <c r="AL62" i="2" s="1"/>
  <c r="AK39" i="2"/>
  <c r="AJ39" i="2"/>
  <c r="AI39" i="2"/>
  <c r="AG39" i="2"/>
  <c r="AG62" i="2" s="1"/>
  <c r="AF39" i="2"/>
  <c r="AE39" i="2"/>
  <c r="AD39" i="2"/>
  <c r="AC39" i="2"/>
  <c r="AC62" i="2" s="1"/>
  <c r="AB39" i="2"/>
  <c r="AA39" i="2"/>
  <c r="Z39" i="2"/>
  <c r="Y39" i="2"/>
  <c r="I39" i="2"/>
  <c r="H39" i="2"/>
  <c r="BK38" i="2"/>
  <c r="BJ38" i="2"/>
  <c r="BJ62" i="2" s="1"/>
  <c r="BI38" i="2"/>
  <c r="BH38" i="2"/>
  <c r="BG38" i="2"/>
  <c r="BF38" i="2"/>
  <c r="BE38" i="2"/>
  <c r="BD38" i="2"/>
  <c r="BC38" i="2"/>
  <c r="BA38" i="2"/>
  <c r="BA62" i="2" s="1"/>
  <c r="AZ38" i="2"/>
  <c r="AY38" i="2"/>
  <c r="AX38" i="2"/>
  <c r="AW38" i="2"/>
  <c r="AW62" i="2" s="1"/>
  <c r="AV38" i="2"/>
  <c r="AU38" i="2"/>
  <c r="AT38" i="2"/>
  <c r="AS38" i="2"/>
  <c r="AS62" i="2" s="1"/>
  <c r="AQ38" i="2"/>
  <c r="AP38" i="2"/>
  <c r="AO38" i="2"/>
  <c r="AN38" i="2"/>
  <c r="AM38" i="2"/>
  <c r="AL38" i="2"/>
  <c r="AK38" i="2"/>
  <c r="AJ38" i="2"/>
  <c r="AJ62" i="2" s="1"/>
  <c r="AI38" i="2"/>
  <c r="AG38" i="2"/>
  <c r="AF38" i="2"/>
  <c r="AE38" i="2"/>
  <c r="AE62" i="2" s="1"/>
  <c r="AD38" i="2"/>
  <c r="AC38" i="2"/>
  <c r="AB38" i="2"/>
  <c r="AA38" i="2"/>
  <c r="AA62" i="2" s="1"/>
  <c r="Z38" i="2"/>
  <c r="Y38" i="2"/>
  <c r="I38" i="2"/>
  <c r="H38" i="2"/>
  <c r="I37" i="2"/>
  <c r="H37" i="2"/>
  <c r="I36" i="2"/>
  <c r="M36" i="2" s="1"/>
  <c r="H36" i="2"/>
  <c r="I35" i="2"/>
  <c r="H35" i="2"/>
  <c r="I34" i="2"/>
  <c r="H34" i="2"/>
  <c r="BU32" i="2"/>
  <c r="BU33" i="2" s="1"/>
  <c r="BT32" i="2"/>
  <c r="BT33" i="2" s="1"/>
  <c r="BS32" i="2"/>
  <c r="BS33" i="2" s="1"/>
  <c r="BS76" i="2" s="1"/>
  <c r="BS78" i="2" s="1"/>
  <c r="BR32" i="2"/>
  <c r="BR33" i="2" s="1"/>
  <c r="BR76" i="2" s="1"/>
  <c r="BR78" i="2" s="1"/>
  <c r="BQ32" i="2"/>
  <c r="BQ33" i="2" s="1"/>
  <c r="BP32" i="2"/>
  <c r="BP33" i="2" s="1"/>
  <c r="BO32" i="2"/>
  <c r="BO33" i="2"/>
  <c r="BN32" i="2"/>
  <c r="BN33" i="2" s="1"/>
  <c r="BN76" i="2" s="1"/>
  <c r="BN78" i="2" s="1"/>
  <c r="BM32" i="2"/>
  <c r="BM33" i="2" s="1"/>
  <c r="BK31" i="2"/>
  <c r="BK32" i="2" s="1"/>
  <c r="BJ31" i="2"/>
  <c r="BJ32" i="2" s="1"/>
  <c r="BI31" i="2"/>
  <c r="BH31" i="2"/>
  <c r="BG31" i="2"/>
  <c r="BG32" i="2" s="1"/>
  <c r="BG33" i="2" s="1"/>
  <c r="BF31" i="2"/>
  <c r="BE31" i="2"/>
  <c r="BD31" i="2"/>
  <c r="BD32" i="2" s="1"/>
  <c r="BC31" i="2"/>
  <c r="BC32" i="2" s="1"/>
  <c r="BA31" i="2"/>
  <c r="BA32" i="2" s="1"/>
  <c r="AZ31" i="2"/>
  <c r="AY31" i="2"/>
  <c r="AX31" i="2"/>
  <c r="AX32" i="2" s="1"/>
  <c r="AX33" i="2" s="1"/>
  <c r="AW31" i="2"/>
  <c r="AV31" i="2"/>
  <c r="AU31" i="2"/>
  <c r="AU32" i="2" s="1"/>
  <c r="AT31" i="2"/>
  <c r="AT32" i="2" s="1"/>
  <c r="AS31" i="2"/>
  <c r="AQ31" i="2"/>
  <c r="AP31" i="2"/>
  <c r="AO31" i="2"/>
  <c r="AO32" i="2" s="1"/>
  <c r="AO33" i="2" s="1"/>
  <c r="AN31" i="2"/>
  <c r="AM31" i="2"/>
  <c r="AM32" i="2" s="1"/>
  <c r="AM33" i="2" s="1"/>
  <c r="AL31" i="2"/>
  <c r="AK31" i="2"/>
  <c r="AJ31" i="2"/>
  <c r="AI31" i="2"/>
  <c r="AG31" i="2"/>
  <c r="AF31" i="2"/>
  <c r="AE31" i="2"/>
  <c r="AD31" i="2"/>
  <c r="AC31" i="2"/>
  <c r="AB31" i="2"/>
  <c r="AB32" i="2" s="1"/>
  <c r="AB33" i="2" s="1"/>
  <c r="AB76" i="2" s="1"/>
  <c r="AA31" i="2"/>
  <c r="Z31" i="2"/>
  <c r="Y31" i="2"/>
  <c r="D31" i="2"/>
  <c r="I27" i="2"/>
  <c r="H27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G26" i="2"/>
  <c r="C26" i="2"/>
  <c r="BU24" i="2"/>
  <c r="BT24" i="2"/>
  <c r="BS24" i="2"/>
  <c r="BR24" i="2"/>
  <c r="BQ24" i="2"/>
  <c r="BP24" i="2"/>
  <c r="BO24" i="2"/>
  <c r="BN24" i="2"/>
  <c r="BM24" i="2"/>
  <c r="BK24" i="2"/>
  <c r="BJ24" i="2"/>
  <c r="BI24" i="2"/>
  <c r="BH24" i="2"/>
  <c r="BG24" i="2"/>
  <c r="BF24" i="2"/>
  <c r="BE24" i="2"/>
  <c r="BD24" i="2"/>
  <c r="BC24" i="2"/>
  <c r="BA24" i="2"/>
  <c r="AZ24" i="2"/>
  <c r="AY24" i="2"/>
  <c r="AX24" i="2"/>
  <c r="AW24" i="2"/>
  <c r="AV24" i="2"/>
  <c r="AU24" i="2"/>
  <c r="AT24" i="2"/>
  <c r="AS24" i="2"/>
  <c r="AQ24" i="2"/>
  <c r="AP24" i="2"/>
  <c r="AO24" i="2"/>
  <c r="AN24" i="2"/>
  <c r="AM24" i="2"/>
  <c r="AL24" i="2"/>
  <c r="AK24" i="2"/>
  <c r="AJ24" i="2"/>
  <c r="AI24" i="2"/>
  <c r="AG24" i="2"/>
  <c r="AF24" i="2"/>
  <c r="AE24" i="2"/>
  <c r="AD24" i="2"/>
  <c r="AC24" i="2"/>
  <c r="AB24" i="2"/>
  <c r="AA24" i="2"/>
  <c r="Z24" i="2"/>
  <c r="Y24" i="2"/>
  <c r="U24" i="2"/>
  <c r="T24" i="2"/>
  <c r="T31" i="2" s="1"/>
  <c r="S24" i="2"/>
  <c r="R24" i="2"/>
  <c r="Q24" i="2"/>
  <c r="P24" i="2"/>
  <c r="O24" i="2"/>
  <c r="N24" i="2"/>
  <c r="L24" i="2"/>
  <c r="L31" i="2" s="1"/>
  <c r="L74" i="2" s="1"/>
  <c r="K24" i="2"/>
  <c r="J24" i="2"/>
  <c r="G24" i="2"/>
  <c r="F24" i="2"/>
  <c r="C24" i="2"/>
  <c r="C31" i="2" s="1"/>
  <c r="I23" i="2"/>
  <c r="H23" i="2"/>
  <c r="M23" i="2" s="1"/>
  <c r="I22" i="2"/>
  <c r="H22" i="2"/>
  <c r="I21" i="2"/>
  <c r="H21" i="2"/>
  <c r="M21" i="2" s="1"/>
  <c r="I20" i="2"/>
  <c r="H20" i="2"/>
  <c r="I19" i="2"/>
  <c r="H19" i="2"/>
  <c r="M19" i="2" s="1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M12" i="2" s="1"/>
  <c r="I11" i="2"/>
  <c r="H11" i="2"/>
  <c r="B8" i="2"/>
  <c r="C8" i="2" s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O5" i="2"/>
  <c r="P5" i="2" s="1"/>
  <c r="Q5" i="2" s="1"/>
  <c r="R5" i="2" s="1"/>
  <c r="S5" i="2" s="1"/>
  <c r="T5" i="2" s="1"/>
  <c r="U5" i="2" s="1"/>
  <c r="M41" i="1"/>
  <c r="K41" i="1"/>
  <c r="H41" i="1"/>
  <c r="F41" i="1"/>
  <c r="D41" i="1"/>
  <c r="B41" i="1"/>
  <c r="O40" i="1"/>
  <c r="O39" i="1"/>
  <c r="O38" i="1"/>
  <c r="O37" i="1"/>
  <c r="O41" i="1" s="1"/>
  <c r="I61" i="2"/>
  <c r="AF62" i="2"/>
  <c r="S70" i="2"/>
  <c r="M34" i="2"/>
  <c r="M40" i="2"/>
  <c r="R31" i="2"/>
  <c r="Y62" i="2"/>
  <c r="AP62" i="2"/>
  <c r="BH62" i="2"/>
  <c r="P31" i="2"/>
  <c r="AN62" i="2"/>
  <c r="BF62" i="2"/>
  <c r="AB62" i="2"/>
  <c r="Q70" i="2"/>
  <c r="U70" i="2"/>
  <c r="M17" i="2"/>
  <c r="M16" i="2"/>
  <c r="M14" i="2"/>
  <c r="I32" i="3"/>
  <c r="I36" i="3"/>
  <c r="J31" i="2"/>
  <c r="I23" i="3"/>
  <c r="I25" i="3"/>
  <c r="I28" i="3"/>
  <c r="I37" i="3"/>
  <c r="I41" i="3"/>
  <c r="O31" i="2"/>
  <c r="S31" i="2"/>
  <c r="S74" i="2" s="1"/>
  <c r="AK62" i="2"/>
  <c r="AO62" i="2"/>
  <c r="BC62" i="2"/>
  <c r="BG62" i="2"/>
  <c r="BK62" i="2"/>
  <c r="M41" i="2"/>
  <c r="M42" i="2"/>
  <c r="AT62" i="2"/>
  <c r="AX62" i="2"/>
  <c r="M53" i="2"/>
  <c r="M65" i="2"/>
  <c r="M69" i="2"/>
  <c r="Z32" i="2"/>
  <c r="Z33" i="2" s="1"/>
  <c r="AI32" i="2"/>
  <c r="AI33" i="2" s="1"/>
  <c r="AQ32" i="2"/>
  <c r="AQ33" i="2" s="1"/>
  <c r="AM62" i="2"/>
  <c r="AQ62" i="2"/>
  <c r="M39" i="2"/>
  <c r="AD62" i="2"/>
  <c r="M62" i="2"/>
  <c r="M63" i="2"/>
  <c r="M67" i="2"/>
  <c r="H24" i="2"/>
  <c r="I26" i="2"/>
  <c r="N31" i="2"/>
  <c r="AU33" i="2"/>
  <c r="AW32" i="2"/>
  <c r="AW33" i="2" s="1"/>
  <c r="AW76" i="2" s="1"/>
  <c r="AW78" i="2" s="1"/>
  <c r="AY32" i="2"/>
  <c r="AY33" i="2" s="1"/>
  <c r="BA33" i="2"/>
  <c r="BA76" i="2" s="1"/>
  <c r="BA78" i="2" s="1"/>
  <c r="BD33" i="2"/>
  <c r="BD76" i="2" s="1"/>
  <c r="BF32" i="2"/>
  <c r="BF33" i="2"/>
  <c r="BF76" i="2" s="1"/>
  <c r="BF78" i="2" s="1"/>
  <c r="BH32" i="2"/>
  <c r="BH33" i="2" s="1"/>
  <c r="BJ33" i="2"/>
  <c r="M45" i="2"/>
  <c r="M47" i="2"/>
  <c r="M49" i="2"/>
  <c r="G70" i="2"/>
  <c r="H61" i="2"/>
  <c r="N70" i="2"/>
  <c r="R70" i="2"/>
  <c r="R74" i="2" s="1"/>
  <c r="T70" i="2"/>
  <c r="Y32" i="2"/>
  <c r="Y33" i="2" s="1"/>
  <c r="AA32" i="2"/>
  <c r="AA33" i="2" s="1"/>
  <c r="AC32" i="2"/>
  <c r="AC33" i="2" s="1"/>
  <c r="AE32" i="2"/>
  <c r="AE33" i="2" s="1"/>
  <c r="AG32" i="2"/>
  <c r="AG33" i="2" s="1"/>
  <c r="AJ32" i="2"/>
  <c r="AJ33" i="2" s="1"/>
  <c r="AL32" i="2"/>
  <c r="AL33" i="2"/>
  <c r="AN32" i="2"/>
  <c r="AN33" i="2" s="1"/>
  <c r="AP32" i="2"/>
  <c r="AP33" i="2" s="1"/>
  <c r="AS32" i="2"/>
  <c r="AV32" i="2"/>
  <c r="AV33" i="2" s="1"/>
  <c r="AZ32" i="2"/>
  <c r="AZ33" i="2" s="1"/>
  <c r="BE32" i="2"/>
  <c r="BE33" i="2" s="1"/>
  <c r="BE76" i="2" s="1"/>
  <c r="BE78" i="2" s="1"/>
  <c r="BI32" i="2"/>
  <c r="BI33" i="2" s="1"/>
  <c r="BI76" i="2" s="1"/>
  <c r="BI78" i="2" s="1"/>
  <c r="I59" i="2"/>
  <c r="M59" i="2" s="1"/>
  <c r="M44" i="2"/>
  <c r="M46" i="2"/>
  <c r="M48" i="2"/>
  <c r="M50" i="2"/>
  <c r="M52" i="2"/>
  <c r="M55" i="2"/>
  <c r="M57" i="2"/>
  <c r="BO76" i="2"/>
  <c r="BO78" i="2" s="1"/>
  <c r="AB74" i="2"/>
  <c r="AF74" i="2"/>
  <c r="AO74" i="2"/>
  <c r="AT74" i="2"/>
  <c r="AX74" i="2"/>
  <c r="BG74" i="2"/>
  <c r="BK74" i="2"/>
  <c r="BP76" i="2"/>
  <c r="BP78" i="2" s="1"/>
  <c r="BT76" i="2"/>
  <c r="BT78" i="2" s="1"/>
  <c r="T74" i="2"/>
  <c r="N74" i="2"/>
  <c r="BH76" i="2" l="1"/>
  <c r="BH78" i="2" s="1"/>
  <c r="AK33" i="2"/>
  <c r="AK32" i="2"/>
  <c r="M38" i="2"/>
  <c r="BD62" i="2"/>
  <c r="C74" i="2"/>
  <c r="J74" i="2"/>
  <c r="AJ76" i="2"/>
  <c r="AJ78" i="2" s="1"/>
  <c r="AQ76" i="2"/>
  <c r="AQ78" i="2" s="1"/>
  <c r="AU76" i="2"/>
  <c r="AU78" i="2" s="1"/>
  <c r="BM76" i="2"/>
  <c r="BM78" i="2" s="1"/>
  <c r="BQ76" i="2"/>
  <c r="BQ78" i="2" s="1"/>
  <c r="BU76" i="2"/>
  <c r="BU78" i="2" s="1"/>
  <c r="D74" i="2"/>
  <c r="AC76" i="2"/>
  <c r="AC78" i="2" s="1"/>
  <c r="BD78" i="2"/>
  <c r="BG76" i="2"/>
  <c r="BG78" i="2" s="1"/>
  <c r="I70" i="2"/>
  <c r="M15" i="2"/>
  <c r="AS33" i="2"/>
  <c r="AS76" i="2" s="1"/>
  <c r="AS78" i="2" s="1"/>
  <c r="M35" i="2"/>
  <c r="M37" i="2"/>
  <c r="Z62" i="2"/>
  <c r="AI62" i="2"/>
  <c r="AV62" i="2"/>
  <c r="AZ62" i="2"/>
  <c r="BE62" i="2"/>
  <c r="BI62" i="2"/>
  <c r="M54" i="2"/>
  <c r="M56" i="2"/>
  <c r="AO76" i="2"/>
  <c r="AX76" i="2"/>
  <c r="AX78" i="2" s="1"/>
  <c r="AP76" i="2"/>
  <c r="AP78" i="2" s="1"/>
  <c r="M18" i="2"/>
  <c r="M20" i="2"/>
  <c r="M22" i="2"/>
  <c r="K31" i="2"/>
  <c r="K74" i="2" s="1"/>
  <c r="U31" i="2"/>
  <c r="U74" i="2" s="1"/>
  <c r="AN76" i="2"/>
  <c r="AY78" i="2"/>
  <c r="AB78" i="2"/>
  <c r="AK76" i="2"/>
  <c r="AK78" i="2" s="1"/>
  <c r="AV76" i="2"/>
  <c r="AV78" i="2" s="1"/>
  <c r="AZ76" i="2"/>
  <c r="AZ78" i="2" s="1"/>
  <c r="I24" i="2"/>
  <c r="I31" i="2" s="1"/>
  <c r="I74" i="2" s="1"/>
  <c r="AN78" i="2"/>
  <c r="AG76" i="2"/>
  <c r="AG78" i="2" s="1"/>
  <c r="M61" i="2"/>
  <c r="M70" i="2" s="1"/>
  <c r="AY76" i="2"/>
  <c r="Q31" i="2"/>
  <c r="Q74" i="2" s="1"/>
  <c r="M43" i="2"/>
  <c r="M51" i="2"/>
  <c r="AA76" i="2"/>
  <c r="AA78" i="2" s="1"/>
  <c r="AI76" i="2"/>
  <c r="AI78" i="2" s="1"/>
  <c r="AL76" i="2"/>
  <c r="AL78" i="2" s="1"/>
  <c r="H70" i="2"/>
  <c r="M11" i="2"/>
  <c r="M13" i="2"/>
  <c r="H26" i="2"/>
  <c r="H31" i="2" s="1"/>
  <c r="G31" i="2"/>
  <c r="AF32" i="2"/>
  <c r="AF33" i="2" s="1"/>
  <c r="AF76" i="2" s="1"/>
  <c r="AF78" i="2" s="1"/>
  <c r="Z76" i="2"/>
  <c r="Z78" i="2" s="1"/>
  <c r="AO78" i="2"/>
  <c r="AD32" i="2"/>
  <c r="AD33" i="2"/>
  <c r="AD76" i="2" s="1"/>
  <c r="AD78" i="2" s="1"/>
  <c r="P70" i="2"/>
  <c r="P74" i="2" s="1"/>
  <c r="O70" i="2"/>
  <c r="O74" i="2" s="1"/>
  <c r="M64" i="2"/>
  <c r="M66" i="2"/>
  <c r="M68" i="2"/>
  <c r="Y76" i="2"/>
  <c r="Y78" i="2" s="1"/>
  <c r="AE76" i="2"/>
  <c r="AE78" i="2" s="1"/>
  <c r="AM74" i="2"/>
  <c r="AM76" i="2" s="1"/>
  <c r="AM78" i="2"/>
  <c r="AT33" i="2"/>
  <c r="AT76" i="2" s="1"/>
  <c r="AT78" i="2" s="1"/>
  <c r="BC33" i="2"/>
  <c r="BC76" i="2" s="1"/>
  <c r="BC78" i="2" s="1"/>
  <c r="BK33" i="2"/>
  <c r="BK76" i="2" s="1"/>
  <c r="BK78" i="2" s="1"/>
  <c r="M24" i="2" l="1"/>
  <c r="M31" i="2" s="1"/>
  <c r="M74" i="2"/>
  <c r="H71" i="2"/>
  <c r="G74" i="2"/>
  <c r="H72" i="2" s="1"/>
  <c r="H74" i="2"/>
</calcChain>
</file>

<file path=xl/sharedStrings.xml><?xml version="1.0" encoding="utf-8"?>
<sst xmlns="http://schemas.openxmlformats.org/spreadsheetml/2006/main" count="669" uniqueCount="321">
  <si>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</si>
  <si>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</si>
  <si>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</si>
  <si>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</si>
  <si>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>рішенням Вченої ради</t>
  </si>
  <si>
    <t>міжнародного університету</t>
  </si>
  <si>
    <t>Університету "Україна"</t>
  </si>
  <si>
    <t>розвитку людини "Україна"</t>
  </si>
  <si>
    <t>Н А В Ч А Л Ь Н И Й    П Л А Н</t>
  </si>
  <si>
    <t>__________ П.М. Таланчук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</si>
  <si>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бакалавра</t>
    </r>
  </si>
  <si>
    <t xml:space="preserve">на основі повної загальної середньої освіти
</t>
  </si>
  <si>
    <t xml:space="preserve">з галузі знань </t>
  </si>
  <si>
    <t>02 Культура і мистецтво</t>
  </si>
  <si>
    <t xml:space="preserve">                                                        </t>
  </si>
  <si>
    <t>за спеціальністю</t>
  </si>
  <si>
    <t>029 Інформаційна, бібліотечна та архівна справа</t>
  </si>
  <si>
    <t xml:space="preserve">                                                                                                 </t>
  </si>
  <si>
    <t xml:space="preserve">спеціалізація  </t>
  </si>
  <si>
    <t>Інформаційна, бібліотечна та архівна справа</t>
  </si>
  <si>
    <r>
      <t xml:space="preserve">кваліфікація: </t>
    </r>
    <r>
      <rPr>
        <b/>
        <u/>
        <sz val="10"/>
        <rFont val="Times New Roman"/>
        <family val="1"/>
        <charset val="204"/>
      </rPr>
      <t/>
    </r>
  </si>
  <si>
    <t>бакалавр з інформаційної, бібліотечної та архівної справи</t>
  </si>
  <si>
    <t xml:space="preserve">                                                                                     </t>
  </si>
  <si>
    <r>
      <t xml:space="preserve">Форма навчання: </t>
    </r>
    <r>
      <rPr>
        <sz val="10"/>
        <rFont val="Times New Roman"/>
        <family val="1"/>
        <charset val="204"/>
      </rPr>
      <t>денна</t>
    </r>
  </si>
  <si>
    <r>
      <rPr>
        <b/>
        <sz val="10"/>
        <rFont val="Times New Roman"/>
        <family val="1"/>
        <charset val="204"/>
      </rPr>
      <t>Строк навчання:</t>
    </r>
    <r>
      <rPr>
        <sz val="10"/>
        <rFont val="Times New Roman"/>
        <family val="1"/>
        <charset val="204"/>
      </rPr>
      <t xml:space="preserve"> 3 роки 10 місяців 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</si>
  <si>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</si>
  <si>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</si>
  <si>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</si>
  <si>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</si>
  <si>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</si>
  <si>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</si>
  <si>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</si>
  <si>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</si>
  <si>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</si>
  <si>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</si>
  <si>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</si>
  <si>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</si>
  <si>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</si>
  <si>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</si>
  <si>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</si>
  <si>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</si>
  <si>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</si>
  <si>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</si>
  <si>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</si>
  <si>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</si>
  <si>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III</t>
  </si>
  <si>
    <t>IV</t>
  </si>
  <si>
    <t>Д</t>
  </si>
  <si>
    <t>З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</si>
  <si>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написання кваліфікаційної роботи; З – захист кваліфікаційної роботи.</t>
    </r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</si>
  <si>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</si>
  <si>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</si>
  <si>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</si>
  <si>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</si>
  <si>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</si>
  <si>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</si>
  <si>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Захист дипломного проєкту (роботи)</t>
  </si>
  <si>
    <t>Виконання кваліфікаційної роботи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</si>
  <si>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</si>
  <si>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</si>
  <si>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</si>
  <si>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</si>
  <si>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</si>
  <si>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</si>
  <si>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випускової атестації (іспит, дипломний проєкт (робота))</t>
  </si>
  <si>
    <t>Ознайомча</t>
  </si>
  <si>
    <t>Захист кваліфікаційної роботи</t>
  </si>
  <si>
    <t>Навчальна</t>
  </si>
  <si>
    <t>Технологічна</t>
  </si>
  <si>
    <t>Виробнича</t>
  </si>
  <si>
    <t>Разом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</si>
  <si>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</si>
  <si>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</si>
  <si>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</si>
  <si>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</si>
  <si>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</si>
  <si>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</si>
  <si>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</si>
  <si>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</si>
  <si>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</si>
  <si>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</si>
  <si>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</si>
  <si>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</si>
  <si>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</si>
  <si>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</si>
  <si>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</si>
  <si>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</si>
  <si>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</si>
  <si>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 xml:space="preserve"> </t>
  </si>
  <si>
    <t>проєкти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</si>
  <si>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</si>
  <si>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</si>
  <si>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</si>
  <si>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</si>
  <si>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</si>
  <si>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</si>
  <si>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</si>
  <si>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Іспит</t>
  </si>
  <si>
    <t>Залік</t>
  </si>
  <si>
    <t>Курсовий проект</t>
  </si>
  <si>
    <t>Курсова робота</t>
  </si>
  <si>
    <t>Р  Г  Р</t>
  </si>
  <si>
    <t>кількість тижнів у семестрі</t>
  </si>
  <si>
    <t>І. ЦИКЛ ЗАГАЛЬНОЇ ПІДГОТОВКИ</t>
  </si>
  <si>
    <t>1.1. Обов’язкові навчальні дисципліни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</si>
  <si>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</si>
  <si>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</si>
  <si>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</si>
  <si>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</si>
  <si>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</si>
  <si>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Фізична культура (Фізичне виховання. Основи здорового способу життя)</t>
  </si>
  <si>
    <t>ОК 1.4</t>
  </si>
  <si>
    <t>Інформаційні технології</t>
  </si>
  <si>
    <t>ОК 1.5</t>
  </si>
  <si>
    <t>Основи наукових досліджень та академічного письма</t>
  </si>
  <si>
    <t>ОК 1.6</t>
  </si>
  <si>
    <t>Інклюзивне суспільство</t>
  </si>
  <si>
    <t>ОК 1.7</t>
  </si>
  <si>
    <t>Основи навчання студентів (самоуправління навчанням)</t>
  </si>
  <si>
    <t>ОК 1.8</t>
  </si>
  <si>
    <t>Іноземна мова</t>
  </si>
  <si>
    <t>ОК 1.9</t>
  </si>
  <si>
    <t>Іноземна мова (за професійним спрямуванням)</t>
  </si>
  <si>
    <t>ОК 1.10</t>
  </si>
  <si>
    <t>Іноземна мова поглибленого вивчення</t>
  </si>
  <si>
    <t>ОК 1.11</t>
  </si>
  <si>
    <t>Філософія</t>
  </si>
  <si>
    <t>ОК 1.12</t>
  </si>
  <si>
    <t>Права людини та верховенство права в сучасних реаліях</t>
  </si>
  <si>
    <t>ОК 1.13</t>
  </si>
  <si>
    <t>Екологія та екологічна етика</t>
  </si>
  <si>
    <t>Всього за п. 1.1</t>
  </si>
  <si>
    <t>1.2. Дисципліни вільного вибору студентів</t>
  </si>
  <si>
    <t>Всього за п. 1.2</t>
  </si>
  <si>
    <t>ВК 1.1</t>
  </si>
  <si>
    <t>Дисципліни  вільного вибору студентів із загальноуніверситетського переліку дисциплін</t>
  </si>
  <si>
    <t>5,6,7,8</t>
  </si>
  <si>
    <t>ВК 1.2</t>
  </si>
  <si>
    <t>ВК 1.3</t>
  </si>
  <si>
    <t>ВК 1.4</t>
  </si>
  <si>
    <t>Всього за І циклом</t>
  </si>
  <si>
    <t>ІІ. ЦИКЛ ПРОФЕСІЙНОЇ ПІДГОТОВКИ</t>
  </si>
  <si>
    <t>2.1. Обов’язкові навчальні дисципліни</t>
  </si>
  <si>
    <t>ОК 2.1</t>
  </si>
  <si>
    <t>Документознавство</t>
  </si>
  <si>
    <t>ОК 2.2</t>
  </si>
  <si>
    <t>Вступ до спеціальності</t>
  </si>
  <si>
    <t>ОК 2.3</t>
  </si>
  <si>
    <t>Практичний курс із машинопису</t>
  </si>
  <si>
    <t>ОК 2.4</t>
  </si>
  <si>
    <t>Сучасні технології збору, обробки і передачі інформації</t>
  </si>
  <si>
    <t>ОК 2.5</t>
  </si>
  <si>
    <t>Музеєзнавство</t>
  </si>
  <si>
    <t>ОК 2.6</t>
  </si>
  <si>
    <t>Професійна етика</t>
  </si>
  <si>
    <t>ОК 2.7</t>
  </si>
  <si>
    <t>Автоматизовані інформаційно-пошукові системи</t>
  </si>
  <si>
    <t>ОК 2.8</t>
  </si>
  <si>
    <t>Інформаційні технології в галузі                                                                                               (відповідно до спеціальності)</t>
  </si>
  <si>
    <t>ОК 2.9</t>
  </si>
  <si>
    <t>Діловодство</t>
  </si>
  <si>
    <t>ОК 2.10</t>
  </si>
  <si>
    <t>Охорона праці в галузі</t>
  </si>
  <si>
    <t>ОК 2.11</t>
  </si>
  <si>
    <t>Архівознавство</t>
  </si>
  <si>
    <t>ОК 2.12</t>
  </si>
  <si>
    <t>Теорія та практика зв'язків із громадськістю</t>
  </si>
  <si>
    <t>ОК 2.13</t>
  </si>
  <si>
    <t>Аналітико-синтетична переробка інформації</t>
  </si>
  <si>
    <t>ОК 2.14</t>
  </si>
  <si>
    <t>Основи рекламно-аналітичної діяльності</t>
  </si>
  <si>
    <t>ОК 2.15</t>
  </si>
  <si>
    <t>Державне управління та державні установи</t>
  </si>
  <si>
    <t>ОК 2.16</t>
  </si>
  <si>
    <t>Документально-інформаційні комунікації</t>
  </si>
  <si>
    <t>ОК 2.17</t>
  </si>
  <si>
    <t>Стратегія розвитку та бізнес-план підприємства</t>
  </si>
  <si>
    <t>ОК 2.18</t>
  </si>
  <si>
    <t>Спічрайтинг та референтна справа</t>
  </si>
  <si>
    <t>ОК 2.19</t>
  </si>
  <si>
    <t>Інформаційні системи і мережі в документознавстві</t>
  </si>
  <si>
    <t>ОК 2.20</t>
  </si>
  <si>
    <t>Інформаційний бізнес</t>
  </si>
  <si>
    <t>ПР 1</t>
  </si>
  <si>
    <t>Ознайомча практика</t>
  </si>
  <si>
    <t>ПР 2</t>
  </si>
  <si>
    <t>Навчальна практика</t>
  </si>
  <si>
    <t>ПР 3</t>
  </si>
  <si>
    <t>Технологічна практика</t>
  </si>
  <si>
    <t>ПР 4</t>
  </si>
  <si>
    <t>Виробнича (переддипломна) практика</t>
  </si>
  <si>
    <t>Всього за п. 2.1</t>
  </si>
  <si>
    <t>2.2. Дисципліни вільного вибору студентів</t>
  </si>
  <si>
    <t>Всього за п. 2.2</t>
  </si>
  <si>
    <t>ВК 2.1</t>
  </si>
  <si>
    <t>Дисципліни вільного вибору студентів із  переліку циклу професійної підготовки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</si>
  <si>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</si>
  <si>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</si>
  <si>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</si>
  <si>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</si>
  <si>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</si>
  <si>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</si>
  <si>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</si>
  <si>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</si>
  <si>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</si>
  <si>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</si>
  <si>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Всього за ІІ циклом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</si>
  <si>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</si>
  <si>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</si>
  <si>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 xml:space="preserve">ЗАГАЛЬНА КІЛЬКІСТЬ ГОДИН </t>
  </si>
  <si>
    <t>Максимальна кількість годин на тиждень</t>
  </si>
  <si>
    <t>Кількість екзаменів</t>
  </si>
  <si>
    <t>Кількість заліків</t>
  </si>
  <si>
    <t>Кількість курсових проєктів</t>
  </si>
  <si>
    <t>Кількість курсових робіт</t>
  </si>
  <si>
    <t>ПОГОДЖЕНО</t>
  </si>
  <si>
    <t>Голова Науково-методичного об'єднання</t>
  </si>
  <si>
    <t>___________ О.П. Коляда</t>
  </si>
  <si>
    <t>з культури та сфери обслуговування</t>
  </si>
  <si>
    <t>______________ Н.В. Барна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</si>
  <si>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</si>
  <si>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</si>
  <si>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</si>
  <si>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</si>
  <si>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</si>
  <si>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</si>
  <si>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</si>
  <si>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</si>
  <si>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"бакалавр"</t>
  </si>
  <si>
    <t>залік</t>
  </si>
  <si>
    <t>денна, заочна, дистанційна</t>
  </si>
  <si>
    <t>-</t>
  </si>
  <si>
    <t>Медіапланування</t>
  </si>
  <si>
    <t>Кафедра туризму, документних та міжкультурних комунікацій</t>
  </si>
  <si>
    <t>ІФМК</t>
  </si>
  <si>
    <t>https://ab.uu.edu.ua/edu-discipline/mediaplanuvannya</t>
  </si>
  <si>
    <t>Додаток 2</t>
  </si>
  <si>
    <t>Стилістика ділового мовлення та редагування службових документів</t>
  </si>
  <si>
    <t>http://vo.ukraine.edu.ua/course/view.php?id=3730</t>
  </si>
  <si>
    <t>https://ab.uu.edu.ua/edu-discipline/stilistika_dilovogo_movlennya_ta_redaguvannya_sluzhbovikh_dokumentiv</t>
  </si>
  <si>
    <t>Лінгвістичні основи документознавства</t>
  </si>
  <si>
    <t>https://ab.uu.edu.ua/edu-discipline/lingvistichni_osnovi_dokumentoznavstva</t>
  </si>
  <si>
    <t>Організація науково-інформаційної діяльності</t>
  </si>
  <si>
    <t>http://vo.ukraine.edu.ua/course/view.php?id=11388</t>
  </si>
  <si>
    <t>https://ab.uu.edu.ua/edu-discipline/organizatsiya_naukovo_informatsiinoyi_diyalnosti</t>
  </si>
  <si>
    <t>Бібліографознавство</t>
  </si>
  <si>
    <t>http://vo.ukraine.edu.ua/course/view.php?id=7941</t>
  </si>
  <si>
    <t>https://ab.uu.edu.ua/edu-discipline/bibliografoznavstvo</t>
  </si>
  <si>
    <t>Довідково-інформаційні фонди та їх формування</t>
  </si>
  <si>
    <t>http://vo.ukraine.edu.ua/course/view.php?id=12518</t>
  </si>
  <si>
    <t>https://ab.uu.edu.ua/edu-discipline/dovidkovo_informatsiini_fondi_ta_yikh_formuvannya</t>
  </si>
  <si>
    <t>Захист інформації та інформаційного продукту</t>
  </si>
  <si>
    <t>https://ab.uu.edu.ua/edu-discipline/zahist_informacii_ta_informaciynogo_productu</t>
  </si>
  <si>
    <t>Іміджелогія</t>
  </si>
  <si>
    <t>http://vo.ukraine.edu.ua/course/view.php?id=10453</t>
  </si>
  <si>
    <t>https://ab.uu.edu.ua/edu-discipline/imidzhelogiya</t>
  </si>
  <si>
    <t>Барна Н.В.</t>
  </si>
  <si>
    <t>Інформаційний менеджмент</t>
  </si>
  <si>
    <t>http://vo.ukraine.edu.ua/course/view.php?id=11931</t>
  </si>
  <si>
    <t>https://ab.uu.edu.ua/edu-discipline/informatsiinii_menedzhment</t>
  </si>
  <si>
    <t>Гендерна політика в сфері управління</t>
  </si>
  <si>
    <t>http://vo.ukraine.edu.ua/course/view.php?id=12517</t>
  </si>
  <si>
    <t>https://ab.uu.edu.ua/edu-discipline/genderna_politika_v_sferi_upravlinnya</t>
  </si>
  <si>
    <t>Управлінське документознавство</t>
  </si>
  <si>
    <t>https://ab.uu.edu.ua/edu-discipline/upravlinske_dokumentoznavstvo</t>
  </si>
  <si>
    <t>Судово-процесуальне документознавство</t>
  </si>
  <si>
    <t>https://ab.uu.edu.ua/edu-discipline/sudovo_protsesualne_dokumentoznavstvo</t>
  </si>
  <si>
    <t>Копірайтинг</t>
  </si>
  <si>
    <t>Машинопис</t>
  </si>
  <si>
    <t>Етика та естетика</t>
  </si>
  <si>
    <t>Реклама і зв’язки із громадськістю</t>
  </si>
  <si>
    <t>Основи заповідної справи</t>
  </si>
  <si>
    <t>Digital-маркетинг</t>
  </si>
  <si>
    <t>Всесвітня спадщина ЮНЕСКО</t>
  </si>
  <si>
    <t>Організація проєктної та виставкової діяльності</t>
  </si>
  <si>
    <t>Конфліктологія та теорія переговорів</t>
  </si>
  <si>
    <t>PR та рекламна діяльність</t>
  </si>
  <si>
    <t>Логістика в туризмі</t>
  </si>
  <si>
    <t>https://vo.uu.edu.ua/course/view.php?id=11144</t>
  </si>
  <si>
    <t>https://vo.uu.edu.ua/course/view.php?id=9198</t>
  </si>
  <si>
    <t>Степанова О.А.</t>
  </si>
  <si>
    <t>https://vo.uu.edu.ua/course/view.php?id=7332</t>
  </si>
  <si>
    <t>https://vo.uu.edu.ua/course/view.php?id=6668</t>
  </si>
  <si>
    <t>Доценко А.І.</t>
  </si>
  <si>
    <t>https://vo.uu.edu.ua/course/view.php?id=11933</t>
  </si>
  <si>
    <t>https://vo.uu.edu.ua/course/view.php?id=13573</t>
  </si>
  <si>
    <t>https://ab.uu.edu.ua/edu-discipline/mashinopis</t>
  </si>
  <si>
    <t>https://ab.uu.edu.ua/edu-discipline/etika_i_estetika</t>
  </si>
  <si>
    <t>https://ab.uu.edu.ua/edu-discipline/reklama_i_zvyazki_iz_gromadskistyu</t>
  </si>
  <si>
    <t>https://ab.uu.edu.ua/edu-discipline/osnovi_zapovidnoyi_spravi</t>
  </si>
  <si>
    <t>https://ab.uu.edu.ua/edu-discipline/vsesvitnya_spadshchina_yunesko</t>
  </si>
  <si>
    <t>https://ab.uu.edu.ua/edu-discipline/organizaciya_proectnoi_i_vistavkovoi_diyalnosti</t>
  </si>
  <si>
    <t>https://ab.uu.edu.ua/edu-discipline/conflictologiya_ta_teoriya_peregovoriv</t>
  </si>
  <si>
    <t>Проректор з освітньої</t>
  </si>
  <si>
    <t>діяльності</t>
  </si>
  <si>
    <t>Начальник управління моніторингу якості освіти, ліцензування та акредитації</t>
  </si>
  <si>
    <t>______________Л.В. Володіна</t>
  </si>
  <si>
    <t>Пропозиції кафедри до каталогу вибіркових дисциплін циклу загальної підготовки</t>
  </si>
  <si>
    <t>Пропозиції кафедри до каталогу вибіркових дисциплін циклу професійної підготовки</t>
  </si>
  <si>
    <t>ВК 2.12</t>
  </si>
  <si>
    <t>ВК 2.13</t>
  </si>
  <si>
    <t>ВК 2.14</t>
  </si>
  <si>
    <t>ВК 2.15</t>
  </si>
  <si>
    <t>ВК 2.16</t>
  </si>
  <si>
    <t>ВК 2.17</t>
  </si>
  <si>
    <t>ВК 2.18</t>
  </si>
  <si>
    <t>ВК 2.19</t>
  </si>
  <si>
    <t>ВК 2.20</t>
  </si>
  <si>
    <t>ВК 2.21</t>
  </si>
  <si>
    <t>Бакалаврська кваліфікаційна робота</t>
  </si>
  <si>
    <t>"28" квітня 2022 року</t>
  </si>
  <si>
    <t>протокол № 3</t>
  </si>
  <si>
    <t>від "28" квітня 2022 року</t>
  </si>
  <si>
    <t>"____"  _____________ 2022 р.</t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</si>
  <si>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</si>
  <si>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</si>
  <si>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</si>
  <si>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</si>
  <si>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</si>
  <si>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</si>
  <si>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І.Г. Романченко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</si>
</sst>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1\.00"/>
    <numFmt numFmtId="166" formatCode="\2\.0"/>
    <numFmt numFmtId="167" formatCode="\3\.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sz val="11"/>
      <name val="Arial Cyr"/>
      <charset val="204"/>
    </font>
    <font>
      <b/>
      <sz val="11"/>
      <color indexed="18"/>
      <name val="Times New Roman"/>
      <family val="1"/>
      <charset val="204"/>
    </font>
    <font>
      <b/>
      <sz val="11"/>
      <color indexed="58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indexed="3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9" fontId="1" fillId="0" borderId="0" applyFont="0" applyFill="0" applyBorder="0" applyAlignment="0" applyProtection="0"/>
  </cellStyleXfs>
  <cellXfs count="59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 wrapText="1"/>
    </xf>
    <xf numFmtId="0" fontId="3" fillId="0" borderId="0" xfId="0" applyFont="1"/>
    <xf numFmtId="0" fontId="10" fillId="0" borderId="0" xfId="0" applyFont="1" applyAlignment="1">
      <alignment horizontal="center" vertical="top"/>
    </xf>
    <xf numFmtId="0" fontId="3" fillId="0" borderId="0" xfId="0" applyFont="1" applyBorder="1"/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7" fillId="0" borderId="0" xfId="0" applyFont="1"/>
    <xf numFmtId="0" fontId="10" fillId="0" borderId="0" xfId="0" applyFont="1" applyAlignment="1"/>
    <xf numFmtId="0" fontId="3" fillId="0" borderId="0" xfId="0" applyFont="1" applyFill="1" applyAlignment="1">
      <alignment vertical="center" wrapText="1"/>
    </xf>
    <xf numFmtId="0" fontId="12" fillId="0" borderId="0" xfId="0" applyFont="1" applyAlignment="1"/>
    <xf numFmtId="0" fontId="5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Fill="1"/>
    <xf numFmtId="0" fontId="16" fillId="0" borderId="1" xfId="3" applyFont="1" applyFill="1" applyBorder="1" applyAlignment="1">
      <alignment horizontal="centerContinuous"/>
    </xf>
    <xf numFmtId="0" fontId="16" fillId="0" borderId="2" xfId="3" applyFont="1" applyFill="1" applyBorder="1" applyAlignment="1">
      <alignment horizontal="centerContinuous"/>
    </xf>
    <xf numFmtId="0" fontId="10" fillId="0" borderId="0" xfId="0" applyFont="1" applyFill="1"/>
    <xf numFmtId="0" fontId="10" fillId="0" borderId="3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18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/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vertical="center" wrapText="1"/>
      <protection locked="0"/>
    </xf>
    <xf numFmtId="0" fontId="21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1" fontId="20" fillId="0" borderId="4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1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" fontId="8" fillId="0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vertical="center"/>
    </xf>
    <xf numFmtId="2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>
      <alignment vertical="center"/>
    </xf>
    <xf numFmtId="1" fontId="19" fillId="0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2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0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vertical="center"/>
    </xf>
    <xf numFmtId="1" fontId="20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 vertical="center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1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vertical="center"/>
      <protection locked="0"/>
    </xf>
    <xf numFmtId="1" fontId="20" fillId="0" borderId="5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1" fontId="20" fillId="0" borderId="20" xfId="0" applyNumberFormat="1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2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3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1" fontId="20" fillId="0" borderId="20" xfId="0" applyNumberFormat="1" applyFont="1" applyFill="1" applyBorder="1" applyAlignment="1" applyProtection="1">
      <alignment horizontal="center" vertical="center"/>
      <protection locked="0"/>
    </xf>
    <xf numFmtId="1" fontId="20" fillId="0" borderId="6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>
      <alignment vertical="center"/>
    </xf>
    <xf numFmtId="2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vertical="center" wrapText="1"/>
    </xf>
    <xf numFmtId="0" fontId="25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19" fillId="0" borderId="4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26" fillId="0" borderId="25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7" xfId="2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 wrapText="1"/>
    </xf>
    <xf numFmtId="0" fontId="26" fillId="0" borderId="30" xfId="1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vertical="center" wrapText="1"/>
    </xf>
    <xf numFmtId="0" fontId="26" fillId="0" borderId="20" xfId="1" applyFont="1" applyFill="1" applyBorder="1" applyAlignment="1">
      <alignment horizontal="center" vertical="center" wrapText="1"/>
    </xf>
    <xf numFmtId="0" fontId="19" fillId="0" borderId="28" xfId="0" applyFont="1" applyFill="1" applyBorder="1" applyAlignment="1" applyProtection="1">
      <alignment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2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 wrapText="1"/>
    </xf>
    <xf numFmtId="0" fontId="26" fillId="0" borderId="35" xfId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2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0" fillId="0" borderId="0" xfId="0" applyFill="1"/>
    <xf numFmtId="0" fontId="19" fillId="0" borderId="0" xfId="0" applyFont="1" applyFill="1"/>
    <xf numFmtId="0" fontId="1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wrapText="1"/>
    </xf>
    <xf numFmtId="0" fontId="29" fillId="0" borderId="0" xfId="0" applyFont="1" applyFill="1"/>
    <xf numFmtId="0" fontId="32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2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19" fillId="0" borderId="31" xfId="0" applyFont="1" applyFill="1" applyBorder="1" applyAlignment="1" applyProtection="1">
      <alignment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32" fillId="0" borderId="38" xfId="0" applyFont="1" applyFill="1" applyBorder="1" applyAlignment="1">
      <alignment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39" xfId="1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26" fillId="0" borderId="40" xfId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vertical="center" wrapText="1"/>
    </xf>
    <xf numFmtId="0" fontId="19" fillId="0" borderId="21" xfId="0" applyFont="1" applyFill="1" applyBorder="1" applyAlignment="1" applyProtection="1">
      <alignment vertical="center" wrapText="1"/>
    </xf>
    <xf numFmtId="0" fontId="32" fillId="0" borderId="26" xfId="0" applyFont="1" applyFill="1" applyBorder="1" applyAlignment="1">
      <alignment vertical="center" wrapText="1"/>
    </xf>
    <xf numFmtId="2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5" fillId="0" borderId="0" xfId="0" applyFont="1" applyFill="1" applyAlignment="1">
      <alignment horizontal="left"/>
    </xf>
    <xf numFmtId="0" fontId="16" fillId="0" borderId="23" xfId="3" applyFont="1" applyFill="1" applyBorder="1" applyAlignment="1">
      <alignment horizontal="centerContinuous"/>
    </xf>
    <xf numFmtId="0" fontId="16" fillId="0" borderId="15" xfId="3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horizontal="centerContinuous"/>
    </xf>
    <xf numFmtId="0" fontId="1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1" fontId="19" fillId="0" borderId="4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20" xfId="0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1" fontId="21" fillId="0" borderId="42" xfId="0" applyNumberFormat="1" applyFont="1" applyFill="1" applyBorder="1" applyAlignment="1">
      <alignment horizontal="center" vertical="center"/>
    </xf>
    <xf numFmtId="1" fontId="21" fillId="0" borderId="46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vertical="center" wrapText="1"/>
    </xf>
    <xf numFmtId="1" fontId="20" fillId="0" borderId="19" xfId="0" applyNumberFormat="1" applyFont="1" applyFill="1" applyBorder="1" applyAlignment="1">
      <alignment horizontal="center" vertical="center"/>
    </xf>
    <xf numFmtId="1" fontId="21" fillId="0" borderId="44" xfId="0" applyNumberFormat="1" applyFont="1" applyFill="1" applyBorder="1" applyAlignment="1">
      <alignment horizontal="center" vertical="center"/>
    </xf>
    <xf numFmtId="1" fontId="21" fillId="0" borderId="45" xfId="0" applyNumberFormat="1" applyFont="1" applyFill="1" applyBorder="1" applyAlignment="1">
      <alignment horizontal="center" vertical="center"/>
    </xf>
    <xf numFmtId="1" fontId="21" fillId="0" borderId="43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1" fontId="23" fillId="0" borderId="43" xfId="0" applyNumberFormat="1" applyFont="1" applyFill="1" applyBorder="1" applyAlignment="1">
      <alignment horizontal="center" vertical="center"/>
    </xf>
    <xf numFmtId="9" fontId="23" fillId="0" borderId="44" xfId="4" applyFont="1" applyFill="1" applyBorder="1" applyAlignment="1">
      <alignment horizontal="center" vertical="center"/>
    </xf>
    <xf numFmtId="1" fontId="23" fillId="0" borderId="42" xfId="0" applyNumberFormat="1" applyFont="1" applyFill="1" applyBorder="1" applyAlignment="1">
      <alignment horizontal="center" vertical="center"/>
    </xf>
    <xf numFmtId="1" fontId="23" fillId="0" borderId="45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64" fontId="23" fillId="0" borderId="42" xfId="0" applyNumberFormat="1" applyFont="1" applyFill="1" applyBorder="1" applyAlignment="1">
      <alignment horizontal="center" vertical="center"/>
    </xf>
    <xf numFmtId="1" fontId="23" fillId="0" borderId="46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9" fontId="24" fillId="0" borderId="44" xfId="4" applyNumberFormat="1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1" fontId="12" fillId="0" borderId="47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/>
    <xf numFmtId="0" fontId="3" fillId="7" borderId="0" xfId="0" applyFont="1" applyFill="1"/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16" fillId="0" borderId="48" xfId="3" applyFont="1" applyFill="1" applyBorder="1" applyAlignment="1">
      <alignment horizontal="center"/>
    </xf>
    <xf numFmtId="0" fontId="17" fillId="7" borderId="4" xfId="3" applyFont="1" applyFill="1" applyBorder="1" applyAlignment="1">
      <alignment horizontal="center" vertical="center"/>
    </xf>
    <xf numFmtId="0" fontId="17" fillId="7" borderId="5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14" xfId="3" applyFont="1" applyFill="1" applyBorder="1" applyAlignment="1">
      <alignment horizontal="center" vertical="center"/>
    </xf>
    <xf numFmtId="0" fontId="17" fillId="7" borderId="9" xfId="3" applyFont="1" applyFill="1" applyBorder="1" applyAlignment="1">
      <alignment horizontal="center" vertical="center"/>
    </xf>
    <xf numFmtId="0" fontId="17" fillId="7" borderId="1" xfId="3" applyFont="1" applyFill="1" applyBorder="1" applyAlignment="1">
      <alignment horizontal="center" vertical="center"/>
    </xf>
    <xf numFmtId="0" fontId="17" fillId="7" borderId="2" xfId="3" applyFont="1" applyFill="1" applyBorder="1" applyAlignment="1">
      <alignment horizontal="center" vertical="center"/>
    </xf>
    <xf numFmtId="0" fontId="17" fillId="7" borderId="23" xfId="3" applyFont="1" applyFill="1" applyBorder="1" applyAlignment="1">
      <alignment horizontal="center" vertical="center"/>
    </xf>
    <xf numFmtId="0" fontId="17" fillId="7" borderId="15" xfId="3" applyFont="1" applyFill="1" applyBorder="1" applyAlignment="1">
      <alignment horizontal="center" vertical="center"/>
    </xf>
    <xf numFmtId="0" fontId="17" fillId="7" borderId="11" xfId="3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7" fillId="7" borderId="38" xfId="3" applyFont="1" applyFill="1" applyBorder="1" applyAlignment="1">
      <alignment horizontal="center" vertical="center"/>
    </xf>
    <xf numFmtId="0" fontId="17" fillId="7" borderId="41" xfId="3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" fontId="20" fillId="8" borderId="22" xfId="0" applyNumberFormat="1" applyFont="1" applyFill="1" applyBorder="1" applyAlignment="1" applyProtection="1">
      <alignment horizontal="center" vertical="center"/>
      <protection locked="0"/>
    </xf>
    <xf numFmtId="0" fontId="20" fillId="8" borderId="5" xfId="0" applyFont="1" applyFill="1" applyBorder="1" applyAlignment="1" applyProtection="1">
      <alignment horizontal="center" vertical="center"/>
      <protection locked="0"/>
    </xf>
    <xf numFmtId="0" fontId="20" fillId="8" borderId="4" xfId="0" applyFont="1" applyFill="1" applyBorder="1" applyAlignment="1" applyProtection="1">
      <alignment horizontal="center" vertical="center"/>
      <protection locked="0"/>
    </xf>
    <xf numFmtId="0" fontId="21" fillId="8" borderId="8" xfId="0" applyFont="1" applyFill="1" applyBorder="1" applyAlignment="1" applyProtection="1">
      <alignment horizontal="center" vertical="center"/>
      <protection locked="0"/>
    </xf>
    <xf numFmtId="0" fontId="21" fillId="8" borderId="8" xfId="0" applyFont="1" applyFill="1" applyBorder="1" applyAlignment="1" applyProtection="1">
      <alignment horizontal="center" vertical="center" wrapText="1"/>
      <protection locked="0"/>
    </xf>
    <xf numFmtId="1" fontId="20" fillId="8" borderId="5" xfId="0" applyNumberFormat="1" applyFont="1" applyFill="1" applyBorder="1" applyAlignment="1">
      <alignment horizontal="center" vertical="center"/>
    </xf>
    <xf numFmtId="1" fontId="20" fillId="8" borderId="22" xfId="0" applyNumberFormat="1" applyFont="1" applyFill="1" applyBorder="1" applyAlignment="1">
      <alignment horizontal="center" vertical="center"/>
    </xf>
    <xf numFmtId="0" fontId="21" fillId="8" borderId="10" xfId="0" applyFont="1" applyFill="1" applyBorder="1" applyAlignment="1" applyProtection="1">
      <alignment horizontal="center" vertical="center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Alignment="1">
      <alignment vertical="center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1" fontId="20" fillId="9" borderId="5" xfId="0" applyNumberFormat="1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19" fillId="8" borderId="6" xfId="0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9" fillId="8" borderId="22" xfId="0" applyFont="1" applyFill="1" applyBorder="1" applyAlignment="1" applyProtection="1">
      <alignment horizontal="center" vertical="center" wrapText="1"/>
      <protection locked="0"/>
    </xf>
    <xf numFmtId="0" fontId="12" fillId="8" borderId="42" xfId="0" applyFont="1" applyFill="1" applyBorder="1" applyAlignment="1">
      <alignment horizontal="center" vertical="center"/>
    </xf>
    <xf numFmtId="0" fontId="20" fillId="8" borderId="6" xfId="0" applyFont="1" applyFill="1" applyBorder="1" applyAlignment="1" applyProtection="1">
      <alignment horizontal="center" vertical="center"/>
      <protection locked="0"/>
    </xf>
    <xf numFmtId="0" fontId="20" fillId="8" borderId="21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9" xfId="0" applyFont="1" applyFill="1" applyBorder="1" applyAlignment="1" applyProtection="1">
      <alignment horizontal="center" vertical="center"/>
      <protection locked="0"/>
    </xf>
    <xf numFmtId="164" fontId="12" fillId="8" borderId="42" xfId="0" applyNumberFormat="1" applyFont="1" applyFill="1" applyBorder="1" applyAlignment="1">
      <alignment horizontal="center" vertical="center"/>
    </xf>
    <xf numFmtId="1" fontId="21" fillId="8" borderId="5" xfId="0" applyNumberFormat="1" applyFont="1" applyFill="1" applyBorder="1" applyAlignment="1">
      <alignment horizontal="center" vertical="center"/>
    </xf>
    <xf numFmtId="1" fontId="12" fillId="8" borderId="46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 applyProtection="1">
      <alignment horizontal="center" vertical="center" wrapText="1"/>
      <protection locked="0"/>
    </xf>
    <xf numFmtId="1" fontId="20" fillId="8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20" fillId="8" borderId="11" xfId="0" applyNumberFormat="1" applyFont="1" applyFill="1" applyBorder="1" applyAlignment="1">
      <alignment horizontal="center" vertical="center"/>
    </xf>
    <xf numFmtId="164" fontId="20" fillId="8" borderId="4" xfId="0" applyNumberFormat="1" applyFont="1" applyFill="1" applyBorder="1" applyAlignment="1">
      <alignment horizontal="center" vertical="center"/>
    </xf>
    <xf numFmtId="164" fontId="20" fillId="8" borderId="5" xfId="0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1" fontId="8" fillId="8" borderId="9" xfId="0" applyNumberFormat="1" applyFont="1" applyFill="1" applyBorder="1" applyAlignment="1">
      <alignment horizontal="center" vertical="center"/>
    </xf>
    <xf numFmtId="1" fontId="8" fillId="8" borderId="5" xfId="0" applyNumberFormat="1" applyFont="1" applyFill="1" applyBorder="1" applyAlignment="1">
      <alignment horizontal="center" vertical="center"/>
    </xf>
    <xf numFmtId="1" fontId="8" fillId="8" borderId="49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 applyProtection="1">
      <alignment horizontal="center" vertical="center" wrapText="1"/>
      <protection locked="0"/>
    </xf>
    <xf numFmtId="0" fontId="15" fillId="8" borderId="33" xfId="0" applyFont="1" applyFill="1" applyBorder="1" applyAlignment="1" applyProtection="1">
      <alignment horizontal="center" vertical="center" wrapText="1"/>
      <protection locked="0"/>
    </xf>
    <xf numFmtId="0" fontId="19" fillId="8" borderId="28" xfId="0" applyFont="1" applyFill="1" applyBorder="1" applyAlignment="1" applyProtection="1">
      <alignment horizontal="center" vertical="center" wrapText="1"/>
      <protection locked="0"/>
    </xf>
    <xf numFmtId="0" fontId="19" fillId="8" borderId="31" xfId="0" applyFont="1" applyFill="1" applyBorder="1" applyAlignment="1" applyProtection="1">
      <alignment horizontal="center" vertical="center" wrapText="1"/>
      <protection locked="0"/>
    </xf>
    <xf numFmtId="0" fontId="19" fillId="8" borderId="29" xfId="0" applyFont="1" applyFill="1" applyBorder="1" applyAlignment="1" applyProtection="1">
      <alignment horizontal="center" vertical="center" wrapText="1"/>
      <protection locked="0"/>
    </xf>
    <xf numFmtId="0" fontId="19" fillId="8" borderId="34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>
      <alignment horizontal="center" vertical="center" wrapText="1"/>
    </xf>
    <xf numFmtId="0" fontId="26" fillId="10" borderId="30" xfId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19" fillId="10" borderId="33" xfId="0" applyFont="1" applyFill="1" applyBorder="1" applyAlignment="1">
      <alignment horizontal="center" vertical="center" wrapText="1"/>
    </xf>
    <xf numFmtId="0" fontId="19" fillId="10" borderId="33" xfId="0" applyFont="1" applyFill="1" applyBorder="1" applyAlignment="1">
      <alignment horizontal="left" vertical="center" wrapText="1"/>
    </xf>
    <xf numFmtId="0" fontId="19" fillId="10" borderId="20" xfId="0" applyFont="1" applyFill="1" applyBorder="1" applyAlignment="1">
      <alignment horizontal="left" vertical="center" wrapText="1"/>
    </xf>
    <xf numFmtId="0" fontId="19" fillId="10" borderId="8" xfId="0" applyFont="1" applyFill="1" applyBorder="1" applyAlignment="1">
      <alignment horizontal="left" vertical="center" wrapText="1"/>
    </xf>
    <xf numFmtId="0" fontId="26" fillId="10" borderId="35" xfId="1" applyFont="1" applyFill="1" applyBorder="1" applyAlignment="1">
      <alignment horizontal="center" vertical="center" wrapText="1"/>
    </xf>
    <xf numFmtId="0" fontId="26" fillId="10" borderId="8" xfId="1" applyFont="1" applyFill="1" applyBorder="1" applyAlignment="1">
      <alignment horizontal="center" vertical="center" wrapText="1"/>
    </xf>
    <xf numFmtId="0" fontId="26" fillId="10" borderId="26" xfId="1" applyFont="1" applyFill="1" applyBorder="1" applyAlignment="1">
      <alignment horizontal="center" vertical="center" wrapText="1"/>
    </xf>
    <xf numFmtId="0" fontId="26" fillId="10" borderId="20" xfId="1" applyFont="1" applyFill="1" applyBorder="1" applyAlignment="1">
      <alignment horizontal="center" vertical="center" wrapText="1"/>
    </xf>
    <xf numFmtId="0" fontId="26" fillId="10" borderId="25" xfId="1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 applyProtection="1">
      <alignment horizontal="center" vertical="center" wrapText="1"/>
      <protection locked="0"/>
    </xf>
    <xf numFmtId="0" fontId="15" fillId="8" borderId="20" xfId="0" applyFont="1" applyFill="1" applyBorder="1" applyAlignment="1" applyProtection="1">
      <alignment horizontal="center" vertical="center" wrapText="1"/>
      <protection locked="0"/>
    </xf>
    <xf numFmtId="0" fontId="15" fillId="8" borderId="50" xfId="0" applyFont="1" applyFill="1" applyBorder="1" applyAlignment="1" applyProtection="1">
      <alignment horizontal="center" vertical="center" wrapText="1"/>
      <protection locked="0"/>
    </xf>
    <xf numFmtId="0" fontId="15" fillId="8" borderId="41" xfId="0" applyFont="1" applyFill="1" applyBorder="1" applyAlignment="1" applyProtection="1">
      <alignment horizontal="center" vertical="center" wrapText="1"/>
      <protection locked="0"/>
    </xf>
    <xf numFmtId="1" fontId="20" fillId="7" borderId="22" xfId="0" applyNumberFormat="1" applyFont="1" applyFill="1" applyBorder="1" applyAlignment="1" applyProtection="1">
      <alignment horizontal="center" vertical="center"/>
      <protection locked="0"/>
    </xf>
    <xf numFmtId="1" fontId="20" fillId="7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textRotation="90" wrapText="1"/>
    </xf>
    <xf numFmtId="0" fontId="16" fillId="0" borderId="51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6" fillId="0" borderId="28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center" vertical="center" textRotation="90"/>
    </xf>
    <xf numFmtId="0" fontId="17" fillId="0" borderId="52" xfId="3" applyFont="1" applyFill="1" applyBorder="1" applyAlignment="1">
      <alignment horizontal="center"/>
    </xf>
    <xf numFmtId="0" fontId="17" fillId="0" borderId="30" xfId="3" applyFont="1" applyFill="1" applyBorder="1" applyAlignment="1"/>
    <xf numFmtId="0" fontId="17" fillId="0" borderId="51" xfId="3" applyFont="1" applyFill="1" applyBorder="1" applyAlignment="1"/>
    <xf numFmtId="0" fontId="17" fillId="0" borderId="30" xfId="3" applyFont="1" applyFill="1" applyBorder="1" applyAlignment="1">
      <alignment horizontal="center"/>
    </xf>
    <xf numFmtId="0" fontId="0" fillId="0" borderId="30" xfId="0" applyFill="1" applyBorder="1" applyAlignment="1"/>
    <xf numFmtId="0" fontId="0" fillId="0" borderId="51" xfId="0" applyFill="1" applyBorder="1" applyAlignment="1"/>
    <xf numFmtId="0" fontId="0" fillId="0" borderId="30" xfId="0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 textRotation="90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51" xfId="0" applyFont="1" applyFill="1" applyBorder="1" applyAlignment="1">
      <alignment horizontal="center" vertical="center" textRotation="90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0" xfId="0" applyBorder="1" applyAlignment="1"/>
    <xf numFmtId="0" fontId="0" fillId="0" borderId="51" xfId="0" applyBorder="1" applyAlignment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Fill="1" applyAlignment="1">
      <alignment horizontal="left" vertical="center"/>
    </xf>
    <xf numFmtId="0" fontId="16" fillId="0" borderId="57" xfId="3" applyFont="1" applyFill="1" applyBorder="1" applyAlignment="1">
      <alignment horizontal="center" vertical="center" wrapText="1"/>
    </xf>
    <xf numFmtId="0" fontId="16" fillId="0" borderId="53" xfId="3" applyFont="1" applyFill="1" applyBorder="1" applyAlignment="1">
      <alignment horizontal="center" vertical="center" wrapText="1"/>
    </xf>
    <xf numFmtId="0" fontId="37" fillId="0" borderId="53" xfId="3" applyFill="1" applyBorder="1" applyAlignment="1">
      <alignment horizontal="center" vertical="center" wrapText="1"/>
    </xf>
    <xf numFmtId="0" fontId="37" fillId="0" borderId="33" xfId="3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166" fontId="12" fillId="0" borderId="47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/>
    </xf>
    <xf numFmtId="166" fontId="12" fillId="0" borderId="4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8" borderId="5" xfId="0" applyFont="1" applyFill="1" applyBorder="1" applyAlignment="1" applyProtection="1">
      <alignment horizontal="center" vertical="center" wrapText="1"/>
      <protection locked="0"/>
    </xf>
    <xf numFmtId="0" fontId="19" fillId="8" borderId="16" xfId="0" applyFont="1" applyFill="1" applyBorder="1" applyAlignment="1" applyProtection="1">
      <alignment horizontal="center" vertical="center" wrapText="1"/>
      <protection locked="0"/>
    </xf>
    <xf numFmtId="165" fontId="23" fillId="0" borderId="69" xfId="0" applyNumberFormat="1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 applyProtection="1">
      <alignment horizontal="center" vertical="center" wrapText="1"/>
      <protection locked="0"/>
    </xf>
    <xf numFmtId="0" fontId="21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4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9" fillId="0" borderId="73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 applyProtection="1">
      <alignment horizontal="center" vertical="center" wrapText="1"/>
      <protection locked="0"/>
    </xf>
    <xf numFmtId="0" fontId="19" fillId="8" borderId="58" xfId="0" applyFont="1" applyFill="1" applyBorder="1" applyAlignment="1" applyProtection="1">
      <alignment horizontal="center" vertical="center" wrapText="1"/>
      <protection locked="0"/>
    </xf>
    <xf numFmtId="1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21" fillId="0" borderId="69" xfId="0" applyFont="1" applyFill="1" applyBorder="1" applyAlignment="1" applyProtection="1">
      <alignment horizontal="center" vertical="center" wrapText="1"/>
      <protection locked="0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left" vertical="center" wrapText="1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5" fillId="8" borderId="72" xfId="0" applyFont="1" applyFill="1" applyBorder="1" applyAlignment="1" applyProtection="1">
      <alignment horizontal="center" vertical="center" wrapText="1"/>
      <protection locked="0"/>
    </xf>
    <xf numFmtId="1" fontId="19" fillId="0" borderId="4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49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2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5" xfId="3" applyFont="1" applyFill="1" applyBorder="1" applyAlignment="1" applyProtection="1">
      <alignment horizontal="center" vertical="center" wrapText="1"/>
    </xf>
    <xf numFmtId="0" fontId="19" fillId="0" borderId="16" xfId="3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47" xfId="2" applyFont="1" applyFill="1" applyBorder="1" applyAlignment="1">
      <alignment horizontal="center" vertical="center" wrapText="1"/>
    </xf>
    <xf numFmtId="0" fontId="12" fillId="0" borderId="42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0" fontId="19" fillId="0" borderId="30" xfId="2" applyFont="1" applyFill="1" applyBorder="1" applyAlignment="1">
      <alignment horizontal="center" vertical="center" wrapText="1"/>
    </xf>
    <xf numFmtId="0" fontId="19" fillId="0" borderId="26" xfId="2" applyFont="1" applyFill="1" applyBorder="1" applyAlignment="1">
      <alignment horizontal="center" vertical="center" wrapText="1"/>
    </xf>
    <xf numFmtId="0" fontId="19" fillId="0" borderId="68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52" xfId="2" applyFont="1" applyFill="1" applyBorder="1" applyAlignment="1">
      <alignment horizontal="center" vertical="center" textRotation="90"/>
    </xf>
    <xf numFmtId="0" fontId="3" fillId="0" borderId="40" xfId="2" applyFont="1" applyFill="1" applyBorder="1" applyAlignment="1">
      <alignment horizontal="center" vertical="center" textRotation="90"/>
    </xf>
    <xf numFmtId="0" fontId="3" fillId="0" borderId="67" xfId="2" applyFont="1" applyFill="1" applyBorder="1" applyAlignment="1">
      <alignment horizontal="center" vertical="center" textRotation="90"/>
    </xf>
    <xf numFmtId="0" fontId="19" fillId="0" borderId="3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textRotation="90" wrapText="1"/>
    </xf>
    <xf numFmtId="0" fontId="3" fillId="0" borderId="23" xfId="2" applyFont="1" applyFill="1" applyBorder="1" applyAlignment="1">
      <alignment horizontal="center" vertical="center" textRotation="90" wrapText="1"/>
    </xf>
    <xf numFmtId="0" fontId="3" fillId="0" borderId="3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10" xfId="2" applyFont="1" applyFill="1" applyBorder="1" applyAlignment="1">
      <alignment horizontal="center" vertical="center" textRotation="90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textRotation="90" wrapText="1"/>
    </xf>
    <xf numFmtId="0" fontId="19" fillId="0" borderId="28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textRotation="90"/>
    </xf>
    <xf numFmtId="0" fontId="3" fillId="0" borderId="14" xfId="2" applyFont="1" applyFill="1" applyBorder="1" applyAlignment="1">
      <alignment horizontal="center" vertical="center" textRotation="90"/>
    </xf>
    <xf numFmtId="0" fontId="3" fillId="0" borderId="15" xfId="2" applyFont="1" applyFill="1" applyBorder="1" applyAlignment="1">
      <alignment horizontal="center" vertical="center" textRotation="90"/>
    </xf>
    <xf numFmtId="0" fontId="3" fillId="0" borderId="28" xfId="2" applyFont="1" applyFill="1" applyBorder="1" applyAlignment="1">
      <alignment horizontal="center" vertical="center"/>
    </xf>
    <xf numFmtId="0" fontId="3" fillId="0" borderId="74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 textRotation="90" wrapText="1"/>
    </xf>
    <xf numFmtId="0" fontId="3" fillId="0" borderId="26" xfId="2" applyFont="1" applyFill="1" applyBorder="1" applyAlignment="1">
      <alignment horizontal="center" vertical="center" textRotation="90" wrapText="1"/>
    </xf>
    <xf numFmtId="0" fontId="3" fillId="0" borderId="68" xfId="2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 textRotation="90"/>
    </xf>
    <xf numFmtId="0" fontId="3" fillId="0" borderId="2" xfId="2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19" fillId="0" borderId="0" xfId="0" applyFont="1" applyBorder="1"/>
    <xf numFmtId="0" fontId="19" fillId="0" borderId="0" xfId="0" applyFont="1" applyBorder="1" applyAlignment="1">
      <alignment vertical="center"/>
    </xf>
  </cellXfs>
  <cellStyles count="5">
    <cellStyle name="Гиперссылка" xfId="1" builtinId="8"/>
    <cellStyle name="Звичайний 2" xfId="2"/>
    <cellStyle name="Обычный" xfId="0" builtinId="0"/>
    <cellStyle name="Обычный 2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b.uu.edu.ua/edu-discipline/organizatsiya_naukovo_informatsiinoyi_diyalnosti" TargetMode="External"/><Relationship Id="rId13" Type="http://schemas.openxmlformats.org/officeDocument/2006/relationships/hyperlink" Target="https://ab.uu.edu.ua/edu-discipline/informatsiinii_menedzhment" TargetMode="External"/><Relationship Id="rId18" Type="http://schemas.openxmlformats.org/officeDocument/2006/relationships/hyperlink" Target="http://vo.ukraine.edu.ua/course/view.php?id=11931" TargetMode="External"/><Relationship Id="rId26" Type="http://schemas.openxmlformats.org/officeDocument/2006/relationships/hyperlink" Target="https://ab.uu.edu.ua/edu-discipline/mashinopis" TargetMode="External"/><Relationship Id="rId3" Type="http://schemas.openxmlformats.org/officeDocument/2006/relationships/hyperlink" Target="http://vo.ukraine.edu.ua/course/view.php?id=7941" TargetMode="External"/><Relationship Id="rId21" Type="http://schemas.openxmlformats.org/officeDocument/2006/relationships/hyperlink" Target="https://vo.uu.edu.ua/course/view.php?id=9198" TargetMode="External"/><Relationship Id="rId7" Type="http://schemas.openxmlformats.org/officeDocument/2006/relationships/hyperlink" Target="https://ab.uu.edu.ua/edu-discipline/lingvistichni_osnovi_dokumentoznavstva" TargetMode="External"/><Relationship Id="rId12" Type="http://schemas.openxmlformats.org/officeDocument/2006/relationships/hyperlink" Target="https://ab.uu.edu.ua/edu-discipline/imidzhelogiya" TargetMode="External"/><Relationship Id="rId17" Type="http://schemas.openxmlformats.org/officeDocument/2006/relationships/hyperlink" Target="http://vo.ukraine.edu.ua/course/view.php?id=12518" TargetMode="External"/><Relationship Id="rId25" Type="http://schemas.openxmlformats.org/officeDocument/2006/relationships/hyperlink" Target="https://vo.uu.edu.ua/course/view.php?id=13573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://vo.ukraine.edu.ua/course/view.php?id=11388" TargetMode="External"/><Relationship Id="rId16" Type="http://schemas.openxmlformats.org/officeDocument/2006/relationships/hyperlink" Target="https://ab.uu.edu.ua/edu-discipline/sudovo_protsesualne_dokumentoznavstvo" TargetMode="External"/><Relationship Id="rId20" Type="http://schemas.openxmlformats.org/officeDocument/2006/relationships/hyperlink" Target="https://vo.uu.edu.ua/course/view.php?id=11144" TargetMode="External"/><Relationship Id="rId29" Type="http://schemas.openxmlformats.org/officeDocument/2006/relationships/hyperlink" Target="https://ab.uu.edu.ua/edu-discipline/osnovi_zapovidnoyi_spravi" TargetMode="External"/><Relationship Id="rId1" Type="http://schemas.openxmlformats.org/officeDocument/2006/relationships/hyperlink" Target="http://vo.ukraine.edu.ua/course/view.php?id=3730" TargetMode="External"/><Relationship Id="rId6" Type="http://schemas.openxmlformats.org/officeDocument/2006/relationships/hyperlink" Target="https://ab.uu.edu.ua/edu-discipline/mediaplanuvannya" TargetMode="External"/><Relationship Id="rId11" Type="http://schemas.openxmlformats.org/officeDocument/2006/relationships/hyperlink" Target="https://ab.uu.edu.ua/edu-discipline/zahist_informacii_ta_informaciynogo_productu" TargetMode="External"/><Relationship Id="rId24" Type="http://schemas.openxmlformats.org/officeDocument/2006/relationships/hyperlink" Target="https://vo.uu.edu.ua/course/view.php?id=11933" TargetMode="External"/><Relationship Id="rId32" Type="http://schemas.openxmlformats.org/officeDocument/2006/relationships/hyperlink" Target="https://ab.uu.edu.ua/edu-discipline/conflictologiya_ta_teoriya_peregovoriv" TargetMode="External"/><Relationship Id="rId5" Type="http://schemas.openxmlformats.org/officeDocument/2006/relationships/hyperlink" Target="https://ab.uu.edu.ua/edu-discipline/stilistika_dilovogo_movlennya_ta_redaguvannya_sluzhbovikh_dokumentiv" TargetMode="External"/><Relationship Id="rId15" Type="http://schemas.openxmlformats.org/officeDocument/2006/relationships/hyperlink" Target="https://ab.uu.edu.ua/edu-discipline/upravlinske_dokumentoznavstvo" TargetMode="External"/><Relationship Id="rId23" Type="http://schemas.openxmlformats.org/officeDocument/2006/relationships/hyperlink" Target="https://vo.uu.edu.ua/course/view.php?id=6668" TargetMode="External"/><Relationship Id="rId28" Type="http://schemas.openxmlformats.org/officeDocument/2006/relationships/hyperlink" Target="https://ab.uu.edu.ua/edu-discipline/reklama_i_zvyazki_iz_gromadskistyu" TargetMode="External"/><Relationship Id="rId10" Type="http://schemas.openxmlformats.org/officeDocument/2006/relationships/hyperlink" Target="https://ab.uu.edu.ua/edu-discipline/dovidkovo_informatsiini_fondi_ta_yikh_formuvannya" TargetMode="External"/><Relationship Id="rId19" Type="http://schemas.openxmlformats.org/officeDocument/2006/relationships/hyperlink" Target="http://vo.ukraine.edu.ua/course/view.php?id=12517" TargetMode="External"/><Relationship Id="rId31" Type="http://schemas.openxmlformats.org/officeDocument/2006/relationships/hyperlink" Target="https://ab.uu.edu.ua/edu-discipline/organizaciya_proectnoi_i_vistavkovoi_diyalnosti" TargetMode="External"/><Relationship Id="rId4" Type="http://schemas.openxmlformats.org/officeDocument/2006/relationships/hyperlink" Target="http://vo.ukraine.edu.ua/course/view.php?id=10453" TargetMode="External"/><Relationship Id="rId9" Type="http://schemas.openxmlformats.org/officeDocument/2006/relationships/hyperlink" Target="https://ab.uu.edu.ua/edu-discipline/bibliografoznavstvo" TargetMode="External"/><Relationship Id="rId14" Type="http://schemas.openxmlformats.org/officeDocument/2006/relationships/hyperlink" Target="https://ab.uu.edu.ua/edu-discipline/genderna_politika_v_sferi_upravlinnya" TargetMode="External"/><Relationship Id="rId22" Type="http://schemas.openxmlformats.org/officeDocument/2006/relationships/hyperlink" Target="https://vo.uu.edu.ua/course/view.php?id=7332" TargetMode="External"/><Relationship Id="rId27" Type="http://schemas.openxmlformats.org/officeDocument/2006/relationships/hyperlink" Target="https://ab.uu.edu.ua/edu-discipline/etika_i_estetika" TargetMode="External"/><Relationship Id="rId30" Type="http://schemas.openxmlformats.org/officeDocument/2006/relationships/hyperlink" Target="https://ab.uu.edu.ua/edu-discipline/vsesvitnya_spadshchina_yunesk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view="pageBreakPreview" zoomScale="83" zoomScaleSheetLayoutView="83" workbookViewId="0">
      <selection activeCell="AN14" sqref="AN14"/>
    </sheetView>
  </sheetViews>
  <sheetFormatPr defaultRowHeight="12.75" x14ac:dyDescent="0.2"/>
  <cols>
    <col min="1" max="1" width="6.85546875" style="7" customWidth="1"/>
    <col min="2" max="53" width="3.28515625" style="7" customWidth="1"/>
    <col min="54" max="54" width="0.140625" style="7" customWidth="1"/>
    <col min="55" max="57" width="9.140625" style="7" hidden="1" customWidth="1"/>
    <col min="58" max="16384" width="9.140625" style="7"/>
  </cols>
  <sheetData>
    <row r="1" spans="1:57" s="1" customFormat="1" ht="23.25" x14ac:dyDescent="0.25">
      <c r="B1" s="2"/>
      <c r="C1" s="2"/>
      <c r="D1" s="2"/>
      <c r="E1" s="2"/>
      <c r="F1" s="2"/>
      <c r="G1" s="2"/>
      <c r="H1" s="2"/>
      <c r="I1" s="487" t="s">
        <v>0</v>
      </c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3"/>
      <c r="AS1" s="3"/>
      <c r="AT1" s="3"/>
      <c r="AU1" s="3"/>
      <c r="AV1" s="3"/>
      <c r="AW1" s="3"/>
      <c r="AX1" s="3"/>
      <c r="AY1" s="3"/>
      <c r="AZ1" s="3"/>
      <c r="BA1" s="3"/>
      <c r="BB1" s="4"/>
      <c r="BC1" s="4"/>
      <c r="BD1" s="4"/>
      <c r="BE1" s="4"/>
    </row>
    <row r="2" spans="1:57" s="1" customFormat="1" ht="20.25" x14ac:dyDescent="0.3">
      <c r="A2" s="5" t="s">
        <v>1</v>
      </c>
      <c r="B2" s="2"/>
      <c r="C2" s="2"/>
      <c r="D2" s="2"/>
      <c r="E2" s="2"/>
      <c r="F2" s="2"/>
      <c r="G2" s="2"/>
      <c r="H2" s="2"/>
      <c r="I2" s="488" t="s">
        <v>314</v>
      </c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S2" s="5" t="s">
        <v>2</v>
      </c>
      <c r="AT2" s="6"/>
      <c r="AU2" s="6"/>
      <c r="AV2" s="6"/>
      <c r="AW2" s="6"/>
      <c r="AX2" s="6"/>
      <c r="AY2" s="6"/>
      <c r="AZ2" s="6"/>
      <c r="BA2" s="6"/>
    </row>
    <row r="3" spans="1:57" x14ac:dyDescent="0.2">
      <c r="A3" s="7" t="s">
        <v>3</v>
      </c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S3" s="7" t="s">
        <v>4</v>
      </c>
    </row>
    <row r="4" spans="1:57" x14ac:dyDescent="0.2">
      <c r="A4" s="7" t="s">
        <v>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S4" s="7" t="s">
        <v>6</v>
      </c>
    </row>
    <row r="5" spans="1:57" s="17" customFormat="1" ht="16.5" x14ac:dyDescent="0.2">
      <c r="A5" s="17" t="s">
        <v>7</v>
      </c>
      <c r="J5" s="250"/>
      <c r="K5" s="250"/>
      <c r="L5" s="250"/>
      <c r="M5" s="250"/>
      <c r="N5" s="250"/>
      <c r="O5" s="250"/>
      <c r="P5" s="250"/>
      <c r="R5" s="250"/>
      <c r="S5" s="491" t="s">
        <v>8</v>
      </c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250"/>
      <c r="AH5" s="250"/>
      <c r="AI5" s="250"/>
      <c r="AJ5" s="250"/>
      <c r="AK5" s="250"/>
      <c r="AL5" s="250"/>
      <c r="AM5" s="250"/>
      <c r="AN5" s="250"/>
      <c r="AO5" s="250"/>
      <c r="AS5" s="326" t="s">
        <v>311</v>
      </c>
      <c r="AT5" s="327"/>
      <c r="AU5" s="328"/>
      <c r="AV5" s="328"/>
      <c r="AW5" s="328"/>
      <c r="AX5" s="328"/>
      <c r="AY5" s="328"/>
      <c r="AZ5" s="328"/>
    </row>
    <row r="6" spans="1:57" s="17" customFormat="1" ht="15.75" x14ac:dyDescent="0.25">
      <c r="A6" s="17" t="s">
        <v>9</v>
      </c>
      <c r="I6" s="251"/>
      <c r="J6" s="250"/>
      <c r="K6" s="250"/>
      <c r="L6" s="250"/>
      <c r="M6" s="250"/>
      <c r="N6" s="250"/>
      <c r="O6" s="250"/>
      <c r="P6" s="250"/>
      <c r="Q6" s="250"/>
      <c r="S6" s="492" t="s">
        <v>10</v>
      </c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250"/>
      <c r="AH6" s="250"/>
      <c r="AI6" s="250"/>
      <c r="AJ6" s="250"/>
      <c r="AK6" s="250"/>
      <c r="AL6" s="250"/>
      <c r="AM6" s="250"/>
      <c r="AS6" s="329" t="s">
        <v>312</v>
      </c>
      <c r="AT6" s="330"/>
      <c r="AU6" s="325"/>
      <c r="AV6" s="325"/>
      <c r="AW6" s="325"/>
      <c r="AX6" s="325"/>
      <c r="AY6" s="325"/>
      <c r="AZ6" s="325"/>
      <c r="BA6" s="252"/>
    </row>
    <row r="7" spans="1:57" s="17" customFormat="1" ht="15.75" x14ac:dyDescent="0.2">
      <c r="I7" s="251"/>
      <c r="J7" s="250"/>
      <c r="K7" s="250"/>
      <c r="L7" s="250"/>
      <c r="M7" s="250"/>
      <c r="N7" s="250"/>
      <c r="O7" s="250"/>
      <c r="P7" s="250"/>
      <c r="Q7" s="250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50"/>
      <c r="AH7" s="250"/>
      <c r="AI7" s="250"/>
      <c r="AJ7" s="250"/>
      <c r="AK7" s="250"/>
      <c r="AL7" s="250"/>
      <c r="AM7" s="250"/>
    </row>
    <row r="8" spans="1:57" s="17" customFormat="1" ht="12.6" customHeight="1" x14ac:dyDescent="0.2">
      <c r="A8" s="324" t="s">
        <v>310</v>
      </c>
      <c r="B8" s="325"/>
      <c r="C8" s="325"/>
      <c r="D8" s="325"/>
      <c r="E8" s="325"/>
      <c r="F8" s="325"/>
      <c r="I8" s="253"/>
      <c r="K8" s="250"/>
      <c r="L8" s="250"/>
      <c r="M8" s="250"/>
      <c r="N8" s="250"/>
      <c r="O8" s="250"/>
      <c r="P8" s="250"/>
      <c r="Q8" s="250"/>
      <c r="R8" s="474" t="s">
        <v>11</v>
      </c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250"/>
      <c r="AI8" s="250"/>
      <c r="AJ8" s="250"/>
      <c r="AK8" s="250"/>
      <c r="AL8" s="250"/>
      <c r="AM8" s="250"/>
      <c r="AS8" s="475"/>
      <c r="AT8" s="475"/>
      <c r="AU8" s="475"/>
      <c r="AV8" s="475"/>
      <c r="AW8" s="475"/>
      <c r="AX8" s="475"/>
      <c r="AY8" s="475"/>
      <c r="AZ8" s="475"/>
    </row>
    <row r="9" spans="1:57" x14ac:dyDescent="0.2">
      <c r="I9" s="10"/>
      <c r="K9" s="9"/>
      <c r="L9" s="9"/>
      <c r="M9" s="9"/>
      <c r="N9" s="9"/>
      <c r="O9" s="9"/>
      <c r="P9" s="9"/>
      <c r="Q9" s="9"/>
      <c r="R9" s="9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9"/>
      <c r="AH9" s="9"/>
      <c r="AI9" s="9"/>
      <c r="AJ9" s="9"/>
      <c r="AK9" s="9"/>
      <c r="AL9" s="9"/>
      <c r="AM9" s="9"/>
    </row>
    <row r="10" spans="1:57" x14ac:dyDescent="0.2">
      <c r="I10" s="10"/>
      <c r="K10" s="9"/>
      <c r="L10" s="9"/>
      <c r="M10" s="9"/>
      <c r="N10" s="9"/>
      <c r="O10" s="9"/>
      <c r="P10" s="9"/>
      <c r="Q10" s="9"/>
      <c r="R10" s="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9"/>
      <c r="AH10" s="9"/>
      <c r="AI10" s="9"/>
      <c r="AJ10" s="9"/>
      <c r="AK10" s="9"/>
      <c r="AL10" s="9"/>
      <c r="AM10" s="9"/>
    </row>
    <row r="11" spans="1:57" ht="15" x14ac:dyDescent="0.25">
      <c r="K11" s="472" t="s">
        <v>12</v>
      </c>
      <c r="L11" s="472"/>
      <c r="M11" s="472"/>
      <c r="N11" s="472"/>
      <c r="O11" s="472"/>
      <c r="P11" s="472"/>
      <c r="Q11" s="477" t="s">
        <v>13</v>
      </c>
      <c r="R11" s="477"/>
      <c r="S11" s="477"/>
      <c r="T11" s="477"/>
      <c r="U11" s="477"/>
      <c r="V11" s="477"/>
      <c r="W11" s="477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</row>
    <row r="12" spans="1:57" x14ac:dyDescent="0.2">
      <c r="K12" s="12" t="s">
        <v>14</v>
      </c>
      <c r="V12" s="13"/>
    </row>
    <row r="13" spans="1:57" x14ac:dyDescent="0.2">
      <c r="K13" s="477" t="s">
        <v>15</v>
      </c>
      <c r="L13" s="477"/>
      <c r="M13" s="477"/>
      <c r="N13" s="477"/>
      <c r="O13" s="477"/>
      <c r="P13" s="477"/>
      <c r="Q13" s="477" t="s">
        <v>16</v>
      </c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</row>
    <row r="14" spans="1:57" x14ac:dyDescent="0.2">
      <c r="B14" s="9"/>
      <c r="C14" s="9"/>
      <c r="D14" s="9"/>
      <c r="E14" s="9"/>
      <c r="F14" s="9"/>
      <c r="G14" s="9"/>
      <c r="H14" s="9"/>
      <c r="K14" s="14" t="s">
        <v>17</v>
      </c>
    </row>
    <row r="15" spans="1:57" x14ac:dyDescent="0.2">
      <c r="K15" s="472" t="s">
        <v>18</v>
      </c>
      <c r="L15" s="472"/>
      <c r="M15" s="472"/>
      <c r="N15" s="472"/>
      <c r="O15" s="472"/>
      <c r="P15" s="472"/>
      <c r="Q15" s="473" t="s">
        <v>19</v>
      </c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  <c r="AX15" s="473"/>
      <c r="AY15" s="473"/>
      <c r="AZ15" s="473"/>
      <c r="BA15" s="473"/>
    </row>
    <row r="16" spans="1:57" x14ac:dyDescent="0.2"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53" s="17" customFormat="1" x14ac:dyDescent="0.2">
      <c r="K17" s="479" t="s">
        <v>20</v>
      </c>
      <c r="L17" s="479"/>
      <c r="M17" s="479"/>
      <c r="N17" s="479"/>
      <c r="O17" s="479"/>
      <c r="P17" s="479"/>
      <c r="Q17" s="473" t="s">
        <v>21</v>
      </c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</row>
    <row r="18" spans="1:53" ht="18.75" x14ac:dyDescent="0.3">
      <c r="A18" s="18"/>
      <c r="J18" s="19" t="s">
        <v>22</v>
      </c>
      <c r="K18" s="19"/>
      <c r="L18" s="19"/>
      <c r="M18" s="19"/>
      <c r="N18" s="19"/>
      <c r="O18" s="19"/>
      <c r="P18" s="20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</row>
    <row r="19" spans="1:53" ht="15.75" x14ac:dyDescent="0.25">
      <c r="J19" s="21"/>
      <c r="K19" s="13" t="s">
        <v>23</v>
      </c>
      <c r="L19" s="13"/>
      <c r="M19" s="13"/>
      <c r="N19" s="13"/>
      <c r="O19" s="13"/>
      <c r="P19" s="1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4" t="s">
        <v>24</v>
      </c>
      <c r="AC19" s="24"/>
      <c r="AD19" s="24"/>
      <c r="AE19" s="24"/>
      <c r="AF19" s="24"/>
      <c r="AG19" s="24"/>
      <c r="AH19" s="25"/>
      <c r="AI19" s="26"/>
      <c r="AJ19" s="26"/>
      <c r="AK19" s="26"/>
      <c r="AL19" s="26"/>
      <c r="AM19" s="14"/>
      <c r="AN19" s="14"/>
      <c r="AO19" s="14"/>
      <c r="AP19" s="23"/>
      <c r="AQ19" s="23"/>
      <c r="AR19" s="23"/>
      <c r="AS19" s="23"/>
      <c r="AT19" s="23"/>
    </row>
    <row r="20" spans="1:53" x14ac:dyDescent="0.2"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H20" s="27"/>
      <c r="AI20" s="27"/>
      <c r="AJ20" s="27"/>
      <c r="AK20" s="27"/>
      <c r="AL20" s="27"/>
      <c r="AM20" s="27"/>
      <c r="AN20" s="27"/>
    </row>
    <row r="22" spans="1:53" ht="14.25" x14ac:dyDescent="0.2">
      <c r="A22" s="471" t="s">
        <v>25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</row>
    <row r="23" spans="1:53" ht="13.5" thickBot="1" x14ac:dyDescent="0.25"/>
    <row r="24" spans="1:53" s="28" customFormat="1" ht="12.75" customHeight="1" x14ac:dyDescent="0.25">
      <c r="A24" s="480" t="s">
        <v>26</v>
      </c>
      <c r="B24" s="452" t="s">
        <v>27</v>
      </c>
      <c r="C24" s="452"/>
      <c r="D24" s="452"/>
      <c r="E24" s="452"/>
      <c r="F24" s="452"/>
      <c r="G24" s="449" t="s">
        <v>28</v>
      </c>
      <c r="H24" s="452"/>
      <c r="I24" s="452"/>
      <c r="J24" s="484"/>
      <c r="K24" s="452" t="s">
        <v>29</v>
      </c>
      <c r="L24" s="485"/>
      <c r="M24" s="485"/>
      <c r="N24" s="485"/>
      <c r="O24" s="485"/>
      <c r="P24" s="449" t="s">
        <v>30</v>
      </c>
      <c r="Q24" s="485"/>
      <c r="R24" s="485"/>
      <c r="S24" s="486"/>
      <c r="T24" s="452" t="s">
        <v>31</v>
      </c>
      <c r="U24" s="455"/>
      <c r="V24" s="455"/>
      <c r="W24" s="455"/>
      <c r="X24" s="449" t="s">
        <v>32</v>
      </c>
      <c r="Y24" s="469"/>
      <c r="Z24" s="469"/>
      <c r="AA24" s="469"/>
      <c r="AB24" s="470"/>
      <c r="AC24" s="452" t="s">
        <v>33</v>
      </c>
      <c r="AD24" s="469"/>
      <c r="AE24" s="469"/>
      <c r="AF24" s="470"/>
      <c r="AG24" s="449" t="s">
        <v>34</v>
      </c>
      <c r="AH24" s="450"/>
      <c r="AI24" s="450"/>
      <c r="AJ24" s="451"/>
      <c r="AK24" s="452" t="s">
        <v>35</v>
      </c>
      <c r="AL24" s="453"/>
      <c r="AM24" s="453"/>
      <c r="AN24" s="453"/>
      <c r="AO24" s="453"/>
      <c r="AP24" s="449" t="s">
        <v>36</v>
      </c>
      <c r="AQ24" s="453"/>
      <c r="AR24" s="453"/>
      <c r="AS24" s="454"/>
      <c r="AT24" s="452" t="s">
        <v>37</v>
      </c>
      <c r="AU24" s="450"/>
      <c r="AV24" s="450"/>
      <c r="AW24" s="450"/>
      <c r="AX24" s="449" t="s">
        <v>38</v>
      </c>
      <c r="AY24" s="467"/>
      <c r="AZ24" s="467"/>
      <c r="BA24" s="468"/>
    </row>
    <row r="25" spans="1:53" s="31" customFormat="1" ht="12" thickBot="1" x14ac:dyDescent="0.25">
      <c r="A25" s="481"/>
      <c r="B25" s="29">
        <v>1</v>
      </c>
      <c r="C25" s="30">
        <f t="shared" ref="C25:BA25" si="0">B25+1</f>
        <v>2</v>
      </c>
      <c r="D25" s="30">
        <f t="shared" si="0"/>
        <v>3</v>
      </c>
      <c r="E25" s="30">
        <f t="shared" si="0"/>
        <v>4</v>
      </c>
      <c r="F25" s="254">
        <f t="shared" si="0"/>
        <v>5</v>
      </c>
      <c r="G25" s="255">
        <f t="shared" si="0"/>
        <v>6</v>
      </c>
      <c r="H25" s="30">
        <f t="shared" si="0"/>
        <v>7</v>
      </c>
      <c r="I25" s="30">
        <f t="shared" si="0"/>
        <v>8</v>
      </c>
      <c r="J25" s="258">
        <f t="shared" si="0"/>
        <v>9</v>
      </c>
      <c r="K25" s="29">
        <f t="shared" si="0"/>
        <v>10</v>
      </c>
      <c r="L25" s="30">
        <f t="shared" si="0"/>
        <v>11</v>
      </c>
      <c r="M25" s="30">
        <f t="shared" si="0"/>
        <v>12</v>
      </c>
      <c r="N25" s="30">
        <f t="shared" si="0"/>
        <v>13</v>
      </c>
      <c r="O25" s="254">
        <f t="shared" si="0"/>
        <v>14</v>
      </c>
      <c r="P25" s="255">
        <f t="shared" si="0"/>
        <v>15</v>
      </c>
      <c r="Q25" s="30">
        <f t="shared" si="0"/>
        <v>16</v>
      </c>
      <c r="R25" s="30">
        <f t="shared" si="0"/>
        <v>17</v>
      </c>
      <c r="S25" s="258">
        <f t="shared" si="0"/>
        <v>18</v>
      </c>
      <c r="T25" s="29">
        <f t="shared" si="0"/>
        <v>19</v>
      </c>
      <c r="U25" s="30">
        <f t="shared" si="0"/>
        <v>20</v>
      </c>
      <c r="V25" s="30">
        <f t="shared" si="0"/>
        <v>21</v>
      </c>
      <c r="W25" s="254">
        <f t="shared" si="0"/>
        <v>22</v>
      </c>
      <c r="X25" s="255">
        <f t="shared" si="0"/>
        <v>23</v>
      </c>
      <c r="Y25" s="30">
        <f t="shared" si="0"/>
        <v>24</v>
      </c>
      <c r="Z25" s="30">
        <f t="shared" si="0"/>
        <v>25</v>
      </c>
      <c r="AA25" s="30">
        <f t="shared" si="0"/>
        <v>26</v>
      </c>
      <c r="AB25" s="266">
        <f t="shared" si="0"/>
        <v>27</v>
      </c>
      <c r="AC25" s="29">
        <f t="shared" si="0"/>
        <v>28</v>
      </c>
      <c r="AD25" s="30">
        <f t="shared" si="0"/>
        <v>29</v>
      </c>
      <c r="AE25" s="30">
        <f t="shared" si="0"/>
        <v>30</v>
      </c>
      <c r="AF25" s="254">
        <f t="shared" si="0"/>
        <v>31</v>
      </c>
      <c r="AG25" s="255">
        <f t="shared" si="0"/>
        <v>32</v>
      </c>
      <c r="AH25" s="30">
        <f t="shared" si="0"/>
        <v>33</v>
      </c>
      <c r="AI25" s="30">
        <f t="shared" si="0"/>
        <v>34</v>
      </c>
      <c r="AJ25" s="258">
        <f t="shared" si="0"/>
        <v>35</v>
      </c>
      <c r="AK25" s="29">
        <f t="shared" si="0"/>
        <v>36</v>
      </c>
      <c r="AL25" s="30">
        <f t="shared" si="0"/>
        <v>37</v>
      </c>
      <c r="AM25" s="30">
        <f t="shared" si="0"/>
        <v>38</v>
      </c>
      <c r="AN25" s="30">
        <f t="shared" si="0"/>
        <v>39</v>
      </c>
      <c r="AO25" s="254">
        <f t="shared" si="0"/>
        <v>40</v>
      </c>
      <c r="AP25" s="255">
        <f t="shared" si="0"/>
        <v>41</v>
      </c>
      <c r="AQ25" s="30">
        <f t="shared" si="0"/>
        <v>42</v>
      </c>
      <c r="AR25" s="30">
        <f t="shared" si="0"/>
        <v>43</v>
      </c>
      <c r="AS25" s="258">
        <f t="shared" si="0"/>
        <v>44</v>
      </c>
      <c r="AT25" s="29">
        <f t="shared" si="0"/>
        <v>45</v>
      </c>
      <c r="AU25" s="30">
        <f t="shared" si="0"/>
        <v>46</v>
      </c>
      <c r="AV25" s="30">
        <f t="shared" si="0"/>
        <v>47</v>
      </c>
      <c r="AW25" s="254">
        <f t="shared" si="0"/>
        <v>48</v>
      </c>
      <c r="AX25" s="255">
        <f t="shared" si="0"/>
        <v>49</v>
      </c>
      <c r="AY25" s="30">
        <f t="shared" si="0"/>
        <v>50</v>
      </c>
      <c r="AZ25" s="254">
        <f t="shared" si="0"/>
        <v>51</v>
      </c>
      <c r="BA25" s="331">
        <f t="shared" si="0"/>
        <v>52</v>
      </c>
    </row>
    <row r="26" spans="1:53" s="31" customFormat="1" ht="12.75" customHeight="1" x14ac:dyDescent="0.2">
      <c r="A26" s="482"/>
      <c r="B26" s="332">
        <v>1</v>
      </c>
      <c r="C26" s="332">
        <v>5</v>
      </c>
      <c r="D26" s="333">
        <v>12</v>
      </c>
      <c r="E26" s="333">
        <v>19</v>
      </c>
      <c r="F26" s="334">
        <v>26</v>
      </c>
      <c r="G26" s="335">
        <v>3</v>
      </c>
      <c r="H26" s="333">
        <v>10</v>
      </c>
      <c r="I26" s="333">
        <v>17</v>
      </c>
      <c r="J26" s="336">
        <v>24</v>
      </c>
      <c r="K26" s="332">
        <v>31</v>
      </c>
      <c r="L26" s="333">
        <v>7</v>
      </c>
      <c r="M26" s="333">
        <v>14</v>
      </c>
      <c r="N26" s="333">
        <v>21</v>
      </c>
      <c r="O26" s="334">
        <v>28</v>
      </c>
      <c r="P26" s="335">
        <v>5</v>
      </c>
      <c r="Q26" s="333">
        <v>12</v>
      </c>
      <c r="R26" s="333">
        <v>19</v>
      </c>
      <c r="S26" s="336">
        <v>26</v>
      </c>
      <c r="T26" s="332">
        <v>2</v>
      </c>
      <c r="U26" s="333">
        <v>9</v>
      </c>
      <c r="V26" s="333">
        <v>16</v>
      </c>
      <c r="W26" s="334">
        <v>23</v>
      </c>
      <c r="X26" s="335">
        <v>30</v>
      </c>
      <c r="Y26" s="333">
        <v>6</v>
      </c>
      <c r="Z26" s="333">
        <v>13</v>
      </c>
      <c r="AA26" s="333">
        <v>20</v>
      </c>
      <c r="AB26" s="343">
        <v>27</v>
      </c>
      <c r="AC26" s="332">
        <v>6</v>
      </c>
      <c r="AD26" s="333">
        <v>13</v>
      </c>
      <c r="AE26" s="333">
        <v>20</v>
      </c>
      <c r="AF26" s="334">
        <v>27</v>
      </c>
      <c r="AG26" s="335">
        <v>3</v>
      </c>
      <c r="AH26" s="333">
        <v>10</v>
      </c>
      <c r="AI26" s="333">
        <v>17</v>
      </c>
      <c r="AJ26" s="336">
        <v>24</v>
      </c>
      <c r="AK26" s="332">
        <v>1</v>
      </c>
      <c r="AL26" s="333">
        <v>8</v>
      </c>
      <c r="AM26" s="333">
        <v>15</v>
      </c>
      <c r="AN26" s="333">
        <v>22</v>
      </c>
      <c r="AO26" s="334">
        <v>29</v>
      </c>
      <c r="AP26" s="335">
        <v>5</v>
      </c>
      <c r="AQ26" s="333">
        <v>12</v>
      </c>
      <c r="AR26" s="333">
        <v>19</v>
      </c>
      <c r="AS26" s="336">
        <v>26</v>
      </c>
      <c r="AT26" s="332">
        <v>3</v>
      </c>
      <c r="AU26" s="333">
        <v>10</v>
      </c>
      <c r="AV26" s="333">
        <v>17</v>
      </c>
      <c r="AW26" s="334">
        <v>24</v>
      </c>
      <c r="AX26" s="335">
        <v>31</v>
      </c>
      <c r="AY26" s="333">
        <v>7</v>
      </c>
      <c r="AZ26" s="334">
        <v>14</v>
      </c>
      <c r="BA26" s="336">
        <v>21</v>
      </c>
    </row>
    <row r="27" spans="1:53" s="31" customFormat="1" ht="13.5" customHeight="1" thickBot="1" x14ac:dyDescent="0.25">
      <c r="A27" s="483"/>
      <c r="B27" s="337">
        <v>4</v>
      </c>
      <c r="C27" s="337">
        <v>11</v>
      </c>
      <c r="D27" s="338">
        <v>18</v>
      </c>
      <c r="E27" s="338">
        <v>25</v>
      </c>
      <c r="F27" s="339">
        <v>2</v>
      </c>
      <c r="G27" s="340">
        <v>9</v>
      </c>
      <c r="H27" s="338">
        <v>16</v>
      </c>
      <c r="I27" s="338">
        <v>23</v>
      </c>
      <c r="J27" s="341">
        <v>30</v>
      </c>
      <c r="K27" s="337">
        <v>6</v>
      </c>
      <c r="L27" s="338">
        <v>13</v>
      </c>
      <c r="M27" s="338">
        <v>20</v>
      </c>
      <c r="N27" s="338">
        <v>27</v>
      </c>
      <c r="O27" s="339">
        <v>4</v>
      </c>
      <c r="P27" s="340">
        <v>11</v>
      </c>
      <c r="Q27" s="338">
        <v>18</v>
      </c>
      <c r="R27" s="338">
        <v>25</v>
      </c>
      <c r="S27" s="341">
        <v>1</v>
      </c>
      <c r="T27" s="337">
        <v>8</v>
      </c>
      <c r="U27" s="338">
        <v>15</v>
      </c>
      <c r="V27" s="338">
        <v>22</v>
      </c>
      <c r="W27" s="339">
        <v>29</v>
      </c>
      <c r="X27" s="340">
        <v>5</v>
      </c>
      <c r="Y27" s="338">
        <v>12</v>
      </c>
      <c r="Z27" s="338">
        <v>19</v>
      </c>
      <c r="AA27" s="338">
        <v>26</v>
      </c>
      <c r="AB27" s="344">
        <v>5</v>
      </c>
      <c r="AC27" s="337">
        <v>12</v>
      </c>
      <c r="AD27" s="338">
        <v>19</v>
      </c>
      <c r="AE27" s="338">
        <v>26</v>
      </c>
      <c r="AF27" s="339">
        <v>2</v>
      </c>
      <c r="AG27" s="340">
        <v>9</v>
      </c>
      <c r="AH27" s="338">
        <v>16</v>
      </c>
      <c r="AI27" s="338">
        <v>23</v>
      </c>
      <c r="AJ27" s="341">
        <v>30</v>
      </c>
      <c r="AK27" s="337">
        <v>7</v>
      </c>
      <c r="AL27" s="338">
        <v>14</v>
      </c>
      <c r="AM27" s="338">
        <v>21</v>
      </c>
      <c r="AN27" s="338">
        <v>28</v>
      </c>
      <c r="AO27" s="339">
        <v>4</v>
      </c>
      <c r="AP27" s="340">
        <v>11</v>
      </c>
      <c r="AQ27" s="338">
        <v>18</v>
      </c>
      <c r="AR27" s="338">
        <v>25</v>
      </c>
      <c r="AS27" s="341">
        <v>2</v>
      </c>
      <c r="AT27" s="337">
        <v>9</v>
      </c>
      <c r="AU27" s="338">
        <v>16</v>
      </c>
      <c r="AV27" s="338">
        <v>23</v>
      </c>
      <c r="AW27" s="339">
        <v>30</v>
      </c>
      <c r="AX27" s="340">
        <v>6</v>
      </c>
      <c r="AY27" s="338">
        <v>13</v>
      </c>
      <c r="AZ27" s="339">
        <v>20</v>
      </c>
      <c r="BA27" s="341">
        <v>27</v>
      </c>
    </row>
    <row r="28" spans="1:53" s="17" customFormat="1" x14ac:dyDescent="0.2">
      <c r="A28" s="32" t="s">
        <v>39</v>
      </c>
      <c r="B28" s="256" t="s">
        <v>40</v>
      </c>
      <c r="C28" s="34" t="s">
        <v>40</v>
      </c>
      <c r="D28" s="34" t="s">
        <v>40</v>
      </c>
      <c r="E28" s="34" t="s">
        <v>40</v>
      </c>
      <c r="F28" s="38" t="s">
        <v>40</v>
      </c>
      <c r="G28" s="33" t="s">
        <v>40</v>
      </c>
      <c r="H28" s="34" t="s">
        <v>40</v>
      </c>
      <c r="I28" s="34" t="s">
        <v>40</v>
      </c>
      <c r="J28" s="212" t="s">
        <v>40</v>
      </c>
      <c r="K28" s="256" t="s">
        <v>40</v>
      </c>
      <c r="L28" s="34" t="s">
        <v>40</v>
      </c>
      <c r="M28" s="34" t="s">
        <v>40</v>
      </c>
      <c r="N28" s="34" t="s">
        <v>40</v>
      </c>
      <c r="O28" s="38" t="s">
        <v>40</v>
      </c>
      <c r="P28" s="256" t="s">
        <v>40</v>
      </c>
      <c r="Q28" s="34" t="s">
        <v>41</v>
      </c>
      <c r="R28" s="34" t="s">
        <v>41</v>
      </c>
      <c r="S28" s="38" t="s">
        <v>41</v>
      </c>
      <c r="T28" s="256" t="s">
        <v>42</v>
      </c>
      <c r="U28" s="35" t="s">
        <v>42</v>
      </c>
      <c r="V28" s="35" t="s">
        <v>42</v>
      </c>
      <c r="W28" s="342" t="s">
        <v>42</v>
      </c>
      <c r="X28" s="345" t="s">
        <v>42</v>
      </c>
      <c r="Y28" s="33" t="s">
        <v>43</v>
      </c>
      <c r="Z28" s="34" t="s">
        <v>43</v>
      </c>
      <c r="AA28" s="34" t="s">
        <v>40</v>
      </c>
      <c r="AB28" s="346" t="s">
        <v>40</v>
      </c>
      <c r="AC28" s="33" t="s">
        <v>40</v>
      </c>
      <c r="AD28" s="34" t="s">
        <v>40</v>
      </c>
      <c r="AE28" s="34" t="s">
        <v>40</v>
      </c>
      <c r="AF28" s="38" t="s">
        <v>40</v>
      </c>
      <c r="AG28" s="256" t="s">
        <v>40</v>
      </c>
      <c r="AH28" s="34" t="s">
        <v>40</v>
      </c>
      <c r="AI28" s="34" t="s">
        <v>40</v>
      </c>
      <c r="AJ28" s="38" t="s">
        <v>40</v>
      </c>
      <c r="AK28" s="33" t="s">
        <v>40</v>
      </c>
      <c r="AL28" s="34" t="s">
        <v>40</v>
      </c>
      <c r="AM28" s="34" t="s">
        <v>40</v>
      </c>
      <c r="AN28" s="34" t="s">
        <v>40</v>
      </c>
      <c r="AO28" s="212" t="s">
        <v>40</v>
      </c>
      <c r="AP28" s="256" t="s">
        <v>41</v>
      </c>
      <c r="AQ28" s="34" t="s">
        <v>41</v>
      </c>
      <c r="AR28" s="34" t="s">
        <v>41</v>
      </c>
      <c r="AS28" s="38" t="s">
        <v>42</v>
      </c>
      <c r="AT28" s="33" t="s">
        <v>42</v>
      </c>
      <c r="AU28" s="34" t="s">
        <v>42</v>
      </c>
      <c r="AV28" s="34" t="s">
        <v>42</v>
      </c>
      <c r="AW28" s="212" t="s">
        <v>42</v>
      </c>
      <c r="AX28" s="256" t="s">
        <v>42</v>
      </c>
      <c r="AY28" s="34" t="s">
        <v>42</v>
      </c>
      <c r="AZ28" s="34" t="s">
        <v>42</v>
      </c>
      <c r="BA28" s="36" t="s">
        <v>42</v>
      </c>
    </row>
    <row r="29" spans="1:53" s="17" customFormat="1" x14ac:dyDescent="0.2">
      <c r="A29" s="37" t="s">
        <v>44</v>
      </c>
      <c r="B29" s="256" t="s">
        <v>40</v>
      </c>
      <c r="C29" s="34" t="s">
        <v>40</v>
      </c>
      <c r="D29" s="34" t="s">
        <v>40</v>
      </c>
      <c r="E29" s="34" t="s">
        <v>40</v>
      </c>
      <c r="F29" s="38" t="s">
        <v>40</v>
      </c>
      <c r="G29" s="33" t="s">
        <v>40</v>
      </c>
      <c r="H29" s="34" t="s">
        <v>40</v>
      </c>
      <c r="I29" s="34" t="s">
        <v>40</v>
      </c>
      <c r="J29" s="212" t="s">
        <v>40</v>
      </c>
      <c r="K29" s="256" t="s">
        <v>40</v>
      </c>
      <c r="L29" s="34" t="s">
        <v>40</v>
      </c>
      <c r="M29" s="34" t="s">
        <v>40</v>
      </c>
      <c r="N29" s="34" t="s">
        <v>40</v>
      </c>
      <c r="O29" s="38" t="s">
        <v>40</v>
      </c>
      <c r="P29" s="256" t="s">
        <v>40</v>
      </c>
      <c r="Q29" s="34" t="s">
        <v>41</v>
      </c>
      <c r="R29" s="34" t="s">
        <v>41</v>
      </c>
      <c r="S29" s="38" t="s">
        <v>41</v>
      </c>
      <c r="T29" s="256" t="s">
        <v>42</v>
      </c>
      <c r="U29" s="34" t="s">
        <v>42</v>
      </c>
      <c r="V29" s="34" t="s">
        <v>42</v>
      </c>
      <c r="W29" s="212" t="s">
        <v>42</v>
      </c>
      <c r="X29" s="256" t="s">
        <v>42</v>
      </c>
      <c r="Y29" s="33" t="s">
        <v>43</v>
      </c>
      <c r="Z29" s="34" t="s">
        <v>43</v>
      </c>
      <c r="AA29" s="34" t="s">
        <v>40</v>
      </c>
      <c r="AB29" s="38" t="s">
        <v>40</v>
      </c>
      <c r="AC29" s="33" t="s">
        <v>40</v>
      </c>
      <c r="AD29" s="34" t="s">
        <v>40</v>
      </c>
      <c r="AE29" s="34" t="s">
        <v>40</v>
      </c>
      <c r="AF29" s="38" t="s">
        <v>40</v>
      </c>
      <c r="AG29" s="256" t="s">
        <v>40</v>
      </c>
      <c r="AH29" s="34" t="s">
        <v>40</v>
      </c>
      <c r="AI29" s="34" t="s">
        <v>40</v>
      </c>
      <c r="AJ29" s="38" t="s">
        <v>40</v>
      </c>
      <c r="AK29" s="33" t="s">
        <v>40</v>
      </c>
      <c r="AL29" s="34" t="s">
        <v>40</v>
      </c>
      <c r="AM29" s="34" t="s">
        <v>40</v>
      </c>
      <c r="AN29" s="34" t="s">
        <v>40</v>
      </c>
      <c r="AO29" s="212" t="s">
        <v>40</v>
      </c>
      <c r="AP29" s="256" t="s">
        <v>41</v>
      </c>
      <c r="AQ29" s="34" t="s">
        <v>41</v>
      </c>
      <c r="AR29" s="34" t="s">
        <v>41</v>
      </c>
      <c r="AS29" s="38" t="s">
        <v>42</v>
      </c>
      <c r="AT29" s="33" t="s">
        <v>42</v>
      </c>
      <c r="AU29" s="34" t="s">
        <v>42</v>
      </c>
      <c r="AV29" s="34" t="s">
        <v>42</v>
      </c>
      <c r="AW29" s="212" t="s">
        <v>42</v>
      </c>
      <c r="AX29" s="256" t="s">
        <v>42</v>
      </c>
      <c r="AY29" s="34" t="s">
        <v>42</v>
      </c>
      <c r="AZ29" s="34" t="s">
        <v>42</v>
      </c>
      <c r="BA29" s="38" t="s">
        <v>42</v>
      </c>
    </row>
    <row r="30" spans="1:53" s="17" customFormat="1" x14ac:dyDescent="0.2">
      <c r="A30" s="37" t="s">
        <v>45</v>
      </c>
      <c r="B30" s="256" t="s">
        <v>40</v>
      </c>
      <c r="C30" s="34" t="s">
        <v>40</v>
      </c>
      <c r="D30" s="34" t="s">
        <v>40</v>
      </c>
      <c r="E30" s="34" t="s">
        <v>40</v>
      </c>
      <c r="F30" s="38" t="s">
        <v>40</v>
      </c>
      <c r="G30" s="33" t="s">
        <v>40</v>
      </c>
      <c r="H30" s="34" t="s">
        <v>40</v>
      </c>
      <c r="I30" s="34" t="s">
        <v>40</v>
      </c>
      <c r="J30" s="212" t="s">
        <v>40</v>
      </c>
      <c r="K30" s="256" t="s">
        <v>40</v>
      </c>
      <c r="L30" s="34" t="s">
        <v>40</v>
      </c>
      <c r="M30" s="34" t="s">
        <v>40</v>
      </c>
      <c r="N30" s="34" t="s">
        <v>40</v>
      </c>
      <c r="O30" s="38" t="s">
        <v>40</v>
      </c>
      <c r="P30" s="256" t="s">
        <v>40</v>
      </c>
      <c r="Q30" s="34" t="s">
        <v>41</v>
      </c>
      <c r="R30" s="34" t="s">
        <v>41</v>
      </c>
      <c r="S30" s="38" t="s">
        <v>41</v>
      </c>
      <c r="T30" s="256" t="s">
        <v>42</v>
      </c>
      <c r="U30" s="34" t="s">
        <v>42</v>
      </c>
      <c r="V30" s="34" t="s">
        <v>42</v>
      </c>
      <c r="W30" s="212" t="s">
        <v>43</v>
      </c>
      <c r="X30" s="256" t="s">
        <v>43</v>
      </c>
      <c r="Y30" s="33" t="s">
        <v>43</v>
      </c>
      <c r="Z30" s="34" t="s">
        <v>43</v>
      </c>
      <c r="AA30" s="34" t="s">
        <v>40</v>
      </c>
      <c r="AB30" s="38" t="s">
        <v>40</v>
      </c>
      <c r="AC30" s="33" t="s">
        <v>40</v>
      </c>
      <c r="AD30" s="34" t="s">
        <v>40</v>
      </c>
      <c r="AE30" s="34" t="s">
        <v>40</v>
      </c>
      <c r="AF30" s="38" t="s">
        <v>40</v>
      </c>
      <c r="AG30" s="256" t="s">
        <v>40</v>
      </c>
      <c r="AH30" s="34" t="s">
        <v>40</v>
      </c>
      <c r="AI30" s="34" t="s">
        <v>40</v>
      </c>
      <c r="AJ30" s="38" t="s">
        <v>40</v>
      </c>
      <c r="AK30" s="33" t="s">
        <v>40</v>
      </c>
      <c r="AL30" s="34" t="s">
        <v>40</v>
      </c>
      <c r="AM30" s="34" t="s">
        <v>40</v>
      </c>
      <c r="AN30" s="34" t="s">
        <v>40</v>
      </c>
      <c r="AO30" s="212" t="s">
        <v>40</v>
      </c>
      <c r="AP30" s="256" t="s">
        <v>41</v>
      </c>
      <c r="AQ30" s="34" t="s">
        <v>41</v>
      </c>
      <c r="AR30" s="34" t="s">
        <v>41</v>
      </c>
      <c r="AS30" s="38" t="s">
        <v>42</v>
      </c>
      <c r="AT30" s="33" t="s">
        <v>42</v>
      </c>
      <c r="AU30" s="34" t="s">
        <v>42</v>
      </c>
      <c r="AV30" s="34" t="s">
        <v>42</v>
      </c>
      <c r="AW30" s="212" t="s">
        <v>42</v>
      </c>
      <c r="AX30" s="256" t="s">
        <v>42</v>
      </c>
      <c r="AY30" s="34" t="s">
        <v>42</v>
      </c>
      <c r="AZ30" s="34" t="s">
        <v>42</v>
      </c>
      <c r="BA30" s="38" t="s">
        <v>42</v>
      </c>
    </row>
    <row r="31" spans="1:53" s="17" customFormat="1" ht="13.5" thickBot="1" x14ac:dyDescent="0.25">
      <c r="A31" s="39" t="s">
        <v>46</v>
      </c>
      <c r="B31" s="257" t="s">
        <v>40</v>
      </c>
      <c r="C31" s="40" t="s">
        <v>40</v>
      </c>
      <c r="D31" s="40" t="s">
        <v>40</v>
      </c>
      <c r="E31" s="40" t="s">
        <v>40</v>
      </c>
      <c r="F31" s="41" t="s">
        <v>40</v>
      </c>
      <c r="G31" s="211" t="s">
        <v>40</v>
      </c>
      <c r="H31" s="40" t="s">
        <v>40</v>
      </c>
      <c r="I31" s="40" t="s">
        <v>40</v>
      </c>
      <c r="J31" s="210" t="s">
        <v>40</v>
      </c>
      <c r="K31" s="257" t="s">
        <v>40</v>
      </c>
      <c r="L31" s="40" t="s">
        <v>40</v>
      </c>
      <c r="M31" s="40" t="s">
        <v>40</v>
      </c>
      <c r="N31" s="40" t="s">
        <v>40</v>
      </c>
      <c r="O31" s="41" t="s">
        <v>40</v>
      </c>
      <c r="P31" s="257" t="s">
        <v>40</v>
      </c>
      <c r="Q31" s="40" t="s">
        <v>41</v>
      </c>
      <c r="R31" s="40" t="s">
        <v>41</v>
      </c>
      <c r="S31" s="41" t="s">
        <v>41</v>
      </c>
      <c r="T31" s="257" t="s">
        <v>42</v>
      </c>
      <c r="U31" s="40" t="s">
        <v>42</v>
      </c>
      <c r="V31" s="40" t="s">
        <v>42</v>
      </c>
      <c r="W31" s="210" t="s">
        <v>42</v>
      </c>
      <c r="X31" s="257" t="s">
        <v>42</v>
      </c>
      <c r="Y31" s="211" t="s">
        <v>43</v>
      </c>
      <c r="Z31" s="40" t="s">
        <v>43</v>
      </c>
      <c r="AA31" s="40" t="s">
        <v>43</v>
      </c>
      <c r="AB31" s="41" t="s">
        <v>43</v>
      </c>
      <c r="AC31" s="211" t="s">
        <v>40</v>
      </c>
      <c r="AD31" s="40" t="s">
        <v>40</v>
      </c>
      <c r="AE31" s="40" t="s">
        <v>40</v>
      </c>
      <c r="AF31" s="41" t="s">
        <v>40</v>
      </c>
      <c r="AG31" s="257" t="s">
        <v>40</v>
      </c>
      <c r="AH31" s="40" t="s">
        <v>40</v>
      </c>
      <c r="AI31" s="40" t="s">
        <v>40</v>
      </c>
      <c r="AJ31" s="41" t="s">
        <v>40</v>
      </c>
      <c r="AK31" s="211" t="s">
        <v>40</v>
      </c>
      <c r="AL31" s="40" t="s">
        <v>40</v>
      </c>
      <c r="AM31" s="40" t="s">
        <v>41</v>
      </c>
      <c r="AN31" s="40" t="s">
        <v>41</v>
      </c>
      <c r="AO31" s="210" t="s">
        <v>47</v>
      </c>
      <c r="AP31" s="257" t="s">
        <v>47</v>
      </c>
      <c r="AQ31" s="40" t="s">
        <v>47</v>
      </c>
      <c r="AR31" s="40" t="s">
        <v>48</v>
      </c>
      <c r="AS31" s="41"/>
      <c r="AT31" s="211"/>
      <c r="AU31" s="40"/>
      <c r="AV31" s="40"/>
      <c r="AW31" s="210"/>
      <c r="AX31" s="257"/>
      <c r="AY31" s="40"/>
      <c r="AZ31" s="40"/>
      <c r="BA31" s="41"/>
    </row>
    <row r="32" spans="1:53" s="17" customFormat="1" ht="15.75" x14ac:dyDescent="0.25">
      <c r="A32" s="42" t="s">
        <v>49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3" s="17" customFormat="1" x14ac:dyDescent="0.2">
      <c r="A33" s="31"/>
    </row>
    <row r="34" spans="1:53" s="44" customFormat="1" ht="12" x14ac:dyDescent="0.2">
      <c r="A34" s="445" t="s">
        <v>50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T34" s="445" t="s">
        <v>51</v>
      </c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I34" s="446" t="s">
        <v>52</v>
      </c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</row>
    <row r="35" spans="1:53" s="31" customFormat="1" ht="12" thickBot="1" x14ac:dyDescent="0.25"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s="31" customFormat="1" ht="58.5" customHeight="1" x14ac:dyDescent="0.2">
      <c r="A36" s="47" t="s">
        <v>26</v>
      </c>
      <c r="B36" s="447" t="s">
        <v>53</v>
      </c>
      <c r="C36" s="447"/>
      <c r="D36" s="447" t="s">
        <v>54</v>
      </c>
      <c r="E36" s="447"/>
      <c r="F36" s="448" t="s">
        <v>55</v>
      </c>
      <c r="G36" s="448"/>
      <c r="H36" s="447" t="s">
        <v>56</v>
      </c>
      <c r="I36" s="447"/>
      <c r="J36" s="447"/>
      <c r="K36" s="447" t="s">
        <v>57</v>
      </c>
      <c r="L36" s="447"/>
      <c r="M36" s="448" t="s">
        <v>58</v>
      </c>
      <c r="N36" s="448"/>
      <c r="O36" s="447" t="s">
        <v>59</v>
      </c>
      <c r="P36" s="456"/>
      <c r="Q36" s="48"/>
      <c r="R36" s="48"/>
      <c r="T36" s="457" t="s">
        <v>60</v>
      </c>
      <c r="U36" s="458"/>
      <c r="V36" s="458"/>
      <c r="W36" s="458"/>
      <c r="X36" s="458"/>
      <c r="Y36" s="458"/>
      <c r="Z36" s="459"/>
      <c r="AA36" s="460" t="s">
        <v>61</v>
      </c>
      <c r="AB36" s="461"/>
      <c r="AC36" s="460" t="s">
        <v>62</v>
      </c>
      <c r="AD36" s="462"/>
      <c r="AG36" s="46"/>
      <c r="AH36" s="463" t="s">
        <v>63</v>
      </c>
      <c r="AI36" s="464"/>
      <c r="AJ36" s="464"/>
      <c r="AK36" s="464"/>
      <c r="AL36" s="464"/>
      <c r="AM36" s="464"/>
      <c r="AN36" s="464"/>
      <c r="AO36" s="464"/>
      <c r="AP36" s="464"/>
      <c r="AQ36" s="465"/>
      <c r="AR36" s="459" t="s">
        <v>64</v>
      </c>
      <c r="AS36" s="466"/>
      <c r="AT36" s="466"/>
      <c r="AU36" s="466"/>
      <c r="AV36" s="466"/>
      <c r="AW36" s="466"/>
      <c r="AX36" s="466"/>
      <c r="AY36" s="466"/>
      <c r="AZ36" s="443" t="s">
        <v>61</v>
      </c>
      <c r="BA36" s="444"/>
    </row>
    <row r="37" spans="1:53" s="31" customFormat="1" ht="12.75" customHeight="1" x14ac:dyDescent="0.2">
      <c r="A37" s="49" t="s">
        <v>39</v>
      </c>
      <c r="B37" s="409">
        <v>30</v>
      </c>
      <c r="C37" s="409"/>
      <c r="D37" s="409">
        <v>6</v>
      </c>
      <c r="E37" s="409"/>
      <c r="F37" s="409">
        <v>2</v>
      </c>
      <c r="G37" s="409"/>
      <c r="H37" s="409"/>
      <c r="I37" s="409"/>
      <c r="J37" s="409"/>
      <c r="K37" s="409"/>
      <c r="L37" s="409"/>
      <c r="M37" s="409">
        <v>14</v>
      </c>
      <c r="N37" s="409"/>
      <c r="O37" s="419">
        <f>SUM(B37:N37)</f>
        <v>52</v>
      </c>
      <c r="P37" s="420"/>
      <c r="Q37" s="50"/>
      <c r="R37" s="50"/>
      <c r="T37" s="421" t="s">
        <v>65</v>
      </c>
      <c r="U37" s="422"/>
      <c r="V37" s="422"/>
      <c r="W37" s="422"/>
      <c r="X37" s="422"/>
      <c r="Y37" s="422"/>
      <c r="Z37" s="423"/>
      <c r="AA37" s="431">
        <v>2</v>
      </c>
      <c r="AB37" s="432"/>
      <c r="AC37" s="433">
        <v>2</v>
      </c>
      <c r="AD37" s="434"/>
      <c r="AG37" s="46"/>
      <c r="AH37" s="410" t="s">
        <v>66</v>
      </c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2"/>
      <c r="AZ37" s="425">
        <v>8</v>
      </c>
      <c r="BA37" s="426"/>
    </row>
    <row r="38" spans="1:53" s="31" customFormat="1" ht="12.75" customHeight="1" x14ac:dyDescent="0.2">
      <c r="A38" s="49" t="s">
        <v>44</v>
      </c>
      <c r="B38" s="409">
        <v>30</v>
      </c>
      <c r="C38" s="409"/>
      <c r="D38" s="409">
        <v>6</v>
      </c>
      <c r="E38" s="409"/>
      <c r="F38" s="409">
        <v>2</v>
      </c>
      <c r="G38" s="409"/>
      <c r="H38" s="409"/>
      <c r="I38" s="409"/>
      <c r="J38" s="409"/>
      <c r="K38" s="409"/>
      <c r="L38" s="409"/>
      <c r="M38" s="409">
        <v>14</v>
      </c>
      <c r="N38" s="409"/>
      <c r="O38" s="419">
        <f>SUM(B38:N38)</f>
        <v>52</v>
      </c>
      <c r="P38" s="420"/>
      <c r="Q38" s="50"/>
      <c r="R38" s="50"/>
      <c r="T38" s="421" t="s">
        <v>67</v>
      </c>
      <c r="U38" s="422"/>
      <c r="V38" s="422"/>
      <c r="W38" s="422"/>
      <c r="X38" s="422"/>
      <c r="Y38" s="422"/>
      <c r="Z38" s="423"/>
      <c r="AA38" s="431">
        <v>4</v>
      </c>
      <c r="AB38" s="432"/>
      <c r="AC38" s="433">
        <v>2</v>
      </c>
      <c r="AD38" s="434"/>
      <c r="AG38" s="46"/>
      <c r="AH38" s="413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5"/>
      <c r="AZ38" s="427"/>
      <c r="BA38" s="428"/>
    </row>
    <row r="39" spans="1:53" s="31" customFormat="1" x14ac:dyDescent="0.2">
      <c r="A39" s="49" t="s">
        <v>45</v>
      </c>
      <c r="B39" s="409">
        <v>30</v>
      </c>
      <c r="C39" s="409"/>
      <c r="D39" s="409">
        <v>6</v>
      </c>
      <c r="E39" s="409"/>
      <c r="F39" s="409">
        <v>4</v>
      </c>
      <c r="G39" s="409"/>
      <c r="H39" s="409"/>
      <c r="I39" s="409"/>
      <c r="J39" s="409"/>
      <c r="K39" s="409"/>
      <c r="L39" s="409"/>
      <c r="M39" s="409">
        <v>12</v>
      </c>
      <c r="N39" s="409"/>
      <c r="O39" s="419">
        <f>SUM(B39:N39)</f>
        <v>52</v>
      </c>
      <c r="P39" s="420"/>
      <c r="Q39" s="50"/>
      <c r="R39" s="50"/>
      <c r="T39" s="421" t="s">
        <v>68</v>
      </c>
      <c r="U39" s="422"/>
      <c r="V39" s="422"/>
      <c r="W39" s="422"/>
      <c r="X39" s="422"/>
      <c r="Y39" s="422"/>
      <c r="Z39" s="423"/>
      <c r="AA39" s="435">
        <v>6</v>
      </c>
      <c r="AB39" s="436"/>
      <c r="AC39" s="435">
        <v>4</v>
      </c>
      <c r="AD39" s="437"/>
      <c r="AG39" s="46"/>
      <c r="AH39" s="413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5"/>
      <c r="AZ39" s="427"/>
      <c r="BA39" s="428"/>
    </row>
    <row r="40" spans="1:53" s="31" customFormat="1" ht="13.5" thickBot="1" x14ac:dyDescent="0.25">
      <c r="A40" s="49" t="s">
        <v>46</v>
      </c>
      <c r="B40" s="409">
        <v>25</v>
      </c>
      <c r="C40" s="409"/>
      <c r="D40" s="409">
        <v>5</v>
      </c>
      <c r="E40" s="409"/>
      <c r="F40" s="409">
        <v>4</v>
      </c>
      <c r="G40" s="409"/>
      <c r="H40" s="409">
        <v>1</v>
      </c>
      <c r="I40" s="409"/>
      <c r="J40" s="409"/>
      <c r="K40" s="409">
        <v>3</v>
      </c>
      <c r="L40" s="409"/>
      <c r="M40" s="409">
        <v>5</v>
      </c>
      <c r="N40" s="409"/>
      <c r="O40" s="419">
        <f>SUM(B40:N40)</f>
        <v>43</v>
      </c>
      <c r="P40" s="420"/>
      <c r="Q40" s="50"/>
      <c r="R40" s="50"/>
      <c r="S40" s="46"/>
      <c r="T40" s="440" t="s">
        <v>69</v>
      </c>
      <c r="U40" s="441"/>
      <c r="V40" s="441"/>
      <c r="W40" s="441"/>
      <c r="X40" s="441"/>
      <c r="Y40" s="441"/>
      <c r="Z40" s="441"/>
      <c r="AA40" s="438">
        <v>8</v>
      </c>
      <c r="AB40" s="442"/>
      <c r="AC40" s="438">
        <v>4</v>
      </c>
      <c r="AD40" s="439"/>
      <c r="AE40" s="46"/>
      <c r="AG40" s="46"/>
      <c r="AH40" s="413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5"/>
      <c r="AZ40" s="427"/>
      <c r="BA40" s="428"/>
    </row>
    <row r="41" spans="1:53" s="53" customFormat="1" ht="12" thickBot="1" x14ac:dyDescent="0.25">
      <c r="A41" s="51" t="s">
        <v>70</v>
      </c>
      <c r="B41" s="408">
        <f>SUM(B37:C40)</f>
        <v>115</v>
      </c>
      <c r="C41" s="408"/>
      <c r="D41" s="408">
        <f>SUM(D37:E40)</f>
        <v>23</v>
      </c>
      <c r="E41" s="408"/>
      <c r="F41" s="408">
        <f>SUM(F37:G40)</f>
        <v>12</v>
      </c>
      <c r="G41" s="408"/>
      <c r="H41" s="408">
        <f>SUM(H37:I40)</f>
        <v>1</v>
      </c>
      <c r="I41" s="408"/>
      <c r="J41" s="408"/>
      <c r="K41" s="408">
        <f>SUM(K37:L40)</f>
        <v>3</v>
      </c>
      <c r="L41" s="408"/>
      <c r="M41" s="408">
        <f>SUM(M37:N40)</f>
        <v>45</v>
      </c>
      <c r="N41" s="408"/>
      <c r="O41" s="408">
        <f>SUM(O37:P40)</f>
        <v>199</v>
      </c>
      <c r="P41" s="424"/>
      <c r="Q41" s="52"/>
      <c r="R41" s="52"/>
      <c r="AG41" s="54"/>
      <c r="AH41" s="416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8"/>
      <c r="AZ41" s="429"/>
      <c r="BA41" s="430"/>
    </row>
    <row r="44" spans="1:53" ht="12.75" customHeight="1" x14ac:dyDescent="0.2"/>
    <row r="45" spans="1:53" ht="12.75" customHeight="1" x14ac:dyDescent="0.2"/>
  </sheetData>
  <mergeCells count="96">
    <mergeCell ref="I1:AQ1"/>
    <mergeCell ref="I2:AQ2"/>
    <mergeCell ref="J3:AO3"/>
    <mergeCell ref="S5:AF5"/>
    <mergeCell ref="S6:AF6"/>
    <mergeCell ref="A24:A27"/>
    <mergeCell ref="B24:F24"/>
    <mergeCell ref="G24:J24"/>
    <mergeCell ref="K24:O24"/>
    <mergeCell ref="P24:S24"/>
    <mergeCell ref="A22:BA22"/>
    <mergeCell ref="K15:P15"/>
    <mergeCell ref="Q15:BA15"/>
    <mergeCell ref="R8:AG8"/>
    <mergeCell ref="AS8:AZ8"/>
    <mergeCell ref="S9:AF9"/>
    <mergeCell ref="K11:P11"/>
    <mergeCell ref="Q11:AG11"/>
    <mergeCell ref="K17:P17"/>
    <mergeCell ref="Q17:BA17"/>
    <mergeCell ref="Q18:BA18"/>
    <mergeCell ref="K13:P13"/>
    <mergeCell ref="Q13:AL13"/>
    <mergeCell ref="AG24:AJ24"/>
    <mergeCell ref="AK24:AO24"/>
    <mergeCell ref="AP24:AS24"/>
    <mergeCell ref="T24:W24"/>
    <mergeCell ref="O36:P36"/>
    <mergeCell ref="T36:Z36"/>
    <mergeCell ref="AA36:AB36"/>
    <mergeCell ref="AC36:AD36"/>
    <mergeCell ref="AH36:AQ36"/>
    <mergeCell ref="AR36:AY36"/>
    <mergeCell ref="AX24:BA24"/>
    <mergeCell ref="AC24:AF24"/>
    <mergeCell ref="X24:AB24"/>
    <mergeCell ref="AT24:AW24"/>
    <mergeCell ref="AZ36:BA36"/>
    <mergeCell ref="A34:P34"/>
    <mergeCell ref="T34:AD34"/>
    <mergeCell ref="AI34:AZ34"/>
    <mergeCell ref="B36:C36"/>
    <mergeCell ref="D36:E36"/>
    <mergeCell ref="F36:G36"/>
    <mergeCell ref="H36:J36"/>
    <mergeCell ref="K36:L36"/>
    <mergeCell ref="M36:N36"/>
    <mergeCell ref="B37:C37"/>
    <mergeCell ref="D37:E37"/>
    <mergeCell ref="F37:G37"/>
    <mergeCell ref="H37:J37"/>
    <mergeCell ref="T37:Z37"/>
    <mergeCell ref="K37:L37"/>
    <mergeCell ref="AZ37:BA41"/>
    <mergeCell ref="O38:P38"/>
    <mergeCell ref="T38:Z38"/>
    <mergeCell ref="AA38:AB38"/>
    <mergeCell ref="AC38:AD38"/>
    <mergeCell ref="AA39:AB39"/>
    <mergeCell ref="AC39:AD39"/>
    <mergeCell ref="AC40:AD40"/>
    <mergeCell ref="AA37:AB37"/>
    <mergeCell ref="AC37:AD37"/>
    <mergeCell ref="O40:P40"/>
    <mergeCell ref="T40:Z40"/>
    <mergeCell ref="AA40:AB40"/>
    <mergeCell ref="K40:L40"/>
    <mergeCell ref="B39:C39"/>
    <mergeCell ref="D39:E39"/>
    <mergeCell ref="F39:G39"/>
    <mergeCell ref="K38:L38"/>
    <mergeCell ref="K39:L39"/>
    <mergeCell ref="B38:C38"/>
    <mergeCell ref="D38:E38"/>
    <mergeCell ref="F38:G38"/>
    <mergeCell ref="H38:J38"/>
    <mergeCell ref="M40:N40"/>
    <mergeCell ref="M39:N39"/>
    <mergeCell ref="M37:N37"/>
    <mergeCell ref="AH37:AY41"/>
    <mergeCell ref="M38:N38"/>
    <mergeCell ref="O37:P37"/>
    <mergeCell ref="O39:P39"/>
    <mergeCell ref="T39:Z39"/>
    <mergeCell ref="O41:P41"/>
    <mergeCell ref="H39:J39"/>
    <mergeCell ref="B40:C40"/>
    <mergeCell ref="D40:E40"/>
    <mergeCell ref="F40:G40"/>
    <mergeCell ref="H40:J40"/>
    <mergeCell ref="K41:L41"/>
    <mergeCell ref="M41:N41"/>
    <mergeCell ref="B41:C41"/>
    <mergeCell ref="D41:E41"/>
    <mergeCell ref="F41:G41"/>
    <mergeCell ref="H41:J41"/>
  </mergeCells>
  <phoneticPr fontId="36" type="noConversion"/>
  <printOptions horizontalCentered="1"/>
  <pageMargins left="0.11811023622047245" right="0.11811023622047245" top="0.15748031496062992" bottom="0.11811023622047245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4"/>
  <sheetViews>
    <sheetView tabSelected="1" view="pageBreakPreview" topLeftCell="A58" zoomScale="86" zoomScaleSheetLayoutView="86" workbookViewId="0">
      <selection activeCell="L88" sqref="L88"/>
    </sheetView>
  </sheetViews>
  <sheetFormatPr defaultRowHeight="15" x14ac:dyDescent="0.25"/>
  <cols>
    <col min="1" max="1" width="9.7109375" style="55" customWidth="1"/>
    <col min="2" max="2" width="48.7109375" style="95" customWidth="1"/>
    <col min="3" max="3" width="5" style="55" customWidth="1"/>
    <col min="4" max="4" width="6.7109375" style="55" customWidth="1"/>
    <col min="5" max="6" width="5.140625" style="55" customWidth="1"/>
    <col min="7" max="7" width="6.7109375" style="55" customWidth="1"/>
    <col min="8" max="8" width="7.42578125" style="55" customWidth="1"/>
    <col min="9" max="9" width="7.7109375" style="55" customWidth="1"/>
    <col min="10" max="10" width="7.7109375" style="55" bestFit="1" customWidth="1"/>
    <col min="11" max="11" width="7.85546875" style="55" customWidth="1"/>
    <col min="12" max="12" width="7.42578125" style="55" customWidth="1"/>
    <col min="13" max="13" width="7.85546875" style="55" customWidth="1"/>
    <col min="14" max="17" width="5.140625" style="160" bestFit="1" customWidth="1"/>
    <col min="18" max="18" width="5.140625" style="160" customWidth="1"/>
    <col min="19" max="19" width="5.140625" style="160" bestFit="1" customWidth="1"/>
    <col min="20" max="21" width="5.140625" style="161" bestFit="1" customWidth="1"/>
    <col min="22" max="22" width="4" style="55" hidden="1" customWidth="1"/>
    <col min="23" max="23" width="3.7109375" style="55" hidden="1" customWidth="1"/>
    <col min="24" max="24" width="9.140625" style="55" hidden="1" customWidth="1"/>
    <col min="25" max="32" width="2.140625" style="55" hidden="1" customWidth="1"/>
    <col min="33" max="33" width="2.7109375" style="55" hidden="1" customWidth="1"/>
    <col min="34" max="34" width="0.85546875" style="55" hidden="1" customWidth="1"/>
    <col min="35" max="42" width="3.140625" style="55" hidden="1" customWidth="1"/>
    <col min="43" max="43" width="2.7109375" style="55" hidden="1" customWidth="1"/>
    <col min="44" max="44" width="0.85546875" style="55" hidden="1" customWidth="1"/>
    <col min="45" max="46" width="2.7109375" style="55" hidden="1" customWidth="1"/>
    <col min="47" max="48" width="3.5703125" style="55" hidden="1" customWidth="1"/>
    <col min="49" max="52" width="2.140625" style="55" hidden="1" customWidth="1"/>
    <col min="53" max="53" width="2.7109375" style="55" hidden="1" customWidth="1"/>
    <col min="54" max="54" width="0.85546875" style="55" hidden="1" customWidth="1"/>
    <col min="55" max="55" width="2" style="55" hidden="1" customWidth="1"/>
    <col min="56" max="56" width="3.5703125" style="55" hidden="1" customWidth="1"/>
    <col min="57" max="62" width="2.140625" style="55" hidden="1" customWidth="1"/>
    <col min="63" max="63" width="2.7109375" style="55" hidden="1" customWidth="1"/>
    <col min="64" max="64" width="0.85546875" style="55" hidden="1" customWidth="1"/>
    <col min="65" max="65" width="2.140625" style="55" hidden="1" customWidth="1"/>
    <col min="66" max="67" width="3.140625" style="55" hidden="1" customWidth="1"/>
    <col min="68" max="72" width="2.140625" style="55" hidden="1" customWidth="1"/>
    <col min="73" max="73" width="0.140625" style="55" customWidth="1"/>
    <col min="74" max="16384" width="9.140625" style="55"/>
  </cols>
  <sheetData>
    <row r="1" spans="1:73" ht="18.75" customHeight="1" x14ac:dyDescent="0.25">
      <c r="A1" s="492" t="s">
        <v>71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492"/>
      <c r="BK1" s="492"/>
      <c r="BL1" s="492"/>
      <c r="BM1" s="492"/>
      <c r="BN1" s="492"/>
      <c r="BO1" s="492"/>
      <c r="BP1" s="492"/>
      <c r="BQ1" s="492"/>
      <c r="BR1" s="492"/>
      <c r="BS1" s="492"/>
      <c r="BT1" s="492"/>
      <c r="BU1" s="492"/>
    </row>
    <row r="2" spans="1:73" ht="27" customHeight="1" x14ac:dyDescent="0.25">
      <c r="A2" s="530" t="s">
        <v>72</v>
      </c>
      <c r="B2" s="547" t="s">
        <v>73</v>
      </c>
      <c r="C2" s="548" t="s">
        <v>74</v>
      </c>
      <c r="D2" s="548"/>
      <c r="E2" s="548"/>
      <c r="F2" s="548"/>
      <c r="G2" s="529" t="s">
        <v>75</v>
      </c>
      <c r="H2" s="528" t="s">
        <v>76</v>
      </c>
      <c r="I2" s="528"/>
      <c r="J2" s="528"/>
      <c r="K2" s="528"/>
      <c r="L2" s="528"/>
      <c r="M2" s="528"/>
      <c r="N2" s="548" t="s">
        <v>77</v>
      </c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</row>
    <row r="3" spans="1:73" ht="18.75" customHeight="1" x14ac:dyDescent="0.25">
      <c r="A3" s="530"/>
      <c r="B3" s="547"/>
      <c r="C3" s="530" t="s">
        <v>78</v>
      </c>
      <c r="D3" s="530" t="s">
        <v>79</v>
      </c>
      <c r="E3" s="528" t="s">
        <v>80</v>
      </c>
      <c r="F3" s="528"/>
      <c r="G3" s="529"/>
      <c r="H3" s="529" t="s">
        <v>81</v>
      </c>
      <c r="I3" s="528" t="s">
        <v>82</v>
      </c>
      <c r="J3" s="528"/>
      <c r="K3" s="528"/>
      <c r="L3" s="528"/>
      <c r="M3" s="530" t="s">
        <v>83</v>
      </c>
      <c r="N3" s="528" t="s">
        <v>84</v>
      </c>
      <c r="O3" s="528"/>
      <c r="P3" s="528" t="s">
        <v>85</v>
      </c>
      <c r="Q3" s="528"/>
      <c r="R3" s="528" t="s">
        <v>86</v>
      </c>
      <c r="S3" s="528"/>
      <c r="T3" s="528" t="s">
        <v>87</v>
      </c>
      <c r="U3" s="528"/>
      <c r="V3" s="56" t="s">
        <v>88</v>
      </c>
      <c r="W3" s="56"/>
      <c r="X3" s="57"/>
      <c r="Y3" s="56"/>
      <c r="Z3" s="56"/>
      <c r="AA3" s="56"/>
      <c r="AB3" s="56"/>
      <c r="AC3" s="56"/>
      <c r="AD3" s="56"/>
      <c r="AE3" s="56"/>
      <c r="AF3" s="56"/>
      <c r="AG3" s="56"/>
      <c r="AH3" s="57"/>
      <c r="AI3" s="56"/>
      <c r="AJ3" s="56"/>
      <c r="AK3" s="56"/>
      <c r="AL3" s="56"/>
      <c r="AM3" s="56"/>
      <c r="AN3" s="56"/>
      <c r="AO3" s="56"/>
      <c r="AP3" s="56"/>
      <c r="AQ3" s="56"/>
      <c r="AR3" s="57"/>
      <c r="AS3" s="56"/>
      <c r="AT3" s="56"/>
      <c r="AU3" s="56"/>
      <c r="AV3" s="56"/>
      <c r="AW3" s="56"/>
      <c r="AX3" s="56"/>
      <c r="AY3" s="56"/>
      <c r="AZ3" s="56"/>
      <c r="BA3" s="56"/>
      <c r="BB3" s="57"/>
      <c r="BC3" s="56"/>
      <c r="BD3" s="56"/>
      <c r="BE3" s="56"/>
      <c r="BF3" s="56"/>
      <c r="BG3" s="56"/>
      <c r="BH3" s="56"/>
      <c r="BI3" s="56"/>
      <c r="BJ3" s="56"/>
      <c r="BK3" s="56"/>
      <c r="BL3" s="57"/>
      <c r="BM3" s="57"/>
      <c r="BN3" s="57"/>
      <c r="BO3" s="57"/>
      <c r="BP3" s="57"/>
      <c r="BQ3" s="57"/>
      <c r="BR3" s="57"/>
      <c r="BS3" s="57"/>
      <c r="BT3" s="57"/>
      <c r="BU3" s="57"/>
    </row>
    <row r="4" spans="1:73" ht="13.5" customHeight="1" x14ac:dyDescent="0.25">
      <c r="A4" s="530"/>
      <c r="B4" s="547"/>
      <c r="C4" s="530"/>
      <c r="D4" s="530"/>
      <c r="E4" s="530" t="s">
        <v>89</v>
      </c>
      <c r="F4" s="530" t="s">
        <v>90</v>
      </c>
      <c r="G4" s="529"/>
      <c r="H4" s="529"/>
      <c r="I4" s="529" t="s">
        <v>91</v>
      </c>
      <c r="J4" s="528" t="s">
        <v>92</v>
      </c>
      <c r="K4" s="528"/>
      <c r="L4" s="528"/>
      <c r="M4" s="530"/>
      <c r="N4" s="528" t="s">
        <v>93</v>
      </c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</row>
    <row r="5" spans="1:73" ht="17.25" customHeight="1" x14ac:dyDescent="0.25">
      <c r="A5" s="530"/>
      <c r="B5" s="547"/>
      <c r="C5" s="530"/>
      <c r="D5" s="530"/>
      <c r="E5" s="530"/>
      <c r="F5" s="530"/>
      <c r="G5" s="529"/>
      <c r="H5" s="529"/>
      <c r="I5" s="529"/>
      <c r="J5" s="531" t="s">
        <v>94</v>
      </c>
      <c r="K5" s="531" t="s">
        <v>95</v>
      </c>
      <c r="L5" s="531" t="s">
        <v>96</v>
      </c>
      <c r="M5" s="530"/>
      <c r="N5" s="268">
        <v>1</v>
      </c>
      <c r="O5" s="268">
        <f t="shared" ref="O5:U5" si="0">N5+1</f>
        <v>2</v>
      </c>
      <c r="P5" s="268">
        <f t="shared" si="0"/>
        <v>3</v>
      </c>
      <c r="Q5" s="268">
        <f t="shared" si="0"/>
        <v>4</v>
      </c>
      <c r="R5" s="268">
        <f t="shared" si="0"/>
        <v>5</v>
      </c>
      <c r="S5" s="268">
        <f t="shared" si="0"/>
        <v>6</v>
      </c>
      <c r="T5" s="268">
        <f t="shared" si="0"/>
        <v>7</v>
      </c>
      <c r="U5" s="268">
        <f t="shared" si="0"/>
        <v>8</v>
      </c>
      <c r="V5" s="56"/>
      <c r="W5" s="56"/>
      <c r="X5" s="57"/>
      <c r="Y5" s="56" t="s">
        <v>97</v>
      </c>
      <c r="Z5" s="56"/>
      <c r="AA5" s="56"/>
      <c r="AB5" s="56"/>
      <c r="AC5" s="56"/>
      <c r="AD5" s="56"/>
      <c r="AE5" s="56"/>
      <c r="AF5" s="56"/>
      <c r="AG5" s="56"/>
      <c r="AH5" s="57"/>
      <c r="AI5" s="56" t="s">
        <v>98</v>
      </c>
      <c r="AJ5" s="56"/>
      <c r="AK5" s="56"/>
      <c r="AL5" s="56"/>
      <c r="AM5" s="56"/>
      <c r="AN5" s="56"/>
      <c r="AO5" s="56"/>
      <c r="AP5" s="56"/>
      <c r="AQ5" s="56"/>
      <c r="AR5" s="57"/>
      <c r="AS5" s="56" t="s">
        <v>99</v>
      </c>
      <c r="AT5" s="56"/>
      <c r="AU5" s="56"/>
      <c r="AV5" s="56"/>
      <c r="AW5" s="56"/>
      <c r="AX5" s="56"/>
      <c r="AY5" s="56"/>
      <c r="AZ5" s="56"/>
      <c r="BA5" s="56"/>
      <c r="BB5" s="57"/>
      <c r="BC5" s="56" t="s">
        <v>100</v>
      </c>
      <c r="BD5" s="56"/>
      <c r="BE5" s="56"/>
      <c r="BF5" s="56"/>
      <c r="BG5" s="56"/>
      <c r="BH5" s="56"/>
      <c r="BI5" s="56"/>
      <c r="BJ5" s="56"/>
      <c r="BK5" s="56"/>
      <c r="BL5" s="57"/>
      <c r="BM5" s="56" t="s">
        <v>101</v>
      </c>
      <c r="BN5" s="56"/>
      <c r="BO5" s="56"/>
      <c r="BP5" s="56"/>
      <c r="BQ5" s="56"/>
      <c r="BR5" s="56"/>
      <c r="BS5" s="56"/>
      <c r="BT5" s="56"/>
      <c r="BU5" s="56"/>
    </row>
    <row r="6" spans="1:73" ht="14.25" customHeight="1" x14ac:dyDescent="0.25">
      <c r="A6" s="530"/>
      <c r="B6" s="547"/>
      <c r="C6" s="530"/>
      <c r="D6" s="530"/>
      <c r="E6" s="530"/>
      <c r="F6" s="530"/>
      <c r="G6" s="529"/>
      <c r="H6" s="529"/>
      <c r="I6" s="529"/>
      <c r="J6" s="531"/>
      <c r="K6" s="531"/>
      <c r="L6" s="531"/>
      <c r="M6" s="530"/>
      <c r="N6" s="528" t="s">
        <v>102</v>
      </c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</row>
    <row r="7" spans="1:73" ht="23.25" customHeight="1" x14ac:dyDescent="0.25">
      <c r="A7" s="530"/>
      <c r="B7" s="547"/>
      <c r="C7" s="530"/>
      <c r="D7" s="530"/>
      <c r="E7" s="530"/>
      <c r="F7" s="530"/>
      <c r="G7" s="529"/>
      <c r="H7" s="529"/>
      <c r="I7" s="529"/>
      <c r="J7" s="531"/>
      <c r="K7" s="531"/>
      <c r="L7" s="531"/>
      <c r="M7" s="530"/>
      <c r="N7" s="268">
        <v>15</v>
      </c>
      <c r="O7" s="268">
        <v>15</v>
      </c>
      <c r="P7" s="268">
        <v>15</v>
      </c>
      <c r="Q7" s="268">
        <v>15</v>
      </c>
      <c r="R7" s="268">
        <v>15</v>
      </c>
      <c r="S7" s="268">
        <v>15</v>
      </c>
      <c r="T7" s="268">
        <v>15</v>
      </c>
      <c r="U7" s="268">
        <v>10</v>
      </c>
      <c r="V7" s="56"/>
      <c r="W7" s="56"/>
      <c r="X7" s="57"/>
      <c r="Y7" s="56" t="s">
        <v>61</v>
      </c>
      <c r="Z7" s="56"/>
      <c r="AA7" s="56"/>
      <c r="AB7" s="56"/>
      <c r="AC7" s="56"/>
      <c r="AD7" s="56"/>
      <c r="AE7" s="56"/>
      <c r="AF7" s="56"/>
      <c r="AG7" s="56"/>
      <c r="AH7" s="57"/>
      <c r="AI7" s="56" t="s">
        <v>61</v>
      </c>
      <c r="AJ7" s="56"/>
      <c r="AK7" s="56"/>
      <c r="AL7" s="56"/>
      <c r="AM7" s="56"/>
      <c r="AN7" s="56"/>
      <c r="AO7" s="56"/>
      <c r="AP7" s="56"/>
      <c r="AQ7" s="56"/>
      <c r="AR7" s="57"/>
      <c r="AS7" s="56" t="s">
        <v>61</v>
      </c>
      <c r="AT7" s="56"/>
      <c r="AU7" s="56"/>
      <c r="AV7" s="56"/>
      <c r="AW7" s="56"/>
      <c r="AX7" s="56"/>
      <c r="AY7" s="56"/>
      <c r="AZ7" s="56"/>
      <c r="BA7" s="56"/>
      <c r="BB7" s="57"/>
      <c r="BC7" s="56" t="s">
        <v>61</v>
      </c>
      <c r="BD7" s="56"/>
      <c r="BE7" s="56"/>
      <c r="BF7" s="56"/>
      <c r="BG7" s="56"/>
      <c r="BH7" s="56"/>
      <c r="BI7" s="56"/>
      <c r="BJ7" s="56"/>
      <c r="BK7" s="56"/>
      <c r="BL7" s="57"/>
      <c r="BM7" s="56" t="s">
        <v>61</v>
      </c>
      <c r="BN7" s="56"/>
      <c r="BO7" s="56"/>
      <c r="BP7" s="56"/>
      <c r="BQ7" s="56"/>
      <c r="BR7" s="56"/>
      <c r="BS7" s="56"/>
      <c r="BT7" s="56"/>
      <c r="BU7" s="56"/>
    </row>
    <row r="8" spans="1:73" ht="14.1" customHeight="1" thickBot="1" x14ac:dyDescent="0.3">
      <c r="A8" s="58">
        <v>1</v>
      </c>
      <c r="B8" s="59">
        <f>A8+1</f>
        <v>2</v>
      </c>
      <c r="C8" s="58">
        <f t="shared" ref="C8:W8" si="1">B8+1</f>
        <v>3</v>
      </c>
      <c r="D8" s="58">
        <f t="shared" si="1"/>
        <v>4</v>
      </c>
      <c r="E8" s="58">
        <f t="shared" si="1"/>
        <v>5</v>
      </c>
      <c r="F8" s="58">
        <f t="shared" si="1"/>
        <v>6</v>
      </c>
      <c r="G8" s="58">
        <f t="shared" si="1"/>
        <v>7</v>
      </c>
      <c r="H8" s="58">
        <f t="shared" si="1"/>
        <v>8</v>
      </c>
      <c r="I8" s="58">
        <f t="shared" si="1"/>
        <v>9</v>
      </c>
      <c r="J8" s="58">
        <f t="shared" si="1"/>
        <v>10</v>
      </c>
      <c r="K8" s="58">
        <f t="shared" si="1"/>
        <v>11</v>
      </c>
      <c r="L8" s="58">
        <f t="shared" si="1"/>
        <v>12</v>
      </c>
      <c r="M8" s="58">
        <f t="shared" si="1"/>
        <v>13</v>
      </c>
      <c r="N8" s="60">
        <f>M8+1</f>
        <v>14</v>
      </c>
      <c r="O8" s="60">
        <f t="shared" si="1"/>
        <v>15</v>
      </c>
      <c r="P8" s="60">
        <f t="shared" si="1"/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>T8+1</f>
        <v>21</v>
      </c>
      <c r="V8" s="56">
        <f t="shared" si="1"/>
        <v>22</v>
      </c>
      <c r="W8" s="56">
        <f t="shared" si="1"/>
        <v>23</v>
      </c>
      <c r="X8" s="57"/>
      <c r="Y8" s="57">
        <v>1</v>
      </c>
      <c r="Z8" s="57">
        <v>2</v>
      </c>
      <c r="AA8" s="57">
        <v>3</v>
      </c>
      <c r="AB8" s="57">
        <v>4</v>
      </c>
      <c r="AC8" s="57">
        <v>5</v>
      </c>
      <c r="AD8" s="57">
        <v>6</v>
      </c>
      <c r="AE8" s="57">
        <v>7</v>
      </c>
      <c r="AF8" s="57">
        <v>8</v>
      </c>
      <c r="AG8" s="57">
        <v>9</v>
      </c>
      <c r="AH8" s="57"/>
      <c r="AI8" s="57">
        <v>1</v>
      </c>
      <c r="AJ8" s="57">
        <v>2</v>
      </c>
      <c r="AK8" s="57">
        <v>3</v>
      </c>
      <c r="AL8" s="57">
        <v>4</v>
      </c>
      <c r="AM8" s="57">
        <v>5</v>
      </c>
      <c r="AN8" s="57">
        <v>6</v>
      </c>
      <c r="AO8" s="57">
        <v>7</v>
      </c>
      <c r="AP8" s="57">
        <v>8</v>
      </c>
      <c r="AQ8" s="57">
        <v>9</v>
      </c>
      <c r="AR8" s="57"/>
      <c r="AS8" s="57">
        <v>1</v>
      </c>
      <c r="AT8" s="57">
        <v>2</v>
      </c>
      <c r="AU8" s="57">
        <v>3</v>
      </c>
      <c r="AV8" s="57">
        <v>4</v>
      </c>
      <c r="AW8" s="57">
        <v>5</v>
      </c>
      <c r="AX8" s="57">
        <v>6</v>
      </c>
      <c r="AY8" s="57">
        <v>7</v>
      </c>
      <c r="AZ8" s="57">
        <v>8</v>
      </c>
      <c r="BA8" s="57">
        <v>9</v>
      </c>
      <c r="BB8" s="57"/>
      <c r="BC8" s="57">
        <v>1</v>
      </c>
      <c r="BD8" s="57">
        <v>2</v>
      </c>
      <c r="BE8" s="57">
        <v>3</v>
      </c>
      <c r="BF8" s="57">
        <v>4</v>
      </c>
      <c r="BG8" s="57">
        <v>5</v>
      </c>
      <c r="BH8" s="57">
        <v>6</v>
      </c>
      <c r="BI8" s="57">
        <v>7</v>
      </c>
      <c r="BJ8" s="57">
        <v>8</v>
      </c>
      <c r="BK8" s="57">
        <v>9</v>
      </c>
      <c r="BL8" s="57"/>
      <c r="BM8" s="57">
        <v>1</v>
      </c>
      <c r="BN8" s="57">
        <v>2</v>
      </c>
      <c r="BO8" s="57">
        <v>3</v>
      </c>
      <c r="BP8" s="57">
        <v>4</v>
      </c>
      <c r="BQ8" s="57">
        <v>5</v>
      </c>
      <c r="BR8" s="57">
        <v>6</v>
      </c>
      <c r="BS8" s="57">
        <v>7</v>
      </c>
      <c r="BT8" s="57">
        <v>8</v>
      </c>
      <c r="BU8" s="57">
        <v>9</v>
      </c>
    </row>
    <row r="9" spans="1:73" s="63" customFormat="1" ht="21" customHeight="1" thickBot="1" x14ac:dyDescent="0.3">
      <c r="A9" s="512" t="s">
        <v>103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4"/>
      <c r="V9" s="61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</row>
    <row r="10" spans="1:73" s="63" customFormat="1" ht="16.5" thickBot="1" x14ac:dyDescent="0.3">
      <c r="A10" s="523" t="s">
        <v>104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5"/>
    </row>
    <row r="11" spans="1:73" s="74" customFormat="1" ht="15" customHeight="1" x14ac:dyDescent="0.25">
      <c r="A11" s="64" t="s">
        <v>105</v>
      </c>
      <c r="B11" s="65" t="s">
        <v>106</v>
      </c>
      <c r="C11" s="66"/>
      <c r="D11" s="67">
        <v>2</v>
      </c>
      <c r="E11" s="66"/>
      <c r="F11" s="68"/>
      <c r="G11" s="69">
        <v>4</v>
      </c>
      <c r="H11" s="70">
        <f t="shared" ref="H11:H23" si="2">G11*30</f>
        <v>120</v>
      </c>
      <c r="I11" s="71">
        <f t="shared" ref="I11:I23" si="3">SUM(J11:L11)</f>
        <v>44</v>
      </c>
      <c r="J11" s="277">
        <v>30</v>
      </c>
      <c r="K11" s="277"/>
      <c r="L11" s="278">
        <v>14</v>
      </c>
      <c r="M11" s="72">
        <f t="shared" ref="M11:M23" si="4">H11-I11</f>
        <v>76</v>
      </c>
      <c r="N11" s="73"/>
      <c r="O11" s="67">
        <v>3</v>
      </c>
      <c r="P11" s="66"/>
      <c r="Q11" s="66"/>
      <c r="R11" s="66"/>
      <c r="S11" s="66"/>
      <c r="T11" s="66"/>
      <c r="U11" s="279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</row>
    <row r="12" spans="1:73" s="74" customFormat="1" ht="17.25" customHeight="1" x14ac:dyDescent="0.25">
      <c r="A12" s="75" t="s">
        <v>107</v>
      </c>
      <c r="B12" s="76" t="s">
        <v>108</v>
      </c>
      <c r="C12" s="77">
        <v>2</v>
      </c>
      <c r="D12" s="77">
        <v>1</v>
      </c>
      <c r="E12" s="77"/>
      <c r="F12" s="78"/>
      <c r="G12" s="79">
        <v>4</v>
      </c>
      <c r="H12" s="80">
        <f t="shared" si="2"/>
        <v>120</v>
      </c>
      <c r="I12" s="81">
        <f t="shared" si="3"/>
        <v>46</v>
      </c>
      <c r="J12" s="85">
        <v>16</v>
      </c>
      <c r="K12" s="85"/>
      <c r="L12" s="280">
        <v>30</v>
      </c>
      <c r="M12" s="82">
        <f t="shared" si="4"/>
        <v>74</v>
      </c>
      <c r="N12" s="83">
        <v>2</v>
      </c>
      <c r="O12" s="77">
        <v>1</v>
      </c>
      <c r="P12" s="77"/>
      <c r="Q12" s="77"/>
      <c r="R12" s="77"/>
      <c r="S12" s="77"/>
      <c r="T12" s="77"/>
      <c r="U12" s="281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</row>
    <row r="13" spans="1:73" s="74" customFormat="1" ht="30" x14ac:dyDescent="0.25">
      <c r="A13" s="75" t="s">
        <v>109</v>
      </c>
      <c r="B13" s="84" t="s">
        <v>110</v>
      </c>
      <c r="C13" s="77"/>
      <c r="D13" s="77">
        <v>1.2</v>
      </c>
      <c r="E13" s="77"/>
      <c r="F13" s="78"/>
      <c r="G13" s="79">
        <v>5</v>
      </c>
      <c r="H13" s="80">
        <f t="shared" si="2"/>
        <v>150</v>
      </c>
      <c r="I13" s="81">
        <f t="shared" si="3"/>
        <v>74</v>
      </c>
      <c r="J13" s="85">
        <v>14</v>
      </c>
      <c r="K13" s="85"/>
      <c r="L13" s="280">
        <v>60</v>
      </c>
      <c r="M13" s="82">
        <f t="shared" si="4"/>
        <v>76</v>
      </c>
      <c r="N13" s="83">
        <v>3</v>
      </c>
      <c r="O13" s="77">
        <v>2</v>
      </c>
      <c r="P13" s="77"/>
      <c r="Q13" s="77"/>
      <c r="R13" s="77"/>
      <c r="S13" s="77"/>
      <c r="T13" s="77"/>
      <c r="U13" s="28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</row>
    <row r="14" spans="1:73" s="74" customFormat="1" ht="15.75" x14ac:dyDescent="0.25">
      <c r="A14" s="64" t="s">
        <v>111</v>
      </c>
      <c r="B14" s="84" t="s">
        <v>112</v>
      </c>
      <c r="C14" s="77">
        <v>2</v>
      </c>
      <c r="D14" s="77">
        <v>1</v>
      </c>
      <c r="E14" s="77"/>
      <c r="F14" s="78"/>
      <c r="G14" s="350">
        <v>5</v>
      </c>
      <c r="H14" s="80">
        <f t="shared" si="2"/>
        <v>150</v>
      </c>
      <c r="I14" s="81">
        <f t="shared" si="3"/>
        <v>60</v>
      </c>
      <c r="J14" s="85">
        <v>16</v>
      </c>
      <c r="K14" s="85"/>
      <c r="L14" s="280">
        <v>44</v>
      </c>
      <c r="M14" s="82">
        <f t="shared" si="4"/>
        <v>90</v>
      </c>
      <c r="N14" s="83">
        <v>2</v>
      </c>
      <c r="O14" s="77">
        <v>2</v>
      </c>
      <c r="P14" s="77"/>
      <c r="Q14" s="77"/>
      <c r="R14" s="77"/>
      <c r="S14" s="77"/>
      <c r="T14" s="77"/>
      <c r="U14" s="281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</row>
    <row r="15" spans="1:73" s="74" customFormat="1" ht="29.25" customHeight="1" x14ac:dyDescent="0.25">
      <c r="A15" s="64" t="s">
        <v>113</v>
      </c>
      <c r="B15" s="84" t="s">
        <v>114</v>
      </c>
      <c r="C15" s="77"/>
      <c r="D15" s="77">
        <v>2</v>
      </c>
      <c r="E15" s="77"/>
      <c r="F15" s="78"/>
      <c r="G15" s="79">
        <v>4</v>
      </c>
      <c r="H15" s="80">
        <f t="shared" si="2"/>
        <v>120</v>
      </c>
      <c r="I15" s="81">
        <f t="shared" si="3"/>
        <v>46</v>
      </c>
      <c r="J15" s="85">
        <v>30</v>
      </c>
      <c r="K15" s="85"/>
      <c r="L15" s="406">
        <v>16</v>
      </c>
      <c r="M15" s="82">
        <f t="shared" si="4"/>
        <v>74</v>
      </c>
      <c r="N15" s="83"/>
      <c r="O15" s="77">
        <v>3</v>
      </c>
      <c r="P15" s="77"/>
      <c r="Q15" s="77"/>
      <c r="R15" s="77"/>
      <c r="S15" s="77"/>
      <c r="T15" s="77"/>
      <c r="U15" s="28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</row>
    <row r="16" spans="1:73" s="74" customFormat="1" ht="15.75" x14ac:dyDescent="0.25">
      <c r="A16" s="64" t="s">
        <v>115</v>
      </c>
      <c r="B16" s="76" t="s">
        <v>116</v>
      </c>
      <c r="C16" s="77"/>
      <c r="D16" s="348">
        <v>2</v>
      </c>
      <c r="E16" s="77"/>
      <c r="F16" s="78"/>
      <c r="G16" s="350">
        <v>4</v>
      </c>
      <c r="H16" s="80">
        <f t="shared" si="2"/>
        <v>120</v>
      </c>
      <c r="I16" s="81">
        <f t="shared" si="3"/>
        <v>44</v>
      </c>
      <c r="J16" s="407">
        <v>30</v>
      </c>
      <c r="K16" s="85"/>
      <c r="L16" s="406">
        <v>14</v>
      </c>
      <c r="M16" s="82">
        <f t="shared" si="4"/>
        <v>76</v>
      </c>
      <c r="N16" s="83"/>
      <c r="O16" s="348">
        <v>3</v>
      </c>
      <c r="P16" s="77"/>
      <c r="Q16" s="348"/>
      <c r="R16" s="77"/>
      <c r="S16" s="77"/>
      <c r="T16" s="77"/>
      <c r="U16" s="281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</row>
    <row r="17" spans="1:73" s="74" customFormat="1" ht="30" x14ac:dyDescent="0.25">
      <c r="A17" s="64" t="s">
        <v>117</v>
      </c>
      <c r="B17" s="76" t="s">
        <v>118</v>
      </c>
      <c r="C17" s="77"/>
      <c r="D17" s="77">
        <v>1</v>
      </c>
      <c r="E17" s="77"/>
      <c r="F17" s="78"/>
      <c r="G17" s="350">
        <v>4</v>
      </c>
      <c r="H17" s="80">
        <f t="shared" si="2"/>
        <v>120</v>
      </c>
      <c r="I17" s="81">
        <f t="shared" si="3"/>
        <v>44</v>
      </c>
      <c r="J17" s="407">
        <v>30</v>
      </c>
      <c r="K17" s="85"/>
      <c r="L17" s="406">
        <v>14</v>
      </c>
      <c r="M17" s="82">
        <f t="shared" si="4"/>
        <v>76</v>
      </c>
      <c r="N17" s="349">
        <v>3</v>
      </c>
      <c r="O17" s="77"/>
      <c r="P17" s="77"/>
      <c r="Q17" s="77"/>
      <c r="R17" s="77"/>
      <c r="S17" s="77"/>
      <c r="T17" s="77"/>
      <c r="U17" s="281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74" customFormat="1" ht="15.75" x14ac:dyDescent="0.25">
      <c r="A18" s="64" t="s">
        <v>119</v>
      </c>
      <c r="B18" s="76" t="s">
        <v>120</v>
      </c>
      <c r="C18" s="77">
        <v>3</v>
      </c>
      <c r="D18" s="77">
        <v>1.2</v>
      </c>
      <c r="E18" s="77"/>
      <c r="F18" s="78"/>
      <c r="G18" s="350">
        <v>5</v>
      </c>
      <c r="H18" s="80">
        <f t="shared" si="2"/>
        <v>150</v>
      </c>
      <c r="I18" s="81">
        <f t="shared" si="3"/>
        <v>74</v>
      </c>
      <c r="J18" s="85"/>
      <c r="K18" s="85"/>
      <c r="L18" s="347">
        <v>74</v>
      </c>
      <c r="M18" s="82">
        <f t="shared" si="4"/>
        <v>76</v>
      </c>
      <c r="N18" s="83">
        <v>2</v>
      </c>
      <c r="O18" s="77">
        <v>2</v>
      </c>
      <c r="P18" s="348">
        <v>1</v>
      </c>
      <c r="Q18" s="77"/>
      <c r="R18" s="77"/>
      <c r="S18" s="77"/>
      <c r="T18" s="77"/>
      <c r="U18" s="281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74" customFormat="1" ht="18.75" customHeight="1" x14ac:dyDescent="0.25">
      <c r="A19" s="64" t="s">
        <v>121</v>
      </c>
      <c r="B19" s="76" t="s">
        <v>122</v>
      </c>
      <c r="C19" s="77">
        <v>6</v>
      </c>
      <c r="D19" s="77">
        <v>4.5</v>
      </c>
      <c r="E19" s="77"/>
      <c r="F19" s="78"/>
      <c r="G19" s="350">
        <v>5</v>
      </c>
      <c r="H19" s="80">
        <f t="shared" si="2"/>
        <v>150</v>
      </c>
      <c r="I19" s="81">
        <f t="shared" si="3"/>
        <v>74</v>
      </c>
      <c r="J19" s="85"/>
      <c r="K19" s="85"/>
      <c r="L19" s="347">
        <v>74</v>
      </c>
      <c r="M19" s="82">
        <f t="shared" si="4"/>
        <v>76</v>
      </c>
      <c r="N19" s="83"/>
      <c r="O19" s="85"/>
      <c r="P19" s="77"/>
      <c r="Q19" s="77">
        <v>2</v>
      </c>
      <c r="R19" s="348">
        <v>1</v>
      </c>
      <c r="S19" s="77">
        <v>2</v>
      </c>
      <c r="T19" s="77"/>
      <c r="U19" s="281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74" customFormat="1" ht="15.75" x14ac:dyDescent="0.25">
      <c r="A20" s="64" t="s">
        <v>123</v>
      </c>
      <c r="B20" s="76" t="s">
        <v>124</v>
      </c>
      <c r="C20" s="77">
        <v>8</v>
      </c>
      <c r="D20" s="77">
        <v>7</v>
      </c>
      <c r="E20" s="77"/>
      <c r="F20" s="78"/>
      <c r="G20" s="350">
        <v>5</v>
      </c>
      <c r="H20" s="80">
        <f t="shared" si="2"/>
        <v>150</v>
      </c>
      <c r="I20" s="81">
        <f t="shared" si="3"/>
        <v>54</v>
      </c>
      <c r="J20" s="85"/>
      <c r="K20" s="85"/>
      <c r="L20" s="347">
        <v>54</v>
      </c>
      <c r="M20" s="82">
        <f t="shared" si="4"/>
        <v>96</v>
      </c>
      <c r="N20" s="83"/>
      <c r="O20" s="85"/>
      <c r="P20" s="77"/>
      <c r="Q20" s="77"/>
      <c r="R20" s="77"/>
      <c r="S20" s="77"/>
      <c r="T20" s="77">
        <v>3</v>
      </c>
      <c r="U20" s="368">
        <v>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74" customFormat="1" ht="15.75" x14ac:dyDescent="0.25">
      <c r="A21" s="64" t="s">
        <v>125</v>
      </c>
      <c r="B21" s="84" t="s">
        <v>126</v>
      </c>
      <c r="C21" s="77">
        <v>5</v>
      </c>
      <c r="D21" s="77"/>
      <c r="E21" s="77"/>
      <c r="F21" s="78"/>
      <c r="G21" s="350">
        <v>4</v>
      </c>
      <c r="H21" s="80">
        <f t="shared" si="2"/>
        <v>120</v>
      </c>
      <c r="I21" s="81">
        <f t="shared" si="3"/>
        <v>46</v>
      </c>
      <c r="J21" s="407">
        <v>30</v>
      </c>
      <c r="K21" s="85"/>
      <c r="L21" s="406">
        <v>16</v>
      </c>
      <c r="M21" s="82">
        <f t="shared" si="4"/>
        <v>74</v>
      </c>
      <c r="N21" s="83"/>
      <c r="O21" s="77"/>
      <c r="P21" s="77"/>
      <c r="Q21" s="77"/>
      <c r="R21" s="348">
        <v>3</v>
      </c>
      <c r="S21" s="77"/>
      <c r="T21" s="77"/>
      <c r="U21" s="281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74" customFormat="1" ht="26.45" customHeight="1" x14ac:dyDescent="0.25">
      <c r="A22" s="64" t="s">
        <v>127</v>
      </c>
      <c r="B22" s="86" t="s">
        <v>128</v>
      </c>
      <c r="C22" s="77"/>
      <c r="D22" s="77">
        <v>5</v>
      </c>
      <c r="E22" s="77"/>
      <c r="F22" s="78"/>
      <c r="G22" s="350">
        <v>4</v>
      </c>
      <c r="H22" s="80">
        <f t="shared" si="2"/>
        <v>120</v>
      </c>
      <c r="I22" s="81">
        <f t="shared" si="3"/>
        <v>44</v>
      </c>
      <c r="J22" s="407">
        <v>30</v>
      </c>
      <c r="K22" s="85"/>
      <c r="L22" s="406">
        <v>14</v>
      </c>
      <c r="M22" s="82">
        <f t="shared" si="4"/>
        <v>76</v>
      </c>
      <c r="N22" s="83"/>
      <c r="O22" s="77"/>
      <c r="P22" s="77"/>
      <c r="Q22" s="77"/>
      <c r="R22" s="348">
        <v>3</v>
      </c>
      <c r="S22" s="77"/>
      <c r="T22" s="77"/>
      <c r="U22" s="281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74" customFormat="1" ht="16.5" thickBot="1" x14ac:dyDescent="0.3">
      <c r="A23" s="75" t="s">
        <v>129</v>
      </c>
      <c r="B23" s="84" t="s">
        <v>130</v>
      </c>
      <c r="C23" s="77"/>
      <c r="D23" s="77">
        <v>6</v>
      </c>
      <c r="E23" s="77"/>
      <c r="F23" s="78"/>
      <c r="G23" s="350">
        <v>4</v>
      </c>
      <c r="H23" s="80">
        <f t="shared" si="2"/>
        <v>120</v>
      </c>
      <c r="I23" s="81">
        <f t="shared" si="3"/>
        <v>44</v>
      </c>
      <c r="J23" s="407">
        <v>30</v>
      </c>
      <c r="K23" s="85"/>
      <c r="L23" s="406">
        <v>14</v>
      </c>
      <c r="M23" s="82">
        <f t="shared" si="4"/>
        <v>76</v>
      </c>
      <c r="N23" s="83"/>
      <c r="O23" s="77"/>
      <c r="P23" s="77"/>
      <c r="Q23" s="77"/>
      <c r="R23" s="77"/>
      <c r="S23" s="348">
        <v>3</v>
      </c>
      <c r="T23" s="77"/>
      <c r="U23" s="281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87" customFormat="1" ht="15.75" thickBot="1" x14ac:dyDescent="0.3">
      <c r="A24" s="526" t="s">
        <v>131</v>
      </c>
      <c r="B24" s="527"/>
      <c r="C24" s="282">
        <f>COUNTA(C11:C23)</f>
        <v>6</v>
      </c>
      <c r="D24" s="282">
        <v>15</v>
      </c>
      <c r="E24" s="282"/>
      <c r="F24" s="282">
        <f>COUNTA(F11:F23)</f>
        <v>0</v>
      </c>
      <c r="G24" s="283">
        <f t="shared" ref="G24:U24" si="5">SUM(G11:G23)</f>
        <v>57</v>
      </c>
      <c r="H24" s="284">
        <f t="shared" si="5"/>
        <v>1710</v>
      </c>
      <c r="I24" s="282">
        <f t="shared" si="5"/>
        <v>694</v>
      </c>
      <c r="J24" s="282">
        <f t="shared" si="5"/>
        <v>256</v>
      </c>
      <c r="K24" s="282">
        <f t="shared" si="5"/>
        <v>0</v>
      </c>
      <c r="L24" s="285">
        <f t="shared" si="5"/>
        <v>438</v>
      </c>
      <c r="M24" s="283">
        <f t="shared" si="5"/>
        <v>1016</v>
      </c>
      <c r="N24" s="284">
        <f t="shared" si="5"/>
        <v>12</v>
      </c>
      <c r="O24" s="286">
        <f t="shared" si="5"/>
        <v>16</v>
      </c>
      <c r="P24" s="286">
        <f t="shared" si="5"/>
        <v>1</v>
      </c>
      <c r="Q24" s="286">
        <f t="shared" si="5"/>
        <v>2</v>
      </c>
      <c r="R24" s="286">
        <f t="shared" si="5"/>
        <v>7</v>
      </c>
      <c r="S24" s="286">
        <f t="shared" si="5"/>
        <v>5</v>
      </c>
      <c r="T24" s="286">
        <f t="shared" si="5"/>
        <v>3</v>
      </c>
      <c r="U24" s="287">
        <f t="shared" si="5"/>
        <v>1</v>
      </c>
      <c r="V24" s="288"/>
      <c r="W24" s="103"/>
      <c r="X24" s="103"/>
      <c r="Y24" s="104" t="e">
        <f>SUM(#REF!)</f>
        <v>#REF!</v>
      </c>
      <c r="Z24" s="104" t="e">
        <f>SUM(#REF!)</f>
        <v>#REF!</v>
      </c>
      <c r="AA24" s="104" t="e">
        <f>SUM(#REF!)</f>
        <v>#REF!</v>
      </c>
      <c r="AB24" s="104" t="e">
        <f>SUM(#REF!)</f>
        <v>#REF!</v>
      </c>
      <c r="AC24" s="104" t="e">
        <f>SUM(#REF!)</f>
        <v>#REF!</v>
      </c>
      <c r="AD24" s="104" t="e">
        <f>SUM(#REF!)</f>
        <v>#REF!</v>
      </c>
      <c r="AE24" s="104" t="e">
        <f>SUM(#REF!)</f>
        <v>#REF!</v>
      </c>
      <c r="AF24" s="104" t="e">
        <f>SUM(#REF!)</f>
        <v>#REF!</v>
      </c>
      <c r="AG24" s="104" t="e">
        <f>SUM(#REF!)</f>
        <v>#REF!</v>
      </c>
      <c r="AH24" s="103"/>
      <c r="AI24" s="104" t="e">
        <f>SUM(#REF!)</f>
        <v>#REF!</v>
      </c>
      <c r="AJ24" s="104" t="e">
        <f>SUM(#REF!)</f>
        <v>#REF!</v>
      </c>
      <c r="AK24" s="104" t="e">
        <f>SUM(#REF!)</f>
        <v>#REF!</v>
      </c>
      <c r="AL24" s="104" t="e">
        <f>SUM(#REF!)</f>
        <v>#REF!</v>
      </c>
      <c r="AM24" s="104" t="e">
        <f>SUM(#REF!)</f>
        <v>#REF!</v>
      </c>
      <c r="AN24" s="104" t="e">
        <f>SUM(#REF!)</f>
        <v>#REF!</v>
      </c>
      <c r="AO24" s="104" t="e">
        <f>SUM(#REF!)</f>
        <v>#REF!</v>
      </c>
      <c r="AP24" s="104" t="e">
        <f>SUM(#REF!)</f>
        <v>#REF!</v>
      </c>
      <c r="AQ24" s="104" t="e">
        <f>SUM(#REF!)</f>
        <v>#REF!</v>
      </c>
      <c r="AR24" s="103"/>
      <c r="AS24" s="104" t="e">
        <f>SUM(#REF!)</f>
        <v>#REF!</v>
      </c>
      <c r="AT24" s="104" t="e">
        <f>SUM(#REF!)</f>
        <v>#REF!</v>
      </c>
      <c r="AU24" s="104" t="e">
        <f>SUM(#REF!)</f>
        <v>#REF!</v>
      </c>
      <c r="AV24" s="104" t="e">
        <f>SUM(#REF!)</f>
        <v>#REF!</v>
      </c>
      <c r="AW24" s="104" t="e">
        <f>SUM(#REF!)</f>
        <v>#REF!</v>
      </c>
      <c r="AX24" s="104" t="e">
        <f>SUM(#REF!)</f>
        <v>#REF!</v>
      </c>
      <c r="AY24" s="104" t="e">
        <f>SUM(#REF!)</f>
        <v>#REF!</v>
      </c>
      <c r="AZ24" s="104" t="e">
        <f>SUM(#REF!)</f>
        <v>#REF!</v>
      </c>
      <c r="BA24" s="104" t="e">
        <f>SUM(#REF!)</f>
        <v>#REF!</v>
      </c>
      <c r="BB24" s="103"/>
      <c r="BC24" s="104" t="e">
        <f>SUM(#REF!)</f>
        <v>#REF!</v>
      </c>
      <c r="BD24" s="104" t="e">
        <f>SUM(#REF!)</f>
        <v>#REF!</v>
      </c>
      <c r="BE24" s="104" t="e">
        <f>SUM(#REF!)</f>
        <v>#REF!</v>
      </c>
      <c r="BF24" s="104" t="e">
        <f>SUM(#REF!)</f>
        <v>#REF!</v>
      </c>
      <c r="BG24" s="104" t="e">
        <f>SUM(#REF!)</f>
        <v>#REF!</v>
      </c>
      <c r="BH24" s="104" t="e">
        <f>SUM(#REF!)</f>
        <v>#REF!</v>
      </c>
      <c r="BI24" s="104" t="e">
        <f>SUM(#REF!)</f>
        <v>#REF!</v>
      </c>
      <c r="BJ24" s="104" t="e">
        <f>SUM(#REF!)</f>
        <v>#REF!</v>
      </c>
      <c r="BK24" s="104" t="e">
        <f>SUM(#REF!)</f>
        <v>#REF!</v>
      </c>
      <c r="BL24" s="103"/>
      <c r="BM24" s="104" t="e">
        <f>SUM(#REF!)</f>
        <v>#REF!</v>
      </c>
      <c r="BN24" s="104" t="e">
        <f>SUM(#REF!)</f>
        <v>#REF!</v>
      </c>
      <c r="BO24" s="104" t="e">
        <f>SUM(#REF!)</f>
        <v>#REF!</v>
      </c>
      <c r="BP24" s="104" t="e">
        <f>SUM(#REF!)</f>
        <v>#REF!</v>
      </c>
      <c r="BQ24" s="104" t="e">
        <f>SUM(#REF!)</f>
        <v>#REF!</v>
      </c>
      <c r="BR24" s="104" t="e">
        <f>SUM(#REF!)</f>
        <v>#REF!</v>
      </c>
      <c r="BS24" s="104" t="e">
        <f>SUM(#REF!)</f>
        <v>#REF!</v>
      </c>
      <c r="BT24" s="104" t="e">
        <f>SUM(#REF!)</f>
        <v>#REF!</v>
      </c>
      <c r="BU24" s="104" t="e">
        <f>SUM(#REF!)</f>
        <v>#REF!</v>
      </c>
    </row>
    <row r="25" spans="1:73" s="63" customFormat="1" ht="16.5" thickBot="1" x14ac:dyDescent="0.3">
      <c r="A25" s="523" t="s">
        <v>132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5"/>
      <c r="V25" s="88"/>
      <c r="W25" s="89"/>
      <c r="X25" s="89"/>
      <c r="Y25" s="90"/>
      <c r="Z25" s="90"/>
      <c r="AA25" s="90"/>
      <c r="AB25" s="90"/>
      <c r="AC25" s="90"/>
      <c r="AD25" s="90"/>
      <c r="AE25" s="90"/>
      <c r="AF25" s="90"/>
      <c r="AG25" s="90"/>
      <c r="AH25" s="89"/>
      <c r="AI25" s="90"/>
      <c r="AJ25" s="90"/>
      <c r="AK25" s="90"/>
      <c r="AL25" s="90"/>
      <c r="AM25" s="90"/>
      <c r="AN25" s="90"/>
      <c r="AO25" s="90"/>
      <c r="AP25" s="90"/>
      <c r="AQ25" s="90"/>
      <c r="AR25" s="89"/>
      <c r="AS25" s="90"/>
      <c r="AT25" s="90"/>
      <c r="AU25" s="90"/>
      <c r="AV25" s="90"/>
      <c r="AW25" s="90"/>
      <c r="AX25" s="90"/>
      <c r="AY25" s="90"/>
      <c r="AZ25" s="90"/>
      <c r="BA25" s="90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89"/>
      <c r="BM25" s="90"/>
      <c r="BN25" s="90"/>
      <c r="BO25" s="90"/>
      <c r="BP25" s="90"/>
      <c r="BQ25" s="90"/>
      <c r="BR25" s="90"/>
      <c r="BS25" s="90"/>
      <c r="BT25" s="90"/>
      <c r="BU25" s="90"/>
    </row>
    <row r="26" spans="1:73" s="91" customFormat="1" ht="16.5" thickBot="1" x14ac:dyDescent="0.3">
      <c r="A26" s="537" t="s">
        <v>133</v>
      </c>
      <c r="B26" s="538"/>
      <c r="C26" s="289">
        <f>COUNTA(C27:C30)</f>
        <v>0</v>
      </c>
      <c r="D26" s="289">
        <v>4</v>
      </c>
      <c r="E26" s="289"/>
      <c r="F26" s="290"/>
      <c r="G26" s="291">
        <f>SUM(G27:G30)</f>
        <v>20</v>
      </c>
      <c r="H26" s="292">
        <f>G26*30</f>
        <v>600</v>
      </c>
      <c r="I26" s="293">
        <f t="shared" ref="I26:BT26" si="6">SUM(I27:I30)</f>
        <v>198</v>
      </c>
      <c r="J26" s="293">
        <f t="shared" si="6"/>
        <v>98</v>
      </c>
      <c r="K26" s="293">
        <f t="shared" si="6"/>
        <v>0</v>
      </c>
      <c r="L26" s="294">
        <f t="shared" si="6"/>
        <v>100</v>
      </c>
      <c r="M26" s="295">
        <f t="shared" si="6"/>
        <v>58</v>
      </c>
      <c r="N26" s="292">
        <f t="shared" si="6"/>
        <v>0</v>
      </c>
      <c r="O26" s="293">
        <f t="shared" si="6"/>
        <v>0</v>
      </c>
      <c r="P26" s="293">
        <f t="shared" si="6"/>
        <v>0</v>
      </c>
      <c r="Q26" s="293">
        <f t="shared" si="6"/>
        <v>0</v>
      </c>
      <c r="R26" s="293">
        <f t="shared" si="6"/>
        <v>2.5</v>
      </c>
      <c r="S26" s="293">
        <f t="shared" si="6"/>
        <v>4</v>
      </c>
      <c r="T26" s="293">
        <f t="shared" si="6"/>
        <v>6</v>
      </c>
      <c r="U26" s="296">
        <f t="shared" si="6"/>
        <v>1</v>
      </c>
      <c r="V26" s="297">
        <f t="shared" si="6"/>
        <v>0</v>
      </c>
      <c r="W26" s="298">
        <f t="shared" si="6"/>
        <v>0</v>
      </c>
      <c r="X26" s="298">
        <f t="shared" si="6"/>
        <v>0</v>
      </c>
      <c r="Y26" s="298">
        <f t="shared" si="6"/>
        <v>0</v>
      </c>
      <c r="Z26" s="298">
        <f t="shared" si="6"/>
        <v>0</v>
      </c>
      <c r="AA26" s="298">
        <f t="shared" si="6"/>
        <v>0</v>
      </c>
      <c r="AB26" s="298">
        <f t="shared" si="6"/>
        <v>0</v>
      </c>
      <c r="AC26" s="298">
        <f t="shared" si="6"/>
        <v>0</v>
      </c>
      <c r="AD26" s="298">
        <f t="shared" si="6"/>
        <v>0</v>
      </c>
      <c r="AE26" s="298">
        <f t="shared" si="6"/>
        <v>0</v>
      </c>
      <c r="AF26" s="298">
        <f t="shared" si="6"/>
        <v>0</v>
      </c>
      <c r="AG26" s="298">
        <f t="shared" si="6"/>
        <v>0</v>
      </c>
      <c r="AH26" s="298">
        <f t="shared" si="6"/>
        <v>0</v>
      </c>
      <c r="AI26" s="298">
        <f t="shared" si="6"/>
        <v>0</v>
      </c>
      <c r="AJ26" s="298">
        <f t="shared" si="6"/>
        <v>0</v>
      </c>
      <c r="AK26" s="298">
        <f t="shared" si="6"/>
        <v>0</v>
      </c>
      <c r="AL26" s="298">
        <f t="shared" si="6"/>
        <v>0</v>
      </c>
      <c r="AM26" s="298">
        <f t="shared" si="6"/>
        <v>0</v>
      </c>
      <c r="AN26" s="298">
        <f t="shared" si="6"/>
        <v>0</v>
      </c>
      <c r="AO26" s="298">
        <f t="shared" si="6"/>
        <v>0</v>
      </c>
      <c r="AP26" s="298">
        <f t="shared" si="6"/>
        <v>0</v>
      </c>
      <c r="AQ26" s="298">
        <f t="shared" si="6"/>
        <v>0</v>
      </c>
      <c r="AR26" s="298">
        <f t="shared" si="6"/>
        <v>0</v>
      </c>
      <c r="AS26" s="298">
        <f t="shared" si="6"/>
        <v>0</v>
      </c>
      <c r="AT26" s="298">
        <f t="shared" si="6"/>
        <v>0</v>
      </c>
      <c r="AU26" s="298">
        <f t="shared" si="6"/>
        <v>0</v>
      </c>
      <c r="AV26" s="298">
        <f t="shared" si="6"/>
        <v>0</v>
      </c>
      <c r="AW26" s="298">
        <f t="shared" si="6"/>
        <v>0</v>
      </c>
      <c r="AX26" s="298">
        <f t="shared" si="6"/>
        <v>0</v>
      </c>
      <c r="AY26" s="298">
        <f t="shared" si="6"/>
        <v>0</v>
      </c>
      <c r="AZ26" s="298">
        <f t="shared" si="6"/>
        <v>0</v>
      </c>
      <c r="BA26" s="298">
        <f t="shared" si="6"/>
        <v>0</v>
      </c>
      <c r="BB26" s="298">
        <f t="shared" si="6"/>
        <v>0</v>
      </c>
      <c r="BC26" s="298">
        <f t="shared" si="6"/>
        <v>0</v>
      </c>
      <c r="BD26" s="298">
        <f t="shared" si="6"/>
        <v>0</v>
      </c>
      <c r="BE26" s="298">
        <f t="shared" si="6"/>
        <v>0</v>
      </c>
      <c r="BF26" s="298">
        <f t="shared" si="6"/>
        <v>0</v>
      </c>
      <c r="BG26" s="298">
        <f t="shared" si="6"/>
        <v>0</v>
      </c>
      <c r="BH26" s="298">
        <f t="shared" si="6"/>
        <v>0</v>
      </c>
      <c r="BI26" s="298">
        <f t="shared" si="6"/>
        <v>0</v>
      </c>
      <c r="BJ26" s="298">
        <f t="shared" si="6"/>
        <v>0</v>
      </c>
      <c r="BK26" s="298">
        <f t="shared" si="6"/>
        <v>0</v>
      </c>
      <c r="BL26" s="298">
        <f t="shared" si="6"/>
        <v>0</v>
      </c>
      <c r="BM26" s="298">
        <f t="shared" si="6"/>
        <v>0</v>
      </c>
      <c r="BN26" s="298">
        <f t="shared" si="6"/>
        <v>0</v>
      </c>
      <c r="BO26" s="298">
        <f t="shared" si="6"/>
        <v>0</v>
      </c>
      <c r="BP26" s="298">
        <f t="shared" si="6"/>
        <v>0</v>
      </c>
      <c r="BQ26" s="298">
        <f t="shared" si="6"/>
        <v>0</v>
      </c>
      <c r="BR26" s="298">
        <f t="shared" si="6"/>
        <v>0</v>
      </c>
      <c r="BS26" s="298">
        <f t="shared" si="6"/>
        <v>0</v>
      </c>
      <c r="BT26" s="298">
        <f t="shared" si="6"/>
        <v>0</v>
      </c>
      <c r="BU26" s="298">
        <f>SUM(BU27:BU30)</f>
        <v>0</v>
      </c>
    </row>
    <row r="27" spans="1:73" s="95" customFormat="1" x14ac:dyDescent="0.25">
      <c r="A27" s="92" t="s">
        <v>134</v>
      </c>
      <c r="B27" s="545" t="s">
        <v>135</v>
      </c>
      <c r="C27" s="504"/>
      <c r="D27" s="504" t="s">
        <v>136</v>
      </c>
      <c r="E27" s="504"/>
      <c r="F27" s="541"/>
      <c r="G27" s="533">
        <v>20</v>
      </c>
      <c r="H27" s="535">
        <f>G27*30</f>
        <v>600</v>
      </c>
      <c r="I27" s="539">
        <f>SUM(J27:L30)</f>
        <v>198</v>
      </c>
      <c r="J27" s="506">
        <v>98</v>
      </c>
      <c r="K27" s="504"/>
      <c r="L27" s="517">
        <v>100</v>
      </c>
      <c r="M27" s="519">
        <v>58</v>
      </c>
      <c r="N27" s="521"/>
      <c r="O27" s="504"/>
      <c r="P27" s="504"/>
      <c r="Q27" s="504"/>
      <c r="R27" s="506">
        <v>2.5</v>
      </c>
      <c r="S27" s="506">
        <v>4</v>
      </c>
      <c r="T27" s="506">
        <v>6</v>
      </c>
      <c r="U27" s="506">
        <v>1</v>
      </c>
      <c r="V27" s="93"/>
      <c r="W27" s="93"/>
      <c r="X27" s="93"/>
      <c r="Y27" s="94"/>
      <c r="Z27" s="94"/>
      <c r="AA27" s="94"/>
      <c r="AB27" s="94"/>
      <c r="AC27" s="94"/>
      <c r="AD27" s="94"/>
      <c r="AE27" s="94"/>
      <c r="AF27" s="94"/>
      <c r="AG27" s="94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3"/>
      <c r="AS27" s="94"/>
      <c r="AT27" s="94"/>
      <c r="AU27" s="94"/>
      <c r="AV27" s="94"/>
      <c r="AW27" s="94"/>
      <c r="AX27" s="94"/>
      <c r="AY27" s="94"/>
      <c r="AZ27" s="94"/>
      <c r="BA27" s="94"/>
      <c r="BB27" s="93"/>
      <c r="BC27" s="94"/>
      <c r="BD27" s="94"/>
      <c r="BE27" s="94"/>
      <c r="BF27" s="94"/>
      <c r="BG27" s="94"/>
      <c r="BH27" s="94"/>
      <c r="BI27" s="94"/>
      <c r="BJ27" s="94"/>
      <c r="BK27" s="94"/>
      <c r="BL27" s="93"/>
      <c r="BM27" s="94"/>
      <c r="BN27" s="94"/>
      <c r="BO27" s="94"/>
      <c r="BP27" s="94"/>
      <c r="BQ27" s="94"/>
      <c r="BR27" s="94"/>
      <c r="BS27" s="94"/>
      <c r="BT27" s="94"/>
      <c r="BU27" s="94"/>
    </row>
    <row r="28" spans="1:73" s="95" customFormat="1" x14ac:dyDescent="0.25">
      <c r="A28" s="92" t="s">
        <v>137</v>
      </c>
      <c r="B28" s="545"/>
      <c r="C28" s="504"/>
      <c r="D28" s="504"/>
      <c r="E28" s="504"/>
      <c r="F28" s="541"/>
      <c r="G28" s="533"/>
      <c r="H28" s="535"/>
      <c r="I28" s="540"/>
      <c r="J28" s="506"/>
      <c r="K28" s="504"/>
      <c r="L28" s="517"/>
      <c r="M28" s="519"/>
      <c r="N28" s="521"/>
      <c r="O28" s="504"/>
      <c r="P28" s="504"/>
      <c r="Q28" s="504"/>
      <c r="R28" s="506"/>
      <c r="S28" s="506"/>
      <c r="T28" s="506"/>
      <c r="U28" s="506"/>
      <c r="V28" s="93"/>
      <c r="W28" s="93"/>
      <c r="X28" s="93"/>
      <c r="Y28" s="94"/>
      <c r="Z28" s="94"/>
      <c r="AA28" s="94"/>
      <c r="AB28" s="94"/>
      <c r="AC28" s="94"/>
      <c r="AD28" s="94"/>
      <c r="AE28" s="94"/>
      <c r="AF28" s="94"/>
      <c r="AG28" s="94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3"/>
      <c r="AS28" s="94"/>
      <c r="AT28" s="94"/>
      <c r="AU28" s="94"/>
      <c r="AV28" s="94"/>
      <c r="AW28" s="94"/>
      <c r="AX28" s="94"/>
      <c r="AY28" s="94"/>
      <c r="AZ28" s="94"/>
      <c r="BA28" s="94"/>
      <c r="BB28" s="93"/>
      <c r="BC28" s="94"/>
      <c r="BD28" s="94"/>
      <c r="BE28" s="94"/>
      <c r="BF28" s="94"/>
      <c r="BG28" s="94"/>
      <c r="BH28" s="94"/>
      <c r="BI28" s="94"/>
      <c r="BJ28" s="94"/>
      <c r="BK28" s="94"/>
      <c r="BL28" s="93"/>
      <c r="BM28" s="94"/>
      <c r="BN28" s="94"/>
      <c r="BO28" s="94"/>
      <c r="BP28" s="94"/>
      <c r="BQ28" s="94"/>
      <c r="BR28" s="94"/>
      <c r="BS28" s="94"/>
      <c r="BT28" s="94"/>
      <c r="BU28" s="94"/>
    </row>
    <row r="29" spans="1:73" s="95" customFormat="1" x14ac:dyDescent="0.25">
      <c r="A29" s="92" t="s">
        <v>138</v>
      </c>
      <c r="B29" s="545"/>
      <c r="C29" s="504"/>
      <c r="D29" s="504"/>
      <c r="E29" s="504"/>
      <c r="F29" s="541"/>
      <c r="G29" s="533"/>
      <c r="H29" s="535"/>
      <c r="I29" s="540"/>
      <c r="J29" s="506"/>
      <c r="K29" s="504"/>
      <c r="L29" s="517"/>
      <c r="M29" s="519"/>
      <c r="N29" s="521"/>
      <c r="O29" s="504"/>
      <c r="P29" s="504"/>
      <c r="Q29" s="504"/>
      <c r="R29" s="506"/>
      <c r="S29" s="506"/>
      <c r="T29" s="506"/>
      <c r="U29" s="506"/>
      <c r="V29" s="93"/>
      <c r="W29" s="93"/>
      <c r="X29" s="93"/>
      <c r="Y29" s="94"/>
      <c r="Z29" s="94"/>
      <c r="AA29" s="94"/>
      <c r="AB29" s="94"/>
      <c r="AC29" s="94"/>
      <c r="AD29" s="94"/>
      <c r="AE29" s="94"/>
      <c r="AF29" s="94"/>
      <c r="AG29" s="94"/>
      <c r="AH29" s="93"/>
      <c r="AI29" s="94"/>
      <c r="AJ29" s="94"/>
      <c r="AK29" s="94"/>
      <c r="AL29" s="94"/>
      <c r="AM29" s="94"/>
      <c r="AN29" s="94"/>
      <c r="AO29" s="94"/>
      <c r="AP29" s="94"/>
      <c r="AQ29" s="94"/>
      <c r="AR29" s="93"/>
      <c r="AS29" s="94"/>
      <c r="AT29" s="94"/>
      <c r="AU29" s="94"/>
      <c r="AV29" s="94"/>
      <c r="AW29" s="94"/>
      <c r="AX29" s="94"/>
      <c r="AY29" s="94"/>
      <c r="AZ29" s="94"/>
      <c r="BA29" s="94"/>
      <c r="BB29" s="93"/>
      <c r="BC29" s="94"/>
      <c r="BD29" s="94"/>
      <c r="BE29" s="94"/>
      <c r="BF29" s="94"/>
      <c r="BG29" s="94"/>
      <c r="BH29" s="94"/>
      <c r="BI29" s="94"/>
      <c r="BJ29" s="94"/>
      <c r="BK29" s="94"/>
      <c r="BL29" s="93"/>
      <c r="BM29" s="94"/>
      <c r="BN29" s="94"/>
      <c r="BO29" s="94"/>
      <c r="BP29" s="94"/>
      <c r="BQ29" s="94"/>
      <c r="BR29" s="94"/>
      <c r="BS29" s="94"/>
      <c r="BT29" s="94"/>
      <c r="BU29" s="94"/>
    </row>
    <row r="30" spans="1:73" s="95" customFormat="1" ht="15.75" thickBot="1" x14ac:dyDescent="0.3">
      <c r="A30" s="92" t="s">
        <v>139</v>
      </c>
      <c r="B30" s="546"/>
      <c r="C30" s="505"/>
      <c r="D30" s="505"/>
      <c r="E30" s="505"/>
      <c r="F30" s="542"/>
      <c r="G30" s="534"/>
      <c r="H30" s="536"/>
      <c r="I30" s="540"/>
      <c r="J30" s="507"/>
      <c r="K30" s="505"/>
      <c r="L30" s="518"/>
      <c r="M30" s="520"/>
      <c r="N30" s="522"/>
      <c r="O30" s="505"/>
      <c r="P30" s="505"/>
      <c r="Q30" s="505"/>
      <c r="R30" s="507"/>
      <c r="S30" s="507"/>
      <c r="T30" s="507"/>
      <c r="U30" s="507"/>
      <c r="V30" s="93"/>
      <c r="W30" s="93"/>
      <c r="X30" s="93"/>
      <c r="Y30" s="94"/>
      <c r="Z30" s="94"/>
      <c r="AA30" s="94"/>
      <c r="AB30" s="94"/>
      <c r="AC30" s="94"/>
      <c r="AD30" s="94"/>
      <c r="AE30" s="94"/>
      <c r="AF30" s="94"/>
      <c r="AG30" s="94"/>
      <c r="AH30" s="93"/>
      <c r="AI30" s="94"/>
      <c r="AJ30" s="94"/>
      <c r="AK30" s="94"/>
      <c r="AL30" s="94"/>
      <c r="AM30" s="94"/>
      <c r="AN30" s="94"/>
      <c r="AO30" s="94"/>
      <c r="AP30" s="94"/>
      <c r="AQ30" s="94"/>
      <c r="AR30" s="93"/>
      <c r="AS30" s="94"/>
      <c r="AT30" s="94"/>
      <c r="AU30" s="94"/>
      <c r="AV30" s="94"/>
      <c r="AW30" s="94"/>
      <c r="AX30" s="94"/>
      <c r="AY30" s="94"/>
      <c r="AZ30" s="94"/>
      <c r="BA30" s="94"/>
      <c r="BB30" s="93"/>
      <c r="BC30" s="94"/>
      <c r="BD30" s="94"/>
      <c r="BE30" s="94"/>
      <c r="BF30" s="94"/>
      <c r="BG30" s="94"/>
      <c r="BH30" s="94"/>
      <c r="BI30" s="94"/>
      <c r="BJ30" s="94"/>
      <c r="BK30" s="94"/>
      <c r="BL30" s="93"/>
      <c r="BM30" s="94"/>
      <c r="BN30" s="94"/>
      <c r="BO30" s="94"/>
      <c r="BP30" s="94"/>
      <c r="BQ30" s="94"/>
      <c r="BR30" s="94"/>
      <c r="BS30" s="94"/>
      <c r="BT30" s="94"/>
      <c r="BU30" s="94"/>
    </row>
    <row r="31" spans="1:73" s="96" customFormat="1" ht="14.25" customHeight="1" thickBot="1" x14ac:dyDescent="0.3">
      <c r="A31" s="512" t="s">
        <v>140</v>
      </c>
      <c r="B31" s="513"/>
      <c r="C31" s="289">
        <f>C24+C26</f>
        <v>6</v>
      </c>
      <c r="D31" s="289">
        <f>D24+D26</f>
        <v>19</v>
      </c>
      <c r="E31" s="289"/>
      <c r="F31" s="290"/>
      <c r="G31" s="295">
        <f>SUM(G24,G26)</f>
        <v>77</v>
      </c>
      <c r="H31" s="292">
        <f t="shared" ref="H31:U31" si="7">SUM(H24,H26)</f>
        <v>2310</v>
      </c>
      <c r="I31" s="293">
        <f t="shared" si="7"/>
        <v>892</v>
      </c>
      <c r="J31" s="293">
        <f t="shared" si="7"/>
        <v>354</v>
      </c>
      <c r="K31" s="293">
        <f t="shared" si="7"/>
        <v>0</v>
      </c>
      <c r="L31" s="294">
        <f t="shared" si="7"/>
        <v>538</v>
      </c>
      <c r="M31" s="295">
        <f t="shared" si="7"/>
        <v>1074</v>
      </c>
      <c r="N31" s="292">
        <f t="shared" si="7"/>
        <v>12</v>
      </c>
      <c r="O31" s="293">
        <f t="shared" si="7"/>
        <v>16</v>
      </c>
      <c r="P31" s="293">
        <f t="shared" si="7"/>
        <v>1</v>
      </c>
      <c r="Q31" s="293">
        <f t="shared" si="7"/>
        <v>2</v>
      </c>
      <c r="R31" s="293">
        <f t="shared" si="7"/>
        <v>9.5</v>
      </c>
      <c r="S31" s="293">
        <f t="shared" si="7"/>
        <v>9</v>
      </c>
      <c r="T31" s="293">
        <f t="shared" si="7"/>
        <v>9</v>
      </c>
      <c r="U31" s="296">
        <f t="shared" si="7"/>
        <v>2</v>
      </c>
      <c r="V31" s="88"/>
      <c r="W31" s="89"/>
      <c r="X31" s="89"/>
      <c r="Y31" s="90" t="str">
        <f>IF(ISERROR(SEARCH(Y$8,#REF!,1)),"-",IF(COUNTIF(#REF!,Y$8)=1,1,IF(ISERROR(SEARCH(CONCATENATE(Y$8,","),#REF!,1)),IF(ISERROR(SEARCH(CONCATENATE(",",Y$8),#REF!,1)),"-",1),1)))</f>
        <v>-</v>
      </c>
      <c r="Z31" s="90" t="str">
        <f>IF(ISERROR(SEARCH(Z$8,#REF!,1)),"-",IF(COUNTIF(#REF!,Z$8)=1,1,IF(ISERROR(SEARCH(CONCATENATE(Z$8,","),#REF!,1)),IF(ISERROR(SEARCH(CONCATENATE(",",Z$8),#REF!,1)),"-",1),1)))</f>
        <v>-</v>
      </c>
      <c r="AA31" s="90" t="str">
        <f>IF(ISERROR(SEARCH(AA$8,#REF!,1)),"-",IF(COUNTIF(#REF!,AA$8)=1,1,IF(ISERROR(SEARCH(CONCATENATE(AA$8,","),#REF!,1)),IF(ISERROR(SEARCH(CONCATENATE(",",AA$8),#REF!,1)),"-",1),1)))</f>
        <v>-</v>
      </c>
      <c r="AB31" s="90" t="str">
        <f>IF(ISERROR(SEARCH(AB$8,#REF!,1)),"-",IF(COUNTIF(#REF!,AB$8)=1,1,IF(ISERROR(SEARCH(CONCATENATE(AB$8,","),#REF!,1)),IF(ISERROR(SEARCH(CONCATENATE(",",AB$8),#REF!,1)),"-",1),1)))</f>
        <v>-</v>
      </c>
      <c r="AC31" s="90" t="str">
        <f>IF(ISERROR(SEARCH(AC$8,#REF!,1)),"-",IF(COUNTIF(#REF!,AC$8)=1,1,IF(ISERROR(SEARCH(CONCATENATE(AC$8,","),#REF!,1)),IF(ISERROR(SEARCH(CONCATENATE(",",AC$8),#REF!,1)),"-",1),1)))</f>
        <v>-</v>
      </c>
      <c r="AD31" s="90" t="str">
        <f>IF(ISERROR(SEARCH(AD$8,#REF!,1)),"-",IF(COUNTIF(#REF!,AD$8)=1,1,IF(ISERROR(SEARCH(CONCATENATE(AD$8,","),#REF!,1)),IF(ISERROR(SEARCH(CONCATENATE(",",AD$8),#REF!,1)),"-",1),1)))</f>
        <v>-</v>
      </c>
      <c r="AE31" s="90" t="str">
        <f>IF(ISERROR(SEARCH(AE$8,#REF!,1)),"-",IF(COUNTIF(#REF!,AE$8)=1,1,IF(ISERROR(SEARCH(CONCATENATE(AE$8,","),#REF!,1)),IF(ISERROR(SEARCH(CONCATENATE(",",AE$8),#REF!,1)),"-",1),1)))</f>
        <v>-</v>
      </c>
      <c r="AF31" s="90" t="str">
        <f>IF(ISERROR(SEARCH(AF$8,#REF!,1)),"-",IF(COUNTIF(#REF!,AF$8)=1,1,IF(ISERROR(SEARCH(CONCATENATE(AF$8,","),#REF!,1)),IF(ISERROR(SEARCH(CONCATENATE(",",AF$8),#REF!,1)),"-",1),1)))</f>
        <v>-</v>
      </c>
      <c r="AG31" s="90" t="str">
        <f>IF(ISERROR(SEARCH(AG$8,#REF!,1)),"-",IF(COUNTIF(#REF!,AG$8)=1,1,IF(ISERROR(SEARCH(CONCATENATE(AG$8,","),#REF!,1)),IF(ISERROR(SEARCH(CONCATENATE(",",AG$8),#REF!,1)),"-",1),1)))</f>
        <v>-</v>
      </c>
      <c r="AH31" s="89"/>
      <c r="AI31" s="90" t="str">
        <f>IF(ISERROR(SEARCH(AI$8,#REF!,1)),"-",IF(COUNTIF(#REF!,AI$8)=1,1,IF(ISERROR(SEARCH(CONCATENATE(AI$8,","),#REF!,1)),IF(ISERROR(SEARCH(CONCATENATE(",",AI$8),#REF!,1)),"-",1),1)))</f>
        <v>-</v>
      </c>
      <c r="AJ31" s="90" t="str">
        <f>IF(ISERROR(SEARCH(AJ$8,#REF!,1)),"-",IF(COUNTIF(#REF!,AJ$8)=1,1,IF(ISERROR(SEARCH(CONCATENATE(AJ$8,","),#REF!,1)),IF(ISERROR(SEARCH(CONCATENATE(",",AJ$8),#REF!,1)),"-",1),1)))</f>
        <v>-</v>
      </c>
      <c r="AK31" s="90" t="str">
        <f>IF(ISERROR(SEARCH(AK$8,#REF!,1)),"-",IF(COUNTIF(#REF!,AK$8)=1,1,IF(ISERROR(SEARCH(CONCATENATE(AK$8,","),#REF!,1)),IF(ISERROR(SEARCH(CONCATENATE(",",AK$8),#REF!,1)),"-",1),1)))</f>
        <v>-</v>
      </c>
      <c r="AL31" s="90" t="str">
        <f>IF(ISERROR(SEARCH(AL$8,#REF!,1)),"-",IF(COUNTIF(#REF!,AL$8)=1,1,IF(ISERROR(SEARCH(CONCATENATE(AL$8,","),#REF!,1)),IF(ISERROR(SEARCH(CONCATENATE(",",AL$8),#REF!,1)),"-",1),1)))</f>
        <v>-</v>
      </c>
      <c r="AM31" s="90" t="str">
        <f>IF(ISERROR(SEARCH(AM$8,#REF!,1)),"-",IF(COUNTIF(#REF!,AM$8)=1,1,IF(ISERROR(SEARCH(CONCATENATE(AM$8,","),#REF!,1)),IF(ISERROR(SEARCH(CONCATENATE(",",AM$8),#REF!,1)),"-",1),1)))</f>
        <v>-</v>
      </c>
      <c r="AN31" s="90" t="str">
        <f>IF(ISERROR(SEARCH(AN$8,#REF!,1)),"-",IF(COUNTIF(#REF!,AN$8)=1,1,IF(ISERROR(SEARCH(CONCATENATE(AN$8,","),#REF!,1)),IF(ISERROR(SEARCH(CONCATENATE(",",AN$8),#REF!,1)),"-",1),1)))</f>
        <v>-</v>
      </c>
      <c r="AO31" s="90" t="str">
        <f>IF(ISERROR(SEARCH(AO$8,#REF!,1)),"-",IF(COUNTIF(#REF!,AO$8)=1,1,IF(ISERROR(SEARCH(CONCATENATE(AO$8,","),#REF!,1)),IF(ISERROR(SEARCH(CONCATENATE(",",AO$8),#REF!,1)),"-",1),1)))</f>
        <v>-</v>
      </c>
      <c r="AP31" s="90" t="str">
        <f>IF(ISERROR(SEARCH(AP$8,#REF!,1)),"-",IF(COUNTIF(#REF!,AP$8)=1,1,IF(ISERROR(SEARCH(CONCATENATE(AP$8,","),#REF!,1)),IF(ISERROR(SEARCH(CONCATENATE(",",AP$8),#REF!,1)),"-",1),1)))</f>
        <v>-</v>
      </c>
      <c r="AQ31" s="90" t="str">
        <f>IF(ISERROR(SEARCH(AQ$8,#REF!,1)),"-",IF(COUNTIF(#REF!,AQ$8)=1,1,IF(ISERROR(SEARCH(CONCATENATE(AQ$8,","),#REF!,1)),IF(ISERROR(SEARCH(CONCATENATE(",",AQ$8),#REF!,1)),"-",1),1)))</f>
        <v>-</v>
      </c>
      <c r="AR31" s="89"/>
      <c r="AS31" s="90" t="str">
        <f>IF(ISERROR(SEARCH(AS$8,#REF!,1)),"-",IF(COUNTIF(#REF!,AS$8)=1,1,IF(ISERROR(SEARCH(CONCATENATE(AS$8,","),#REF!,1)),IF(ISERROR(SEARCH(CONCATENATE(",",AS$8),#REF!,1)),"-",1),1)))</f>
        <v>-</v>
      </c>
      <c r="AT31" s="90" t="str">
        <f>IF(ISERROR(SEARCH(AT$8,#REF!,1)),"-",IF(COUNTIF(#REF!,AT$8)=1,1,IF(ISERROR(SEARCH(CONCATENATE(AT$8,","),#REF!,1)),IF(ISERROR(SEARCH(CONCATENATE(",",AT$8),#REF!,1)),"-",1),1)))</f>
        <v>-</v>
      </c>
      <c r="AU31" s="90" t="str">
        <f>IF(ISERROR(SEARCH(AU$8,#REF!,1)),"-",IF(COUNTIF(#REF!,AU$8)=1,1,IF(ISERROR(SEARCH(CONCATENATE(AU$8,","),#REF!,1)),IF(ISERROR(SEARCH(CONCATENATE(",",AU$8),#REF!,1)),"-",1),1)))</f>
        <v>-</v>
      </c>
      <c r="AV31" s="90" t="str">
        <f>IF(ISERROR(SEARCH(AV$8,#REF!,1)),"-",IF(COUNTIF(#REF!,AV$8)=1,1,IF(ISERROR(SEARCH(CONCATENATE(AV$8,","),#REF!,1)),IF(ISERROR(SEARCH(CONCATENATE(",",AV$8),#REF!,1)),"-",1),1)))</f>
        <v>-</v>
      </c>
      <c r="AW31" s="90" t="str">
        <f>IF(ISERROR(SEARCH(AW$8,#REF!,1)),"-",IF(COUNTIF(#REF!,AW$8)=1,1,IF(ISERROR(SEARCH(CONCATENATE(AW$8,","),#REF!,1)),IF(ISERROR(SEARCH(CONCATENATE(",",AW$8),#REF!,1)),"-",1),1)))</f>
        <v>-</v>
      </c>
      <c r="AX31" s="90" t="str">
        <f>IF(ISERROR(SEARCH(AX$8,#REF!,1)),"-",IF(COUNTIF(#REF!,AX$8)=1,1,IF(ISERROR(SEARCH(CONCATENATE(AX$8,","),#REF!,1)),IF(ISERROR(SEARCH(CONCATENATE(",",AX$8),#REF!,1)),"-",1),1)))</f>
        <v>-</v>
      </c>
      <c r="AY31" s="90" t="str">
        <f>IF(ISERROR(SEARCH(AY$8,#REF!,1)),"-",IF(COUNTIF(#REF!,AY$8)=1,1,IF(ISERROR(SEARCH(CONCATENATE(AY$8,","),#REF!,1)),IF(ISERROR(SEARCH(CONCATENATE(",",AY$8),#REF!,1)),"-",1),1)))</f>
        <v>-</v>
      </c>
      <c r="AZ31" s="90" t="str">
        <f>IF(ISERROR(SEARCH(AZ$8,#REF!,1)),"-",IF(COUNTIF(#REF!,AZ$8)=1,1,IF(ISERROR(SEARCH(CONCATENATE(AZ$8,","),#REF!,1)),IF(ISERROR(SEARCH(CONCATENATE(",",AZ$8),#REF!,1)),"-",1),1)))</f>
        <v>-</v>
      </c>
      <c r="BA31" s="90" t="str">
        <f>IF(ISERROR(SEARCH(BA$8,#REF!,1)),"-",IF(COUNTIF(#REF!,BA$8)=1,1,IF(ISERROR(SEARCH(CONCATENATE(BA$8,","),#REF!,1)),IF(ISERROR(SEARCH(CONCATENATE(",",BA$8),#REF!,1)),"-",1),1)))</f>
        <v>-</v>
      </c>
      <c r="BB31" s="89"/>
      <c r="BC31" s="90" t="str">
        <f>IF(ISERROR(SEARCH(BC$8,#REF!,1)),"-",IF(COUNTIF(#REF!,BC$8)=1,1,IF(ISERROR(SEARCH(CONCATENATE(BC$8,","),#REF!,1)),IF(ISERROR(SEARCH(CONCATENATE(",",BC$8),#REF!,1)),"-",1),1)))</f>
        <v>-</v>
      </c>
      <c r="BD31" s="90" t="str">
        <f>IF(ISERROR(SEARCH(BD$8,#REF!,1)),"-",IF(COUNTIF(#REF!,BD$8)=1,1,IF(ISERROR(SEARCH(CONCATENATE(BD$8,","),#REF!,1)),IF(ISERROR(SEARCH(CONCATENATE(",",BD$8),#REF!,1)),"-",1),1)))</f>
        <v>-</v>
      </c>
      <c r="BE31" s="90" t="str">
        <f>IF(ISERROR(SEARCH(BE$8,#REF!,1)),"-",IF(COUNTIF(#REF!,BE$8)=1,1,IF(ISERROR(SEARCH(CONCATENATE(BE$8,","),#REF!,1)),IF(ISERROR(SEARCH(CONCATENATE(",",BE$8),#REF!,1)),"-",1),1)))</f>
        <v>-</v>
      </c>
      <c r="BF31" s="90" t="str">
        <f>IF(ISERROR(SEARCH(BF$8,#REF!,1)),"-",IF(COUNTIF(#REF!,BF$8)=1,1,IF(ISERROR(SEARCH(CONCATENATE(BF$8,","),#REF!,1)),IF(ISERROR(SEARCH(CONCATENATE(",",BF$8),#REF!,1)),"-",1),1)))</f>
        <v>-</v>
      </c>
      <c r="BG31" s="90" t="str">
        <f>IF(ISERROR(SEARCH(BG$8,#REF!,1)),"-",IF(COUNTIF(#REF!,BG$8)=1,1,IF(ISERROR(SEARCH(CONCATENATE(BG$8,","),#REF!,1)),IF(ISERROR(SEARCH(CONCATENATE(",",BG$8),#REF!,1)),"-",1),1)))</f>
        <v>-</v>
      </c>
      <c r="BH31" s="90" t="str">
        <f>IF(ISERROR(SEARCH(BH$8,#REF!,1)),"-",IF(COUNTIF(#REF!,BH$8)=1,1,IF(ISERROR(SEARCH(CONCATENATE(BH$8,","),#REF!,1)),IF(ISERROR(SEARCH(CONCATENATE(",",BH$8),#REF!,1)),"-",1),1)))</f>
        <v>-</v>
      </c>
      <c r="BI31" s="90" t="str">
        <f>IF(ISERROR(SEARCH(BI$8,#REF!,1)),"-",IF(COUNTIF(#REF!,BI$8)=1,1,IF(ISERROR(SEARCH(CONCATENATE(BI$8,","),#REF!,1)),IF(ISERROR(SEARCH(CONCATENATE(",",BI$8),#REF!,1)),"-",1),1)))</f>
        <v>-</v>
      </c>
      <c r="BJ31" s="90" t="str">
        <f>IF(ISERROR(SEARCH(BJ$8,#REF!,1)),"-",IF(COUNTIF(#REF!,BJ$8)=1,1,IF(ISERROR(SEARCH(CONCATENATE(BJ$8,","),#REF!,1)),IF(ISERROR(SEARCH(CONCATENATE(",",BJ$8),#REF!,1)),"-",1),1)))</f>
        <v>-</v>
      </c>
      <c r="BK31" s="90" t="str">
        <f>IF(ISERROR(SEARCH(BK$8,#REF!,1)),"-",IF(COUNTIF(#REF!,BK$8)=1,1,IF(ISERROR(SEARCH(CONCATENATE(BK$8,","),#REF!,1)),IF(ISERROR(SEARCH(CONCATENATE(",",BK$8),#REF!,1)),"-",1),1)))</f>
        <v>-</v>
      </c>
      <c r="BL31" s="89"/>
      <c r="BM31" s="90"/>
      <c r="BN31" s="90"/>
      <c r="BO31" s="90"/>
      <c r="BP31" s="90"/>
      <c r="BQ31" s="90"/>
      <c r="BR31" s="90"/>
      <c r="BS31" s="90"/>
      <c r="BT31" s="90"/>
      <c r="BU31" s="90"/>
    </row>
    <row r="32" spans="1:73" s="63" customFormat="1" ht="18.75" customHeight="1" thickBot="1" x14ac:dyDescent="0.3">
      <c r="A32" s="512" t="s">
        <v>141</v>
      </c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4"/>
      <c r="V32" s="88"/>
      <c r="W32" s="89"/>
      <c r="X32" s="89"/>
      <c r="Y32" s="90">
        <f t="shared" ref="Y32:AG32" si="8">SUM(Y31:Y31)</f>
        <v>0</v>
      </c>
      <c r="Z32" s="90">
        <f t="shared" si="8"/>
        <v>0</v>
      </c>
      <c r="AA32" s="90">
        <f t="shared" si="8"/>
        <v>0</v>
      </c>
      <c r="AB32" s="90">
        <f t="shared" si="8"/>
        <v>0</v>
      </c>
      <c r="AC32" s="90">
        <f t="shared" si="8"/>
        <v>0</v>
      </c>
      <c r="AD32" s="90">
        <f t="shared" si="8"/>
        <v>0</v>
      </c>
      <c r="AE32" s="90">
        <f t="shared" si="8"/>
        <v>0</v>
      </c>
      <c r="AF32" s="90">
        <f t="shared" si="8"/>
        <v>0</v>
      </c>
      <c r="AG32" s="90">
        <f t="shared" si="8"/>
        <v>0</v>
      </c>
      <c r="AH32" s="89"/>
      <c r="AI32" s="90">
        <f t="shared" ref="AI32:AQ32" si="9">SUM(AI31:AI31)</f>
        <v>0</v>
      </c>
      <c r="AJ32" s="90">
        <f t="shared" si="9"/>
        <v>0</v>
      </c>
      <c r="AK32" s="90">
        <f t="shared" si="9"/>
        <v>0</v>
      </c>
      <c r="AL32" s="90">
        <f t="shared" si="9"/>
        <v>0</v>
      </c>
      <c r="AM32" s="90">
        <f t="shared" si="9"/>
        <v>0</v>
      </c>
      <c r="AN32" s="90">
        <f t="shared" si="9"/>
        <v>0</v>
      </c>
      <c r="AO32" s="90">
        <f t="shared" si="9"/>
        <v>0</v>
      </c>
      <c r="AP32" s="90">
        <f t="shared" si="9"/>
        <v>0</v>
      </c>
      <c r="AQ32" s="90">
        <f t="shared" si="9"/>
        <v>0</v>
      </c>
      <c r="AR32" s="89"/>
      <c r="AS32" s="90">
        <f t="shared" ref="AS32:BA32" si="10">SUM(AS31:AS31)</f>
        <v>0</v>
      </c>
      <c r="AT32" s="90">
        <f t="shared" si="10"/>
        <v>0</v>
      </c>
      <c r="AU32" s="90">
        <f t="shared" si="10"/>
        <v>0</v>
      </c>
      <c r="AV32" s="90">
        <f t="shared" si="10"/>
        <v>0</v>
      </c>
      <c r="AW32" s="90">
        <f t="shared" si="10"/>
        <v>0</v>
      </c>
      <c r="AX32" s="90">
        <f t="shared" si="10"/>
        <v>0</v>
      </c>
      <c r="AY32" s="90">
        <f t="shared" si="10"/>
        <v>0</v>
      </c>
      <c r="AZ32" s="90">
        <f t="shared" si="10"/>
        <v>0</v>
      </c>
      <c r="BA32" s="90">
        <f t="shared" si="10"/>
        <v>0</v>
      </c>
      <c r="BB32" s="89"/>
      <c r="BC32" s="90">
        <f t="shared" ref="BC32:BK32" si="11">SUM(BC31:BC31)</f>
        <v>0</v>
      </c>
      <c r="BD32" s="90">
        <f t="shared" si="11"/>
        <v>0</v>
      </c>
      <c r="BE32" s="90">
        <f t="shared" si="11"/>
        <v>0</v>
      </c>
      <c r="BF32" s="90">
        <f t="shared" si="11"/>
        <v>0</v>
      </c>
      <c r="BG32" s="90">
        <f t="shared" si="11"/>
        <v>0</v>
      </c>
      <c r="BH32" s="90">
        <f t="shared" si="11"/>
        <v>0</v>
      </c>
      <c r="BI32" s="90">
        <f t="shared" si="11"/>
        <v>0</v>
      </c>
      <c r="BJ32" s="90">
        <f t="shared" si="11"/>
        <v>0</v>
      </c>
      <c r="BK32" s="90">
        <f t="shared" si="11"/>
        <v>0</v>
      </c>
      <c r="BL32" s="89"/>
      <c r="BM32" s="90">
        <f t="shared" ref="BM32:BU32" si="12">SUM(BM31:BM31)</f>
        <v>0</v>
      </c>
      <c r="BN32" s="90">
        <f t="shared" si="12"/>
        <v>0</v>
      </c>
      <c r="BO32" s="90">
        <f t="shared" si="12"/>
        <v>0</v>
      </c>
      <c r="BP32" s="90">
        <f t="shared" si="12"/>
        <v>0</v>
      </c>
      <c r="BQ32" s="90">
        <f t="shared" si="12"/>
        <v>0</v>
      </c>
      <c r="BR32" s="90">
        <f t="shared" si="12"/>
        <v>0</v>
      </c>
      <c r="BS32" s="90">
        <f t="shared" si="12"/>
        <v>0</v>
      </c>
      <c r="BT32" s="90">
        <f t="shared" si="12"/>
        <v>0</v>
      </c>
      <c r="BU32" s="90">
        <f t="shared" si="12"/>
        <v>0</v>
      </c>
    </row>
    <row r="33" spans="1:73" s="63" customFormat="1" ht="17.25" customHeight="1" thickBot="1" x14ac:dyDescent="0.3">
      <c r="A33" s="512" t="s">
        <v>142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4"/>
      <c r="V33" s="88"/>
      <c r="W33" s="89"/>
      <c r="X33" s="89"/>
      <c r="Y33" s="90">
        <f t="shared" ref="Y33:AG33" si="13">SUM(Y31:Y32)</f>
        <v>0</v>
      </c>
      <c r="Z33" s="90">
        <f t="shared" si="13"/>
        <v>0</v>
      </c>
      <c r="AA33" s="90">
        <f t="shared" si="13"/>
        <v>0</v>
      </c>
      <c r="AB33" s="90">
        <f t="shared" si="13"/>
        <v>0</v>
      </c>
      <c r="AC33" s="90">
        <f t="shared" si="13"/>
        <v>0</v>
      </c>
      <c r="AD33" s="90">
        <f t="shared" si="13"/>
        <v>0</v>
      </c>
      <c r="AE33" s="90">
        <f t="shared" si="13"/>
        <v>0</v>
      </c>
      <c r="AF33" s="90">
        <f t="shared" si="13"/>
        <v>0</v>
      </c>
      <c r="AG33" s="90">
        <f t="shared" si="13"/>
        <v>0</v>
      </c>
      <c r="AH33" s="89"/>
      <c r="AI33" s="90">
        <f t="shared" ref="AI33:AQ33" si="14">SUM(AI31:AI32)</f>
        <v>0</v>
      </c>
      <c r="AJ33" s="90">
        <f t="shared" si="14"/>
        <v>0</v>
      </c>
      <c r="AK33" s="90">
        <f t="shared" si="14"/>
        <v>0</v>
      </c>
      <c r="AL33" s="90">
        <f t="shared" si="14"/>
        <v>0</v>
      </c>
      <c r="AM33" s="90">
        <f t="shared" si="14"/>
        <v>0</v>
      </c>
      <c r="AN33" s="90">
        <f t="shared" si="14"/>
        <v>0</v>
      </c>
      <c r="AO33" s="90">
        <f t="shared" si="14"/>
        <v>0</v>
      </c>
      <c r="AP33" s="90">
        <f t="shared" si="14"/>
        <v>0</v>
      </c>
      <c r="AQ33" s="90">
        <f t="shared" si="14"/>
        <v>0</v>
      </c>
      <c r="AR33" s="89"/>
      <c r="AS33" s="90">
        <f t="shared" ref="AS33:BA33" si="15">SUM(AS31:AS32)</f>
        <v>0</v>
      </c>
      <c r="AT33" s="90">
        <f t="shared" si="15"/>
        <v>0</v>
      </c>
      <c r="AU33" s="90">
        <f t="shared" si="15"/>
        <v>0</v>
      </c>
      <c r="AV33" s="90">
        <f t="shared" si="15"/>
        <v>0</v>
      </c>
      <c r="AW33" s="90">
        <f t="shared" si="15"/>
        <v>0</v>
      </c>
      <c r="AX33" s="90">
        <f t="shared" si="15"/>
        <v>0</v>
      </c>
      <c r="AY33" s="90">
        <f t="shared" si="15"/>
        <v>0</v>
      </c>
      <c r="AZ33" s="90">
        <f t="shared" si="15"/>
        <v>0</v>
      </c>
      <c r="BA33" s="90">
        <f t="shared" si="15"/>
        <v>0</v>
      </c>
      <c r="BB33" s="89"/>
      <c r="BC33" s="90">
        <f t="shared" ref="BC33:BK33" si="16">SUM(BC31:BC32)</f>
        <v>0</v>
      </c>
      <c r="BD33" s="90">
        <f t="shared" si="16"/>
        <v>0</v>
      </c>
      <c r="BE33" s="90">
        <f t="shared" si="16"/>
        <v>0</v>
      </c>
      <c r="BF33" s="90">
        <f t="shared" si="16"/>
        <v>0</v>
      </c>
      <c r="BG33" s="90">
        <f t="shared" si="16"/>
        <v>0</v>
      </c>
      <c r="BH33" s="90">
        <f t="shared" si="16"/>
        <v>0</v>
      </c>
      <c r="BI33" s="90">
        <f t="shared" si="16"/>
        <v>0</v>
      </c>
      <c r="BJ33" s="90">
        <f t="shared" si="16"/>
        <v>0</v>
      </c>
      <c r="BK33" s="90">
        <f t="shared" si="16"/>
        <v>0</v>
      </c>
      <c r="BL33" s="89"/>
      <c r="BM33" s="90">
        <f t="shared" ref="BM33:BU33" si="17">SUM(BM31:BM32)</f>
        <v>0</v>
      </c>
      <c r="BN33" s="90">
        <f t="shared" si="17"/>
        <v>0</v>
      </c>
      <c r="BO33" s="90">
        <f t="shared" si="17"/>
        <v>0</v>
      </c>
      <c r="BP33" s="90">
        <f t="shared" si="17"/>
        <v>0</v>
      </c>
      <c r="BQ33" s="90">
        <f t="shared" si="17"/>
        <v>0</v>
      </c>
      <c r="BR33" s="90">
        <f t="shared" si="17"/>
        <v>0</v>
      </c>
      <c r="BS33" s="90">
        <f t="shared" si="17"/>
        <v>0</v>
      </c>
      <c r="BT33" s="90">
        <f t="shared" si="17"/>
        <v>0</v>
      </c>
      <c r="BU33" s="90">
        <f t="shared" si="17"/>
        <v>0</v>
      </c>
    </row>
    <row r="34" spans="1:73" s="105" customFormat="1" x14ac:dyDescent="0.25">
      <c r="A34" s="97" t="s">
        <v>143</v>
      </c>
      <c r="B34" s="98" t="s">
        <v>144</v>
      </c>
      <c r="C34" s="99">
        <v>2</v>
      </c>
      <c r="D34" s="100"/>
      <c r="E34" s="67"/>
      <c r="F34" s="101"/>
      <c r="G34" s="102">
        <v>8</v>
      </c>
      <c r="H34" s="70">
        <f t="shared" ref="H34:H58" si="18">G34*30</f>
        <v>240</v>
      </c>
      <c r="I34" s="71">
        <f>SUM(J34:L34)</f>
        <v>82</v>
      </c>
      <c r="J34" s="352">
        <v>42</v>
      </c>
      <c r="K34" s="117"/>
      <c r="L34" s="353">
        <v>40</v>
      </c>
      <c r="M34" s="72">
        <f t="shared" ref="M34:M58" si="19">H34-I34</f>
        <v>158</v>
      </c>
      <c r="N34" s="366">
        <v>2.5</v>
      </c>
      <c r="O34" s="67">
        <v>3</v>
      </c>
      <c r="P34" s="67"/>
      <c r="Q34" s="67"/>
      <c r="R34" s="67"/>
      <c r="S34" s="67"/>
      <c r="T34" s="67"/>
      <c r="U34" s="67"/>
      <c r="V34" s="103"/>
      <c r="W34" s="103"/>
      <c r="X34" s="103"/>
      <c r="Y34" s="104"/>
      <c r="Z34" s="104"/>
      <c r="AA34" s="104"/>
      <c r="AB34" s="104"/>
      <c r="AC34" s="104"/>
      <c r="AD34" s="104"/>
      <c r="AE34" s="104"/>
      <c r="AF34" s="104"/>
      <c r="AG34" s="104"/>
      <c r="AH34" s="103"/>
      <c r="AI34" s="104"/>
      <c r="AJ34" s="104"/>
      <c r="AK34" s="104"/>
      <c r="AL34" s="104"/>
      <c r="AM34" s="104"/>
      <c r="AN34" s="104"/>
      <c r="AO34" s="104"/>
      <c r="AP34" s="104"/>
      <c r="AQ34" s="104"/>
      <c r="AR34" s="103"/>
      <c r="AS34" s="104"/>
      <c r="AT34" s="104"/>
      <c r="AU34" s="104"/>
      <c r="AV34" s="104"/>
      <c r="AW34" s="104"/>
      <c r="AX34" s="104"/>
      <c r="AY34" s="104"/>
      <c r="AZ34" s="104"/>
      <c r="BA34" s="104"/>
      <c r="BB34" s="103"/>
      <c r="BC34" s="104"/>
      <c r="BD34" s="104"/>
      <c r="BE34" s="104"/>
      <c r="BF34" s="104"/>
      <c r="BG34" s="104"/>
      <c r="BH34" s="104"/>
      <c r="BI34" s="104"/>
      <c r="BJ34" s="104"/>
      <c r="BK34" s="104"/>
      <c r="BL34" s="103"/>
      <c r="BM34" s="104"/>
      <c r="BN34" s="104"/>
      <c r="BO34" s="104"/>
      <c r="BP34" s="104"/>
      <c r="BQ34" s="104"/>
      <c r="BR34" s="104"/>
      <c r="BS34" s="104"/>
      <c r="BT34" s="104"/>
      <c r="BU34" s="104"/>
    </row>
    <row r="35" spans="1:73" s="105" customFormat="1" ht="15" customHeight="1" x14ac:dyDescent="0.25">
      <c r="A35" s="97" t="s">
        <v>145</v>
      </c>
      <c r="B35" s="76" t="s">
        <v>146</v>
      </c>
      <c r="C35" s="106">
        <v>1</v>
      </c>
      <c r="D35" s="106"/>
      <c r="E35" s="106"/>
      <c r="F35" s="107"/>
      <c r="G35" s="108">
        <v>4</v>
      </c>
      <c r="H35" s="80">
        <f>G35*30</f>
        <v>120</v>
      </c>
      <c r="I35" s="109">
        <f>SUM(J35:L35)</f>
        <v>38</v>
      </c>
      <c r="J35" s="352">
        <v>20</v>
      </c>
      <c r="K35" s="117"/>
      <c r="L35" s="353">
        <v>18</v>
      </c>
      <c r="M35" s="82">
        <f>H35-I35</f>
        <v>82</v>
      </c>
      <c r="N35" s="376">
        <v>2.5</v>
      </c>
      <c r="O35" s="77"/>
      <c r="P35" s="77"/>
      <c r="Q35" s="77"/>
      <c r="R35" s="77"/>
      <c r="S35" s="77"/>
      <c r="T35" s="77"/>
      <c r="U35" s="77"/>
      <c r="V35" s="103"/>
      <c r="W35" s="103"/>
      <c r="X35" s="103"/>
      <c r="Y35" s="104"/>
      <c r="Z35" s="104"/>
      <c r="AA35" s="104"/>
      <c r="AB35" s="104"/>
      <c r="AC35" s="104"/>
      <c r="AD35" s="104"/>
      <c r="AE35" s="104"/>
      <c r="AF35" s="104"/>
      <c r="AG35" s="104"/>
      <c r="AH35" s="103"/>
      <c r="AI35" s="104"/>
      <c r="AJ35" s="104"/>
      <c r="AK35" s="104"/>
      <c r="AL35" s="104"/>
      <c r="AM35" s="104"/>
      <c r="AN35" s="104"/>
      <c r="AO35" s="104"/>
      <c r="AP35" s="104"/>
      <c r="AQ35" s="104"/>
      <c r="AR35" s="103"/>
      <c r="AS35" s="104"/>
      <c r="AT35" s="104"/>
      <c r="AU35" s="104"/>
      <c r="AV35" s="104"/>
      <c r="AW35" s="104"/>
      <c r="AX35" s="104"/>
      <c r="AY35" s="104"/>
      <c r="AZ35" s="104"/>
      <c r="BA35" s="104"/>
      <c r="BB35" s="103"/>
      <c r="BC35" s="104"/>
      <c r="BD35" s="104"/>
      <c r="BE35" s="104"/>
      <c r="BF35" s="104"/>
      <c r="BG35" s="104"/>
      <c r="BH35" s="104"/>
      <c r="BI35" s="104"/>
      <c r="BJ35" s="104"/>
      <c r="BK35" s="104"/>
      <c r="BL35" s="103"/>
      <c r="BM35" s="104"/>
      <c r="BN35" s="104"/>
      <c r="BO35" s="104"/>
      <c r="BP35" s="104"/>
      <c r="BQ35" s="104"/>
      <c r="BR35" s="104"/>
      <c r="BS35" s="104"/>
      <c r="BT35" s="104"/>
      <c r="BU35" s="104"/>
    </row>
    <row r="36" spans="1:73" s="105" customFormat="1" ht="15" customHeight="1" x14ac:dyDescent="0.25">
      <c r="A36" s="97" t="s">
        <v>147</v>
      </c>
      <c r="B36" s="76" t="s">
        <v>148</v>
      </c>
      <c r="C36" s="106"/>
      <c r="D36" s="106">
        <v>3</v>
      </c>
      <c r="E36" s="106"/>
      <c r="F36" s="107"/>
      <c r="G36" s="108">
        <v>4</v>
      </c>
      <c r="H36" s="80">
        <f>G36*30</f>
        <v>120</v>
      </c>
      <c r="I36" s="109">
        <f>SUM(J36:L36)</f>
        <v>46</v>
      </c>
      <c r="J36" s="106"/>
      <c r="K36" s="106">
        <v>46</v>
      </c>
      <c r="L36" s="107"/>
      <c r="M36" s="110">
        <f>H36-I36</f>
        <v>74</v>
      </c>
      <c r="N36" s="111"/>
      <c r="O36" s="106">
        <v>3</v>
      </c>
      <c r="P36" s="106"/>
      <c r="Q36" s="106"/>
      <c r="R36" s="106"/>
      <c r="S36" s="106"/>
      <c r="T36" s="106"/>
      <c r="U36" s="106"/>
      <c r="V36" s="103"/>
      <c r="W36" s="103"/>
      <c r="X36" s="103"/>
      <c r="Y36" s="104"/>
      <c r="Z36" s="104"/>
      <c r="AA36" s="104"/>
      <c r="AB36" s="104"/>
      <c r="AC36" s="104"/>
      <c r="AD36" s="104"/>
      <c r="AE36" s="104"/>
      <c r="AF36" s="104"/>
      <c r="AG36" s="104"/>
      <c r="AH36" s="103"/>
      <c r="AI36" s="104"/>
      <c r="AJ36" s="104"/>
      <c r="AK36" s="104"/>
      <c r="AL36" s="104"/>
      <c r="AM36" s="104"/>
      <c r="AN36" s="104"/>
      <c r="AO36" s="104"/>
      <c r="AP36" s="104"/>
      <c r="AQ36" s="104"/>
      <c r="AR36" s="103"/>
      <c r="AS36" s="104"/>
      <c r="AT36" s="104"/>
      <c r="AU36" s="104"/>
      <c r="AV36" s="104"/>
      <c r="AW36" s="104"/>
      <c r="AX36" s="104"/>
      <c r="AY36" s="104"/>
      <c r="AZ36" s="104"/>
      <c r="BA36" s="104"/>
      <c r="BB36" s="103"/>
      <c r="BC36" s="104"/>
      <c r="BD36" s="104"/>
      <c r="BE36" s="104"/>
      <c r="BF36" s="104"/>
      <c r="BG36" s="104"/>
      <c r="BH36" s="104"/>
      <c r="BI36" s="104"/>
      <c r="BJ36" s="104"/>
      <c r="BK36" s="104"/>
      <c r="BL36" s="103"/>
      <c r="BM36" s="104"/>
      <c r="BN36" s="104"/>
      <c r="BO36" s="104"/>
      <c r="BP36" s="104"/>
      <c r="BQ36" s="104"/>
      <c r="BR36" s="104"/>
      <c r="BS36" s="104"/>
      <c r="BT36" s="104"/>
      <c r="BU36" s="104"/>
    </row>
    <row r="37" spans="1:73" s="105" customFormat="1" ht="27" customHeight="1" x14ac:dyDescent="0.25">
      <c r="A37" s="97" t="s">
        <v>149</v>
      </c>
      <c r="B37" s="84" t="s">
        <v>150</v>
      </c>
      <c r="C37" s="112"/>
      <c r="D37" s="77">
        <v>1</v>
      </c>
      <c r="E37" s="113"/>
      <c r="F37" s="114"/>
      <c r="G37" s="357">
        <v>4</v>
      </c>
      <c r="H37" s="80">
        <f t="shared" si="18"/>
        <v>120</v>
      </c>
      <c r="I37" s="81">
        <f t="shared" ref="I37:I57" si="20">SUM(J37:L37)</f>
        <v>38</v>
      </c>
      <c r="J37" s="352">
        <v>20</v>
      </c>
      <c r="K37" s="117"/>
      <c r="L37" s="353">
        <v>18</v>
      </c>
      <c r="M37" s="82">
        <f>H37-I37</f>
        <v>82</v>
      </c>
      <c r="N37" s="376">
        <v>2.5</v>
      </c>
      <c r="O37" s="113"/>
      <c r="P37" s="113"/>
      <c r="Q37" s="113"/>
      <c r="R37" s="113"/>
      <c r="S37" s="113"/>
      <c r="T37" s="113"/>
      <c r="U37" s="11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</row>
    <row r="38" spans="1:73" s="105" customFormat="1" x14ac:dyDescent="0.25">
      <c r="A38" s="97" t="s">
        <v>151</v>
      </c>
      <c r="B38" s="116" t="s">
        <v>152</v>
      </c>
      <c r="C38" s="112">
        <v>3</v>
      </c>
      <c r="D38" s="77"/>
      <c r="E38" s="113"/>
      <c r="F38" s="114"/>
      <c r="G38" s="350">
        <v>4</v>
      </c>
      <c r="H38" s="80">
        <f t="shared" si="18"/>
        <v>120</v>
      </c>
      <c r="I38" s="81">
        <f t="shared" si="20"/>
        <v>46</v>
      </c>
      <c r="J38" s="352">
        <v>24</v>
      </c>
      <c r="K38" s="117"/>
      <c r="L38" s="353">
        <v>22</v>
      </c>
      <c r="M38" s="82">
        <f t="shared" si="19"/>
        <v>74</v>
      </c>
      <c r="N38" s="115"/>
      <c r="O38" s="113"/>
      <c r="P38" s="367">
        <v>3</v>
      </c>
      <c r="Q38" s="113"/>
      <c r="R38" s="113"/>
      <c r="S38" s="113"/>
      <c r="T38" s="113"/>
      <c r="U38" s="113"/>
      <c r="V38" s="103"/>
      <c r="W38" s="103"/>
      <c r="X38" s="103"/>
      <c r="Y38" s="104" t="str">
        <f t="shared" ref="Y38:AG38" si="21">IF(ISERROR(SEARCH(Y$8,$C34,1)),"-",IF(COUNTIF($C34,Y$8)=1,1,IF(ISERROR(SEARCH(CONCATENATE(Y$8,","),$C34,1)),IF(ISERROR(SEARCH(CONCATENATE(",",Y$8),$C34,1)),"-",1),1)))</f>
        <v>-</v>
      </c>
      <c r="Z38" s="104">
        <f t="shared" si="21"/>
        <v>1</v>
      </c>
      <c r="AA38" s="104" t="str">
        <f t="shared" si="21"/>
        <v>-</v>
      </c>
      <c r="AB38" s="104" t="str">
        <f t="shared" si="21"/>
        <v>-</v>
      </c>
      <c r="AC38" s="104" t="str">
        <f t="shared" si="21"/>
        <v>-</v>
      </c>
      <c r="AD38" s="104" t="str">
        <f t="shared" si="21"/>
        <v>-</v>
      </c>
      <c r="AE38" s="104" t="str">
        <f t="shared" si="21"/>
        <v>-</v>
      </c>
      <c r="AF38" s="104" t="str">
        <f t="shared" si="21"/>
        <v>-</v>
      </c>
      <c r="AG38" s="104" t="str">
        <f t="shared" si="21"/>
        <v>-</v>
      </c>
      <c r="AH38" s="103"/>
      <c r="AI38" s="104" t="str">
        <f t="shared" ref="AI38:AQ38" si="22">IF(ISERROR(SEARCH(AI$8,$D34,1)),"-",IF(COUNTIF($D34,AI$8)=1,1,IF(ISERROR(SEARCH(CONCATENATE(AI$8,","),$D34,1)),IF(ISERROR(SEARCH(CONCATENATE(",",AI$8),$D34,1)),"-",1),1)))</f>
        <v>-</v>
      </c>
      <c r="AJ38" s="104" t="str">
        <f t="shared" si="22"/>
        <v>-</v>
      </c>
      <c r="AK38" s="104" t="str">
        <f t="shared" si="22"/>
        <v>-</v>
      </c>
      <c r="AL38" s="104" t="str">
        <f t="shared" si="22"/>
        <v>-</v>
      </c>
      <c r="AM38" s="104" t="str">
        <f t="shared" si="22"/>
        <v>-</v>
      </c>
      <c r="AN38" s="104" t="str">
        <f t="shared" si="22"/>
        <v>-</v>
      </c>
      <c r="AO38" s="104" t="str">
        <f t="shared" si="22"/>
        <v>-</v>
      </c>
      <c r="AP38" s="104" t="str">
        <f t="shared" si="22"/>
        <v>-</v>
      </c>
      <c r="AQ38" s="104" t="str">
        <f t="shared" si="22"/>
        <v>-</v>
      </c>
      <c r="AR38" s="103"/>
      <c r="AS38" s="104" t="str">
        <f t="shared" ref="AS38:BA38" si="23">IF(ISERROR(SEARCH(AS$8,$E34,1)),"-",IF(COUNTIF($E34,AS$8)=1,1,IF(ISERROR(SEARCH(CONCATENATE(AS$8,","),$E34,1)),IF(ISERROR(SEARCH(CONCATENATE(",",AS$8),$E34,1)),"-",1),1)))</f>
        <v>-</v>
      </c>
      <c r="AT38" s="104" t="str">
        <f t="shared" si="23"/>
        <v>-</v>
      </c>
      <c r="AU38" s="104" t="str">
        <f t="shared" si="23"/>
        <v>-</v>
      </c>
      <c r="AV38" s="104" t="str">
        <f t="shared" si="23"/>
        <v>-</v>
      </c>
      <c r="AW38" s="104" t="str">
        <f t="shared" si="23"/>
        <v>-</v>
      </c>
      <c r="AX38" s="104" t="str">
        <f t="shared" si="23"/>
        <v>-</v>
      </c>
      <c r="AY38" s="104" t="str">
        <f t="shared" si="23"/>
        <v>-</v>
      </c>
      <c r="AZ38" s="104" t="str">
        <f t="shared" si="23"/>
        <v>-</v>
      </c>
      <c r="BA38" s="104" t="str">
        <f t="shared" si="23"/>
        <v>-</v>
      </c>
      <c r="BB38" s="103"/>
      <c r="BC38" s="104" t="str">
        <f t="shared" ref="BC38:BK38" si="24">IF(ISERROR(SEARCH(BC$8,$F34,1)),"-",IF(COUNTIF($F34,BC$8)=1,1,IF(ISERROR(SEARCH(CONCATENATE(BC$8,","),$F34,1)),IF(ISERROR(SEARCH(CONCATENATE(",",BC$8),$F34,1)),"-",1),1)))</f>
        <v>-</v>
      </c>
      <c r="BD38" s="104" t="str">
        <f t="shared" si="24"/>
        <v>-</v>
      </c>
      <c r="BE38" s="104" t="str">
        <f t="shared" si="24"/>
        <v>-</v>
      </c>
      <c r="BF38" s="104" t="str">
        <f t="shared" si="24"/>
        <v>-</v>
      </c>
      <c r="BG38" s="104" t="str">
        <f t="shared" si="24"/>
        <v>-</v>
      </c>
      <c r="BH38" s="104" t="str">
        <f t="shared" si="24"/>
        <v>-</v>
      </c>
      <c r="BI38" s="104" t="str">
        <f t="shared" si="24"/>
        <v>-</v>
      </c>
      <c r="BJ38" s="104" t="str">
        <f t="shared" si="24"/>
        <v>-</v>
      </c>
      <c r="BK38" s="104" t="str">
        <f t="shared" si="24"/>
        <v>-</v>
      </c>
      <c r="BL38" s="103"/>
      <c r="BM38" s="104"/>
      <c r="BN38" s="104"/>
      <c r="BO38" s="104"/>
      <c r="BP38" s="104"/>
      <c r="BQ38" s="104"/>
      <c r="BR38" s="104"/>
      <c r="BS38" s="104"/>
      <c r="BT38" s="104"/>
      <c r="BU38" s="104"/>
    </row>
    <row r="39" spans="1:73" s="105" customFormat="1" x14ac:dyDescent="0.25">
      <c r="A39" s="97" t="s">
        <v>153</v>
      </c>
      <c r="B39" s="116" t="s">
        <v>154</v>
      </c>
      <c r="C39" s="113"/>
      <c r="D39" s="113">
        <v>1</v>
      </c>
      <c r="E39" s="113"/>
      <c r="F39" s="114"/>
      <c r="G39" s="79">
        <v>4</v>
      </c>
      <c r="H39" s="80">
        <f t="shared" si="18"/>
        <v>120</v>
      </c>
      <c r="I39" s="81">
        <f t="shared" si="20"/>
        <v>38</v>
      </c>
      <c r="J39" s="352">
        <v>20</v>
      </c>
      <c r="K39" s="117"/>
      <c r="L39" s="353">
        <v>18</v>
      </c>
      <c r="M39" s="82">
        <f t="shared" si="19"/>
        <v>82</v>
      </c>
      <c r="N39" s="376">
        <v>2.5</v>
      </c>
      <c r="O39" s="117"/>
      <c r="P39" s="117"/>
      <c r="Q39" s="117"/>
      <c r="R39" s="113"/>
      <c r="S39" s="113"/>
      <c r="T39" s="113"/>
      <c r="U39" s="113"/>
      <c r="V39" s="103"/>
      <c r="W39" s="103"/>
      <c r="X39" s="103"/>
      <c r="Y39" s="104" t="str">
        <f t="shared" ref="Y39:AG42" si="25">IF(ISERROR(SEARCH(Y$8,$C37,1)),"-",IF(COUNTIF($C37,Y$8)=1,1,IF(ISERROR(SEARCH(CONCATENATE(Y$8,","),$C37,1)),IF(ISERROR(SEARCH(CONCATENATE(",",Y$8),$C37,1)),"-",1),1)))</f>
        <v>-</v>
      </c>
      <c r="Z39" s="104" t="str">
        <f t="shared" si="25"/>
        <v>-</v>
      </c>
      <c r="AA39" s="104" t="str">
        <f t="shared" si="25"/>
        <v>-</v>
      </c>
      <c r="AB39" s="104" t="str">
        <f t="shared" si="25"/>
        <v>-</v>
      </c>
      <c r="AC39" s="104" t="str">
        <f t="shared" si="25"/>
        <v>-</v>
      </c>
      <c r="AD39" s="104" t="str">
        <f t="shared" si="25"/>
        <v>-</v>
      </c>
      <c r="AE39" s="104" t="str">
        <f t="shared" si="25"/>
        <v>-</v>
      </c>
      <c r="AF39" s="104" t="str">
        <f t="shared" si="25"/>
        <v>-</v>
      </c>
      <c r="AG39" s="104" t="str">
        <f t="shared" si="25"/>
        <v>-</v>
      </c>
      <c r="AH39" s="103"/>
      <c r="AI39" s="104">
        <f t="shared" ref="AI39:AQ42" si="26">IF(ISERROR(SEARCH(AI$8,$D37,1)),"-",IF(COUNTIF($D37,AI$8)=1,1,IF(ISERROR(SEARCH(CONCATENATE(AI$8,","),$D37,1)),IF(ISERROR(SEARCH(CONCATENATE(",",AI$8),$D37,1)),"-",1),1)))</f>
        <v>1</v>
      </c>
      <c r="AJ39" s="104" t="str">
        <f t="shared" si="26"/>
        <v>-</v>
      </c>
      <c r="AK39" s="104" t="str">
        <f t="shared" si="26"/>
        <v>-</v>
      </c>
      <c r="AL39" s="104" t="str">
        <f t="shared" si="26"/>
        <v>-</v>
      </c>
      <c r="AM39" s="104" t="str">
        <f t="shared" si="26"/>
        <v>-</v>
      </c>
      <c r="AN39" s="104" t="str">
        <f t="shared" si="26"/>
        <v>-</v>
      </c>
      <c r="AO39" s="104" t="str">
        <f t="shared" si="26"/>
        <v>-</v>
      </c>
      <c r="AP39" s="104" t="str">
        <f t="shared" si="26"/>
        <v>-</v>
      </c>
      <c r="AQ39" s="104" t="str">
        <f t="shared" si="26"/>
        <v>-</v>
      </c>
      <c r="AR39" s="103"/>
      <c r="AS39" s="104" t="str">
        <f t="shared" ref="AS39:BA42" si="27">IF(ISERROR(SEARCH(AS$8,$E37,1)),"-",IF(COUNTIF($E37,AS$8)=1,1,IF(ISERROR(SEARCH(CONCATENATE(AS$8,","),$E37,1)),IF(ISERROR(SEARCH(CONCATENATE(",",AS$8),$E37,1)),"-",1),1)))</f>
        <v>-</v>
      </c>
      <c r="AT39" s="104" t="str">
        <f t="shared" si="27"/>
        <v>-</v>
      </c>
      <c r="AU39" s="104" t="str">
        <f t="shared" si="27"/>
        <v>-</v>
      </c>
      <c r="AV39" s="104" t="str">
        <f t="shared" si="27"/>
        <v>-</v>
      </c>
      <c r="AW39" s="104" t="str">
        <f t="shared" si="27"/>
        <v>-</v>
      </c>
      <c r="AX39" s="104" t="str">
        <f t="shared" si="27"/>
        <v>-</v>
      </c>
      <c r="AY39" s="104" t="str">
        <f t="shared" si="27"/>
        <v>-</v>
      </c>
      <c r="AZ39" s="104" t="str">
        <f t="shared" si="27"/>
        <v>-</v>
      </c>
      <c r="BA39" s="104" t="str">
        <f t="shared" si="27"/>
        <v>-</v>
      </c>
      <c r="BB39" s="103"/>
      <c r="BC39" s="104" t="str">
        <f t="shared" ref="BC39:BK42" si="28">IF(ISERROR(SEARCH(BC$8,$F37,1)),"-",IF(COUNTIF($F37,BC$8)=1,1,IF(ISERROR(SEARCH(CONCATENATE(BC$8,","),$F37,1)),IF(ISERROR(SEARCH(CONCATENATE(",",BC$8),$F37,1)),"-",1),1)))</f>
        <v>-</v>
      </c>
      <c r="BD39" s="104" t="str">
        <f t="shared" si="28"/>
        <v>-</v>
      </c>
      <c r="BE39" s="104" t="str">
        <f t="shared" si="28"/>
        <v>-</v>
      </c>
      <c r="BF39" s="104" t="str">
        <f t="shared" si="28"/>
        <v>-</v>
      </c>
      <c r="BG39" s="104" t="str">
        <f t="shared" si="28"/>
        <v>-</v>
      </c>
      <c r="BH39" s="104" t="str">
        <f t="shared" si="28"/>
        <v>-</v>
      </c>
      <c r="BI39" s="104" t="str">
        <f t="shared" si="28"/>
        <v>-</v>
      </c>
      <c r="BJ39" s="104" t="str">
        <f t="shared" si="28"/>
        <v>-</v>
      </c>
      <c r="BK39" s="104" t="str">
        <f t="shared" si="28"/>
        <v>-</v>
      </c>
      <c r="BL39" s="103"/>
      <c r="BM39" s="104"/>
      <c r="BN39" s="104"/>
      <c r="BO39" s="104"/>
      <c r="BP39" s="104"/>
      <c r="BQ39" s="104"/>
      <c r="BR39" s="104"/>
      <c r="BS39" s="104"/>
      <c r="BT39" s="104"/>
      <c r="BU39" s="104"/>
    </row>
    <row r="40" spans="1:73" s="105" customFormat="1" ht="17.25" customHeight="1" x14ac:dyDescent="0.25">
      <c r="A40" s="97" t="s">
        <v>155</v>
      </c>
      <c r="B40" s="84" t="s">
        <v>156</v>
      </c>
      <c r="C40" s="113"/>
      <c r="D40" s="359">
        <v>4</v>
      </c>
      <c r="E40" s="113"/>
      <c r="F40" s="114"/>
      <c r="G40" s="357">
        <v>5</v>
      </c>
      <c r="H40" s="80">
        <f t="shared" si="18"/>
        <v>150</v>
      </c>
      <c r="I40" s="81">
        <f t="shared" si="20"/>
        <v>60</v>
      </c>
      <c r="J40" s="352">
        <v>30</v>
      </c>
      <c r="K40" s="117"/>
      <c r="L40" s="353">
        <v>30</v>
      </c>
      <c r="M40" s="82">
        <f t="shared" si="19"/>
        <v>90</v>
      </c>
      <c r="N40" s="80"/>
      <c r="O40" s="356"/>
      <c r="P40" s="117"/>
      <c r="Q40" s="358">
        <v>4</v>
      </c>
      <c r="R40" s="113"/>
      <c r="S40" s="113"/>
      <c r="T40" s="113"/>
      <c r="U40" s="113"/>
      <c r="V40" s="103"/>
      <c r="W40" s="103"/>
      <c r="X40" s="103"/>
      <c r="Y40" s="104" t="str">
        <f t="shared" si="25"/>
        <v>-</v>
      </c>
      <c r="Z40" s="104" t="str">
        <f t="shared" si="25"/>
        <v>-</v>
      </c>
      <c r="AA40" s="104">
        <f t="shared" si="25"/>
        <v>1</v>
      </c>
      <c r="AB40" s="104" t="str">
        <f t="shared" si="25"/>
        <v>-</v>
      </c>
      <c r="AC40" s="104" t="str">
        <f t="shared" si="25"/>
        <v>-</v>
      </c>
      <c r="AD40" s="104" t="str">
        <f t="shared" si="25"/>
        <v>-</v>
      </c>
      <c r="AE40" s="104" t="str">
        <f t="shared" si="25"/>
        <v>-</v>
      </c>
      <c r="AF40" s="104" t="str">
        <f t="shared" si="25"/>
        <v>-</v>
      </c>
      <c r="AG40" s="104" t="str">
        <f t="shared" si="25"/>
        <v>-</v>
      </c>
      <c r="AH40" s="103"/>
      <c r="AI40" s="104" t="str">
        <f t="shared" si="26"/>
        <v>-</v>
      </c>
      <c r="AJ40" s="104" t="str">
        <f t="shared" si="26"/>
        <v>-</v>
      </c>
      <c r="AK40" s="104" t="str">
        <f t="shared" si="26"/>
        <v>-</v>
      </c>
      <c r="AL40" s="104" t="str">
        <f t="shared" si="26"/>
        <v>-</v>
      </c>
      <c r="AM40" s="104" t="str">
        <f t="shared" si="26"/>
        <v>-</v>
      </c>
      <c r="AN40" s="104" t="str">
        <f t="shared" si="26"/>
        <v>-</v>
      </c>
      <c r="AO40" s="104" t="str">
        <f t="shared" si="26"/>
        <v>-</v>
      </c>
      <c r="AP40" s="104" t="str">
        <f t="shared" si="26"/>
        <v>-</v>
      </c>
      <c r="AQ40" s="104" t="str">
        <f t="shared" si="26"/>
        <v>-</v>
      </c>
      <c r="AR40" s="103"/>
      <c r="AS40" s="104" t="str">
        <f t="shared" si="27"/>
        <v>-</v>
      </c>
      <c r="AT40" s="104" t="str">
        <f t="shared" si="27"/>
        <v>-</v>
      </c>
      <c r="AU40" s="104" t="str">
        <f t="shared" si="27"/>
        <v>-</v>
      </c>
      <c r="AV40" s="104" t="str">
        <f t="shared" si="27"/>
        <v>-</v>
      </c>
      <c r="AW40" s="104" t="str">
        <f t="shared" si="27"/>
        <v>-</v>
      </c>
      <c r="AX40" s="104" t="str">
        <f t="shared" si="27"/>
        <v>-</v>
      </c>
      <c r="AY40" s="104" t="str">
        <f t="shared" si="27"/>
        <v>-</v>
      </c>
      <c r="AZ40" s="104" t="str">
        <f t="shared" si="27"/>
        <v>-</v>
      </c>
      <c r="BA40" s="104" t="str">
        <f t="shared" si="27"/>
        <v>-</v>
      </c>
      <c r="BB40" s="103"/>
      <c r="BC40" s="104" t="str">
        <f t="shared" si="28"/>
        <v>-</v>
      </c>
      <c r="BD40" s="104" t="str">
        <f t="shared" si="28"/>
        <v>-</v>
      </c>
      <c r="BE40" s="104" t="str">
        <f t="shared" si="28"/>
        <v>-</v>
      </c>
      <c r="BF40" s="104" t="str">
        <f t="shared" si="28"/>
        <v>-</v>
      </c>
      <c r="BG40" s="104" t="str">
        <f t="shared" si="28"/>
        <v>-</v>
      </c>
      <c r="BH40" s="104" t="str">
        <f t="shared" si="28"/>
        <v>-</v>
      </c>
      <c r="BI40" s="104" t="str">
        <f t="shared" si="28"/>
        <v>-</v>
      </c>
      <c r="BJ40" s="104" t="str">
        <f t="shared" si="28"/>
        <v>-</v>
      </c>
      <c r="BK40" s="104" t="str">
        <f t="shared" si="28"/>
        <v>-</v>
      </c>
      <c r="BL40" s="103"/>
      <c r="BM40" s="104"/>
      <c r="BN40" s="104"/>
      <c r="BO40" s="104"/>
      <c r="BP40" s="104"/>
      <c r="BQ40" s="104"/>
      <c r="BR40" s="104"/>
      <c r="BS40" s="104"/>
      <c r="BT40" s="104"/>
      <c r="BU40" s="104"/>
    </row>
    <row r="41" spans="1:73" s="105" customFormat="1" ht="30" x14ac:dyDescent="0.25">
      <c r="A41" s="97" t="s">
        <v>157</v>
      </c>
      <c r="B41" s="84" t="s">
        <v>158</v>
      </c>
      <c r="C41" s="113">
        <v>4</v>
      </c>
      <c r="D41" s="113"/>
      <c r="E41" s="113"/>
      <c r="F41" s="114"/>
      <c r="G41" s="79">
        <v>5</v>
      </c>
      <c r="H41" s="80">
        <f t="shared" si="18"/>
        <v>150</v>
      </c>
      <c r="I41" s="81">
        <f t="shared" si="20"/>
        <v>60</v>
      </c>
      <c r="J41" s="117">
        <v>30</v>
      </c>
      <c r="K41" s="117">
        <v>30</v>
      </c>
      <c r="L41" s="299"/>
      <c r="M41" s="82">
        <f t="shared" si="19"/>
        <v>90</v>
      </c>
      <c r="N41" s="80"/>
      <c r="O41" s="117"/>
      <c r="P41" s="352">
        <v>2</v>
      </c>
      <c r="Q41" s="352">
        <v>2</v>
      </c>
      <c r="R41" s="117"/>
      <c r="S41" s="117"/>
      <c r="T41" s="117"/>
      <c r="U41" s="117"/>
      <c r="V41" s="103"/>
      <c r="W41" s="103"/>
      <c r="X41" s="103"/>
      <c r="Y41" s="104" t="str">
        <f t="shared" si="25"/>
        <v>-</v>
      </c>
      <c r="Z41" s="104" t="str">
        <f t="shared" si="25"/>
        <v>-</v>
      </c>
      <c r="AA41" s="104" t="str">
        <f t="shared" si="25"/>
        <v>-</v>
      </c>
      <c r="AB41" s="104" t="str">
        <f t="shared" si="25"/>
        <v>-</v>
      </c>
      <c r="AC41" s="104" t="str">
        <f t="shared" si="25"/>
        <v>-</v>
      </c>
      <c r="AD41" s="104" t="str">
        <f t="shared" si="25"/>
        <v>-</v>
      </c>
      <c r="AE41" s="104" t="str">
        <f t="shared" si="25"/>
        <v>-</v>
      </c>
      <c r="AF41" s="104" t="str">
        <f t="shared" si="25"/>
        <v>-</v>
      </c>
      <c r="AG41" s="104" t="str">
        <f t="shared" si="25"/>
        <v>-</v>
      </c>
      <c r="AH41" s="103"/>
      <c r="AI41" s="104">
        <f t="shared" si="26"/>
        <v>1</v>
      </c>
      <c r="AJ41" s="104" t="str">
        <f t="shared" si="26"/>
        <v>-</v>
      </c>
      <c r="AK41" s="104" t="str">
        <f t="shared" si="26"/>
        <v>-</v>
      </c>
      <c r="AL41" s="104" t="str">
        <f t="shared" si="26"/>
        <v>-</v>
      </c>
      <c r="AM41" s="104" t="str">
        <f t="shared" si="26"/>
        <v>-</v>
      </c>
      <c r="AN41" s="104" t="str">
        <f t="shared" si="26"/>
        <v>-</v>
      </c>
      <c r="AO41" s="104" t="str">
        <f t="shared" si="26"/>
        <v>-</v>
      </c>
      <c r="AP41" s="104" t="str">
        <f t="shared" si="26"/>
        <v>-</v>
      </c>
      <c r="AQ41" s="104" t="str">
        <f t="shared" si="26"/>
        <v>-</v>
      </c>
      <c r="AR41" s="103"/>
      <c r="AS41" s="104" t="str">
        <f t="shared" si="27"/>
        <v>-</v>
      </c>
      <c r="AT41" s="104" t="str">
        <f t="shared" si="27"/>
        <v>-</v>
      </c>
      <c r="AU41" s="104" t="str">
        <f t="shared" si="27"/>
        <v>-</v>
      </c>
      <c r="AV41" s="104" t="str">
        <f t="shared" si="27"/>
        <v>-</v>
      </c>
      <c r="AW41" s="104" t="str">
        <f t="shared" si="27"/>
        <v>-</v>
      </c>
      <c r="AX41" s="104" t="str">
        <f t="shared" si="27"/>
        <v>-</v>
      </c>
      <c r="AY41" s="104" t="str">
        <f t="shared" si="27"/>
        <v>-</v>
      </c>
      <c r="AZ41" s="104" t="str">
        <f t="shared" si="27"/>
        <v>-</v>
      </c>
      <c r="BA41" s="104" t="str">
        <f t="shared" si="27"/>
        <v>-</v>
      </c>
      <c r="BB41" s="103"/>
      <c r="BC41" s="104" t="str">
        <f t="shared" si="28"/>
        <v>-</v>
      </c>
      <c r="BD41" s="104" t="str">
        <f t="shared" si="28"/>
        <v>-</v>
      </c>
      <c r="BE41" s="104" t="str">
        <f t="shared" si="28"/>
        <v>-</v>
      </c>
      <c r="BF41" s="104" t="str">
        <f t="shared" si="28"/>
        <v>-</v>
      </c>
      <c r="BG41" s="104" t="str">
        <f t="shared" si="28"/>
        <v>-</v>
      </c>
      <c r="BH41" s="104" t="str">
        <f t="shared" si="28"/>
        <v>-</v>
      </c>
      <c r="BI41" s="104" t="str">
        <f t="shared" si="28"/>
        <v>-</v>
      </c>
      <c r="BJ41" s="104" t="str">
        <f t="shared" si="28"/>
        <v>-</v>
      </c>
      <c r="BK41" s="104" t="str">
        <f t="shared" si="28"/>
        <v>-</v>
      </c>
      <c r="BL41" s="103"/>
      <c r="BM41" s="104"/>
      <c r="BN41" s="104"/>
      <c r="BO41" s="104"/>
      <c r="BP41" s="104"/>
      <c r="BQ41" s="104"/>
      <c r="BR41" s="104"/>
      <c r="BS41" s="104"/>
      <c r="BT41" s="104"/>
      <c r="BU41" s="104"/>
    </row>
    <row r="42" spans="1:73" s="105" customFormat="1" x14ac:dyDescent="0.25">
      <c r="A42" s="97" t="s">
        <v>159</v>
      </c>
      <c r="B42" s="116" t="s">
        <v>160</v>
      </c>
      <c r="C42" s="113">
        <v>4</v>
      </c>
      <c r="D42" s="113"/>
      <c r="E42" s="113">
        <v>3</v>
      </c>
      <c r="F42" s="114"/>
      <c r="G42" s="79">
        <v>5</v>
      </c>
      <c r="H42" s="80">
        <f t="shared" si="18"/>
        <v>150</v>
      </c>
      <c r="I42" s="370">
        <f t="shared" si="20"/>
        <v>60</v>
      </c>
      <c r="J42" s="352">
        <v>30</v>
      </c>
      <c r="K42" s="352">
        <v>30</v>
      </c>
      <c r="L42" s="299"/>
      <c r="M42" s="82">
        <f t="shared" si="19"/>
        <v>90</v>
      </c>
      <c r="N42" s="80"/>
      <c r="O42" s="117"/>
      <c r="P42" s="117">
        <v>1</v>
      </c>
      <c r="Q42" s="352">
        <v>3</v>
      </c>
      <c r="R42" s="117"/>
      <c r="S42" s="117"/>
      <c r="T42" s="117"/>
      <c r="U42" s="117"/>
      <c r="V42" s="103"/>
      <c r="W42" s="103"/>
      <c r="X42" s="103"/>
      <c r="Y42" s="104" t="str">
        <f t="shared" si="25"/>
        <v>-</v>
      </c>
      <c r="Z42" s="104" t="str">
        <f t="shared" si="25"/>
        <v>-</v>
      </c>
      <c r="AA42" s="104" t="str">
        <f t="shared" si="25"/>
        <v>-</v>
      </c>
      <c r="AB42" s="104" t="str">
        <f t="shared" si="25"/>
        <v>-</v>
      </c>
      <c r="AC42" s="104" t="str">
        <f t="shared" si="25"/>
        <v>-</v>
      </c>
      <c r="AD42" s="104" t="str">
        <f t="shared" si="25"/>
        <v>-</v>
      </c>
      <c r="AE42" s="104" t="str">
        <f t="shared" si="25"/>
        <v>-</v>
      </c>
      <c r="AF42" s="104" t="str">
        <f t="shared" si="25"/>
        <v>-</v>
      </c>
      <c r="AG42" s="104" t="str">
        <f t="shared" si="25"/>
        <v>-</v>
      </c>
      <c r="AH42" s="103"/>
      <c r="AI42" s="104" t="str">
        <f t="shared" si="26"/>
        <v>-</v>
      </c>
      <c r="AJ42" s="104" t="str">
        <f t="shared" si="26"/>
        <v>-</v>
      </c>
      <c r="AK42" s="104" t="str">
        <f t="shared" si="26"/>
        <v>-</v>
      </c>
      <c r="AL42" s="104">
        <f t="shared" si="26"/>
        <v>1</v>
      </c>
      <c r="AM42" s="104" t="str">
        <f t="shared" si="26"/>
        <v>-</v>
      </c>
      <c r="AN42" s="104" t="str">
        <f t="shared" si="26"/>
        <v>-</v>
      </c>
      <c r="AO42" s="104" t="str">
        <f t="shared" si="26"/>
        <v>-</v>
      </c>
      <c r="AP42" s="104" t="str">
        <f t="shared" si="26"/>
        <v>-</v>
      </c>
      <c r="AQ42" s="104" t="str">
        <f t="shared" si="26"/>
        <v>-</v>
      </c>
      <c r="AR42" s="103"/>
      <c r="AS42" s="104" t="str">
        <f t="shared" si="27"/>
        <v>-</v>
      </c>
      <c r="AT42" s="104" t="str">
        <f t="shared" si="27"/>
        <v>-</v>
      </c>
      <c r="AU42" s="104" t="str">
        <f t="shared" si="27"/>
        <v>-</v>
      </c>
      <c r="AV42" s="104" t="str">
        <f t="shared" si="27"/>
        <v>-</v>
      </c>
      <c r="AW42" s="104" t="str">
        <f t="shared" si="27"/>
        <v>-</v>
      </c>
      <c r="AX42" s="104" t="str">
        <f t="shared" si="27"/>
        <v>-</v>
      </c>
      <c r="AY42" s="104" t="str">
        <f t="shared" si="27"/>
        <v>-</v>
      </c>
      <c r="AZ42" s="104" t="str">
        <f t="shared" si="27"/>
        <v>-</v>
      </c>
      <c r="BA42" s="104" t="str">
        <f t="shared" si="27"/>
        <v>-</v>
      </c>
      <c r="BB42" s="103"/>
      <c r="BC42" s="104" t="str">
        <f t="shared" si="28"/>
        <v>-</v>
      </c>
      <c r="BD42" s="104" t="str">
        <f t="shared" si="28"/>
        <v>-</v>
      </c>
      <c r="BE42" s="104" t="str">
        <f t="shared" si="28"/>
        <v>-</v>
      </c>
      <c r="BF42" s="104" t="str">
        <f t="shared" si="28"/>
        <v>-</v>
      </c>
      <c r="BG42" s="104" t="str">
        <f t="shared" si="28"/>
        <v>-</v>
      </c>
      <c r="BH42" s="104" t="str">
        <f t="shared" si="28"/>
        <v>-</v>
      </c>
      <c r="BI42" s="104" t="str">
        <f t="shared" si="28"/>
        <v>-</v>
      </c>
      <c r="BJ42" s="104" t="str">
        <f t="shared" si="28"/>
        <v>-</v>
      </c>
      <c r="BK42" s="104" t="str">
        <f t="shared" si="28"/>
        <v>-</v>
      </c>
      <c r="BL42" s="103"/>
      <c r="BM42" s="104"/>
      <c r="BN42" s="104"/>
      <c r="BO42" s="104"/>
      <c r="BP42" s="104"/>
      <c r="BQ42" s="104"/>
      <c r="BR42" s="104"/>
      <c r="BS42" s="104"/>
      <c r="BT42" s="104"/>
      <c r="BU42" s="104"/>
    </row>
    <row r="43" spans="1:73" s="105" customFormat="1" x14ac:dyDescent="0.25">
      <c r="A43" s="97" t="s">
        <v>161</v>
      </c>
      <c r="B43" s="300" t="s">
        <v>162</v>
      </c>
      <c r="C43" s="113"/>
      <c r="D43" s="113">
        <v>4</v>
      </c>
      <c r="E43" s="113"/>
      <c r="F43" s="114"/>
      <c r="G43" s="350">
        <v>4</v>
      </c>
      <c r="H43" s="80">
        <f t="shared" si="18"/>
        <v>120</v>
      </c>
      <c r="I43" s="81">
        <f t="shared" si="20"/>
        <v>46</v>
      </c>
      <c r="J43" s="352">
        <v>24</v>
      </c>
      <c r="K43" s="117"/>
      <c r="L43" s="353">
        <v>22</v>
      </c>
      <c r="M43" s="82">
        <f t="shared" si="19"/>
        <v>74</v>
      </c>
      <c r="N43" s="80"/>
      <c r="O43" s="117"/>
      <c r="P43" s="117"/>
      <c r="Q43" s="352">
        <v>3</v>
      </c>
      <c r="R43" s="117"/>
      <c r="S43" s="117"/>
      <c r="T43" s="117"/>
      <c r="U43" s="117"/>
      <c r="V43" s="103"/>
      <c r="W43" s="103"/>
      <c r="X43" s="103"/>
      <c r="Y43" s="104" t="str">
        <f>IF(ISERROR(SEARCH(Y$8,#REF!,1)),"-",IF(COUNTIF(#REF!,Y$8)=1,1,IF(ISERROR(SEARCH(CONCATENATE(Y$8,","),#REF!,1)),IF(ISERROR(SEARCH(CONCATENATE(",",Y$8),#REF!,1)),"-",1),1)))</f>
        <v>-</v>
      </c>
      <c r="Z43" s="104" t="str">
        <f>IF(ISERROR(SEARCH(Z$8,#REF!,1)),"-",IF(COUNTIF(#REF!,Z$8)=1,1,IF(ISERROR(SEARCH(CONCATENATE(Z$8,","),#REF!,1)),IF(ISERROR(SEARCH(CONCATENATE(",",Z$8),#REF!,1)),"-",1),1)))</f>
        <v>-</v>
      </c>
      <c r="AA43" s="104" t="str">
        <f>IF(ISERROR(SEARCH(AA$8,#REF!,1)),"-",IF(COUNTIF(#REF!,AA$8)=1,1,IF(ISERROR(SEARCH(CONCATENATE(AA$8,","),#REF!,1)),IF(ISERROR(SEARCH(CONCATENATE(",",AA$8),#REF!,1)),"-",1),1)))</f>
        <v>-</v>
      </c>
      <c r="AB43" s="104" t="str">
        <f>IF(ISERROR(SEARCH(AB$8,#REF!,1)),"-",IF(COUNTIF(#REF!,AB$8)=1,1,IF(ISERROR(SEARCH(CONCATENATE(AB$8,","),#REF!,1)),IF(ISERROR(SEARCH(CONCATENATE(",",AB$8),#REF!,1)),"-",1),1)))</f>
        <v>-</v>
      </c>
      <c r="AC43" s="104" t="str">
        <f>IF(ISERROR(SEARCH(AC$8,#REF!,1)),"-",IF(COUNTIF(#REF!,AC$8)=1,1,IF(ISERROR(SEARCH(CONCATENATE(AC$8,","),#REF!,1)),IF(ISERROR(SEARCH(CONCATENATE(",",AC$8),#REF!,1)),"-",1),1)))</f>
        <v>-</v>
      </c>
      <c r="AD43" s="104" t="str">
        <f>IF(ISERROR(SEARCH(AD$8,#REF!,1)),"-",IF(COUNTIF(#REF!,AD$8)=1,1,IF(ISERROR(SEARCH(CONCATENATE(AD$8,","),#REF!,1)),IF(ISERROR(SEARCH(CONCATENATE(",",AD$8),#REF!,1)),"-",1),1)))</f>
        <v>-</v>
      </c>
      <c r="AE43" s="104" t="str">
        <f>IF(ISERROR(SEARCH(AE$8,#REF!,1)),"-",IF(COUNTIF(#REF!,AE$8)=1,1,IF(ISERROR(SEARCH(CONCATENATE(AE$8,","),#REF!,1)),IF(ISERROR(SEARCH(CONCATENATE(",",AE$8),#REF!,1)),"-",1),1)))</f>
        <v>-</v>
      </c>
      <c r="AF43" s="104" t="str">
        <f>IF(ISERROR(SEARCH(AF$8,#REF!,1)),"-",IF(COUNTIF(#REF!,AF$8)=1,1,IF(ISERROR(SEARCH(CONCATENATE(AF$8,","),#REF!,1)),IF(ISERROR(SEARCH(CONCATENATE(",",AF$8),#REF!,1)),"-",1),1)))</f>
        <v>-</v>
      </c>
      <c r="AG43" s="104" t="str">
        <f>IF(ISERROR(SEARCH(AG$8,#REF!,1)),"-",IF(COUNTIF(#REF!,AG$8)=1,1,IF(ISERROR(SEARCH(CONCATENATE(AG$8,","),#REF!,1)),IF(ISERROR(SEARCH(CONCATENATE(",",AG$8),#REF!,1)),"-",1),1)))</f>
        <v>-</v>
      </c>
      <c r="AH43" s="103"/>
      <c r="AI43" s="104" t="str">
        <f>IF(ISERROR(SEARCH(AI$8,#REF!,1)),"-",IF(COUNTIF(#REF!,AI$8)=1,1,IF(ISERROR(SEARCH(CONCATENATE(AI$8,","),#REF!,1)),IF(ISERROR(SEARCH(CONCATENATE(",",AI$8),#REF!,1)),"-",1),1)))</f>
        <v>-</v>
      </c>
      <c r="AJ43" s="104" t="str">
        <f>IF(ISERROR(SEARCH(AJ$8,#REF!,1)),"-",IF(COUNTIF(#REF!,AJ$8)=1,1,IF(ISERROR(SEARCH(CONCATENATE(AJ$8,","),#REF!,1)),IF(ISERROR(SEARCH(CONCATENATE(",",AJ$8),#REF!,1)),"-",1),1)))</f>
        <v>-</v>
      </c>
      <c r="AK43" s="104" t="str">
        <f>IF(ISERROR(SEARCH(AK$8,#REF!,1)),"-",IF(COUNTIF(#REF!,AK$8)=1,1,IF(ISERROR(SEARCH(CONCATENATE(AK$8,","),#REF!,1)),IF(ISERROR(SEARCH(CONCATENATE(",",AK$8),#REF!,1)),"-",1),1)))</f>
        <v>-</v>
      </c>
      <c r="AL43" s="104" t="str">
        <f>IF(ISERROR(SEARCH(AL$8,#REF!,1)),"-",IF(COUNTIF(#REF!,AL$8)=1,1,IF(ISERROR(SEARCH(CONCATENATE(AL$8,","),#REF!,1)),IF(ISERROR(SEARCH(CONCATENATE(",",AL$8),#REF!,1)),"-",1),1)))</f>
        <v>-</v>
      </c>
      <c r="AM43" s="104" t="str">
        <f>IF(ISERROR(SEARCH(AM$8,#REF!,1)),"-",IF(COUNTIF(#REF!,AM$8)=1,1,IF(ISERROR(SEARCH(CONCATENATE(AM$8,","),#REF!,1)),IF(ISERROR(SEARCH(CONCATENATE(",",AM$8),#REF!,1)),"-",1),1)))</f>
        <v>-</v>
      </c>
      <c r="AN43" s="104" t="str">
        <f>IF(ISERROR(SEARCH(AN$8,#REF!,1)),"-",IF(COUNTIF(#REF!,AN$8)=1,1,IF(ISERROR(SEARCH(CONCATENATE(AN$8,","),#REF!,1)),IF(ISERROR(SEARCH(CONCATENATE(",",AN$8),#REF!,1)),"-",1),1)))</f>
        <v>-</v>
      </c>
      <c r="AO43" s="104" t="str">
        <f>IF(ISERROR(SEARCH(AO$8,#REF!,1)),"-",IF(COUNTIF(#REF!,AO$8)=1,1,IF(ISERROR(SEARCH(CONCATENATE(AO$8,","),#REF!,1)),IF(ISERROR(SEARCH(CONCATENATE(",",AO$8),#REF!,1)),"-",1),1)))</f>
        <v>-</v>
      </c>
      <c r="AP43" s="104" t="str">
        <f>IF(ISERROR(SEARCH(AP$8,#REF!,1)),"-",IF(COUNTIF(#REF!,AP$8)=1,1,IF(ISERROR(SEARCH(CONCATENATE(AP$8,","),#REF!,1)),IF(ISERROR(SEARCH(CONCATENATE(",",AP$8),#REF!,1)),"-",1),1)))</f>
        <v>-</v>
      </c>
      <c r="AQ43" s="104" t="str">
        <f>IF(ISERROR(SEARCH(AQ$8,#REF!,1)),"-",IF(COUNTIF(#REF!,AQ$8)=1,1,IF(ISERROR(SEARCH(CONCATENATE(AQ$8,","),#REF!,1)),IF(ISERROR(SEARCH(CONCATENATE(",",AQ$8),#REF!,1)),"-",1),1)))</f>
        <v>-</v>
      </c>
      <c r="AR43" s="103"/>
      <c r="AS43" s="104" t="str">
        <f>IF(ISERROR(SEARCH(AS$8,#REF!,1)),"-",IF(COUNTIF(#REF!,AS$8)=1,1,IF(ISERROR(SEARCH(CONCATENATE(AS$8,","),#REF!,1)),IF(ISERROR(SEARCH(CONCATENATE(",",AS$8),#REF!,1)),"-",1),1)))</f>
        <v>-</v>
      </c>
      <c r="AT43" s="104" t="str">
        <f>IF(ISERROR(SEARCH(AT$8,#REF!,1)),"-",IF(COUNTIF(#REF!,AT$8)=1,1,IF(ISERROR(SEARCH(CONCATENATE(AT$8,","),#REF!,1)),IF(ISERROR(SEARCH(CONCATENATE(",",AT$8),#REF!,1)),"-",1),1)))</f>
        <v>-</v>
      </c>
      <c r="AU43" s="104" t="str">
        <f>IF(ISERROR(SEARCH(AU$8,#REF!,1)),"-",IF(COUNTIF(#REF!,AU$8)=1,1,IF(ISERROR(SEARCH(CONCATENATE(AU$8,","),#REF!,1)),IF(ISERROR(SEARCH(CONCATENATE(",",AU$8),#REF!,1)),"-",1),1)))</f>
        <v>-</v>
      </c>
      <c r="AV43" s="104" t="str">
        <f>IF(ISERROR(SEARCH(AV$8,#REF!,1)),"-",IF(COUNTIF(#REF!,AV$8)=1,1,IF(ISERROR(SEARCH(CONCATENATE(AV$8,","),#REF!,1)),IF(ISERROR(SEARCH(CONCATENATE(",",AV$8),#REF!,1)),"-",1),1)))</f>
        <v>-</v>
      </c>
      <c r="AW43" s="104" t="str">
        <f>IF(ISERROR(SEARCH(AW$8,#REF!,1)),"-",IF(COUNTIF(#REF!,AW$8)=1,1,IF(ISERROR(SEARCH(CONCATENATE(AW$8,","),#REF!,1)),IF(ISERROR(SEARCH(CONCATENATE(",",AW$8),#REF!,1)),"-",1),1)))</f>
        <v>-</v>
      </c>
      <c r="AX43" s="104" t="str">
        <f>IF(ISERROR(SEARCH(AX$8,#REF!,1)),"-",IF(COUNTIF(#REF!,AX$8)=1,1,IF(ISERROR(SEARCH(CONCATENATE(AX$8,","),#REF!,1)),IF(ISERROR(SEARCH(CONCATENATE(",",AX$8),#REF!,1)),"-",1),1)))</f>
        <v>-</v>
      </c>
      <c r="AY43" s="104" t="str">
        <f>IF(ISERROR(SEARCH(AY$8,#REF!,1)),"-",IF(COUNTIF(#REF!,AY$8)=1,1,IF(ISERROR(SEARCH(CONCATENATE(AY$8,","),#REF!,1)),IF(ISERROR(SEARCH(CONCATENATE(",",AY$8),#REF!,1)),"-",1),1)))</f>
        <v>-</v>
      </c>
      <c r="AZ43" s="104" t="str">
        <f>IF(ISERROR(SEARCH(AZ$8,#REF!,1)),"-",IF(COUNTIF(#REF!,AZ$8)=1,1,IF(ISERROR(SEARCH(CONCATENATE(AZ$8,","),#REF!,1)),IF(ISERROR(SEARCH(CONCATENATE(",",AZ$8),#REF!,1)),"-",1),1)))</f>
        <v>-</v>
      </c>
      <c r="BA43" s="104" t="str">
        <f>IF(ISERROR(SEARCH(BA$8,#REF!,1)),"-",IF(COUNTIF(#REF!,BA$8)=1,1,IF(ISERROR(SEARCH(CONCATENATE(BA$8,","),#REF!,1)),IF(ISERROR(SEARCH(CONCATENATE(",",BA$8),#REF!,1)),"-",1),1)))</f>
        <v>-</v>
      </c>
      <c r="BB43" s="103"/>
      <c r="BC43" s="104" t="str">
        <f>IF(ISERROR(SEARCH(BC$8,#REF!,1)),"-",IF(COUNTIF(#REF!,BC$8)=1,1,IF(ISERROR(SEARCH(CONCATENATE(BC$8,","),#REF!,1)),IF(ISERROR(SEARCH(CONCATENATE(",",BC$8),#REF!,1)),"-",1),1)))</f>
        <v>-</v>
      </c>
      <c r="BD43" s="104" t="str">
        <f>IF(ISERROR(SEARCH(BD$8,#REF!,1)),"-",IF(COUNTIF(#REF!,BD$8)=1,1,IF(ISERROR(SEARCH(CONCATENATE(BD$8,","),#REF!,1)),IF(ISERROR(SEARCH(CONCATENATE(",",BD$8),#REF!,1)),"-",1),1)))</f>
        <v>-</v>
      </c>
      <c r="BE43" s="104" t="str">
        <f>IF(ISERROR(SEARCH(BE$8,#REF!,1)),"-",IF(COUNTIF(#REF!,BE$8)=1,1,IF(ISERROR(SEARCH(CONCATENATE(BE$8,","),#REF!,1)),IF(ISERROR(SEARCH(CONCATENATE(",",BE$8),#REF!,1)),"-",1),1)))</f>
        <v>-</v>
      </c>
      <c r="BF43" s="104" t="str">
        <f>IF(ISERROR(SEARCH(BF$8,#REF!,1)),"-",IF(COUNTIF(#REF!,BF$8)=1,1,IF(ISERROR(SEARCH(CONCATENATE(BF$8,","),#REF!,1)),IF(ISERROR(SEARCH(CONCATENATE(",",BF$8),#REF!,1)),"-",1),1)))</f>
        <v>-</v>
      </c>
      <c r="BG43" s="104" t="str">
        <f>IF(ISERROR(SEARCH(BG$8,#REF!,1)),"-",IF(COUNTIF(#REF!,BG$8)=1,1,IF(ISERROR(SEARCH(CONCATENATE(BG$8,","),#REF!,1)),IF(ISERROR(SEARCH(CONCATENATE(",",BG$8),#REF!,1)),"-",1),1)))</f>
        <v>-</v>
      </c>
      <c r="BH43" s="104" t="str">
        <f>IF(ISERROR(SEARCH(BH$8,#REF!,1)),"-",IF(COUNTIF(#REF!,BH$8)=1,1,IF(ISERROR(SEARCH(CONCATENATE(BH$8,","),#REF!,1)),IF(ISERROR(SEARCH(CONCATENATE(",",BH$8),#REF!,1)),"-",1),1)))</f>
        <v>-</v>
      </c>
      <c r="BI43" s="104" t="str">
        <f>IF(ISERROR(SEARCH(BI$8,#REF!,1)),"-",IF(COUNTIF(#REF!,BI$8)=1,1,IF(ISERROR(SEARCH(CONCATENATE(BI$8,","),#REF!,1)),IF(ISERROR(SEARCH(CONCATENATE(",",BI$8),#REF!,1)),"-",1),1)))</f>
        <v>-</v>
      </c>
      <c r="BJ43" s="104" t="str">
        <f>IF(ISERROR(SEARCH(BJ$8,#REF!,1)),"-",IF(COUNTIF(#REF!,BJ$8)=1,1,IF(ISERROR(SEARCH(CONCATENATE(BJ$8,","),#REF!,1)),IF(ISERROR(SEARCH(CONCATENATE(",",BJ$8),#REF!,1)),"-",1),1)))</f>
        <v>-</v>
      </c>
      <c r="BK43" s="104" t="str">
        <f>IF(ISERROR(SEARCH(BK$8,#REF!,1)),"-",IF(COUNTIF(#REF!,BK$8)=1,1,IF(ISERROR(SEARCH(CONCATENATE(BK$8,","),#REF!,1)),IF(ISERROR(SEARCH(CONCATENATE(",",BK$8),#REF!,1)),"-",1),1)))</f>
        <v>-</v>
      </c>
      <c r="BL43" s="103"/>
      <c r="BM43" s="104"/>
      <c r="BN43" s="104"/>
      <c r="BO43" s="104"/>
      <c r="BP43" s="104"/>
      <c r="BQ43" s="104"/>
      <c r="BR43" s="104"/>
      <c r="BS43" s="104"/>
      <c r="BT43" s="104"/>
      <c r="BU43" s="104"/>
    </row>
    <row r="44" spans="1:73" s="105" customFormat="1" x14ac:dyDescent="0.25">
      <c r="A44" s="97" t="s">
        <v>163</v>
      </c>
      <c r="B44" s="116" t="s">
        <v>164</v>
      </c>
      <c r="C44" s="113">
        <v>4</v>
      </c>
      <c r="D44" s="113"/>
      <c r="E44" s="113"/>
      <c r="F44" s="114"/>
      <c r="G44" s="350">
        <v>4</v>
      </c>
      <c r="H44" s="80">
        <f t="shared" si="18"/>
        <v>120</v>
      </c>
      <c r="I44" s="81">
        <f t="shared" si="20"/>
        <v>46</v>
      </c>
      <c r="J44" s="352">
        <v>24</v>
      </c>
      <c r="K44" s="117"/>
      <c r="L44" s="353">
        <v>22</v>
      </c>
      <c r="M44" s="82">
        <f t="shared" si="19"/>
        <v>74</v>
      </c>
      <c r="N44" s="80"/>
      <c r="O44" s="117"/>
      <c r="P44" s="117"/>
      <c r="Q44" s="352">
        <v>3</v>
      </c>
      <c r="R44" s="117"/>
      <c r="S44" s="117"/>
      <c r="T44" s="117"/>
      <c r="U44" s="117"/>
      <c r="V44" s="103"/>
      <c r="W44" s="103"/>
      <c r="X44" s="103"/>
      <c r="Y44" s="104"/>
      <c r="Z44" s="104"/>
      <c r="AA44" s="104"/>
      <c r="AB44" s="104"/>
      <c r="AC44" s="104"/>
      <c r="AD44" s="104"/>
      <c r="AE44" s="104"/>
      <c r="AF44" s="104"/>
      <c r="AG44" s="104"/>
      <c r="AH44" s="103"/>
      <c r="AI44" s="104"/>
      <c r="AJ44" s="104"/>
      <c r="AK44" s="104"/>
      <c r="AL44" s="104"/>
      <c r="AM44" s="104"/>
      <c r="AN44" s="104"/>
      <c r="AO44" s="104"/>
      <c r="AP44" s="104"/>
      <c r="AQ44" s="104"/>
      <c r="AR44" s="103"/>
      <c r="AS44" s="104"/>
      <c r="AT44" s="104"/>
      <c r="AU44" s="104"/>
      <c r="AV44" s="104"/>
      <c r="AW44" s="104"/>
      <c r="AX44" s="104"/>
      <c r="AY44" s="104"/>
      <c r="AZ44" s="104"/>
      <c r="BA44" s="104"/>
      <c r="BB44" s="103"/>
      <c r="BC44" s="104"/>
      <c r="BD44" s="104"/>
      <c r="BE44" s="104"/>
      <c r="BF44" s="104"/>
      <c r="BG44" s="104"/>
      <c r="BH44" s="104"/>
      <c r="BI44" s="104"/>
      <c r="BJ44" s="104"/>
      <c r="BK44" s="104"/>
      <c r="BL44" s="103"/>
      <c r="BM44" s="104"/>
      <c r="BN44" s="104"/>
      <c r="BO44" s="104"/>
      <c r="BP44" s="104"/>
      <c r="BQ44" s="104"/>
      <c r="BR44" s="104"/>
      <c r="BS44" s="104"/>
      <c r="BT44" s="104"/>
      <c r="BU44" s="104"/>
    </row>
    <row r="45" spans="1:73" s="105" customFormat="1" ht="17.25" customHeight="1" x14ac:dyDescent="0.25">
      <c r="A45" s="97" t="s">
        <v>165</v>
      </c>
      <c r="B45" s="301" t="s">
        <v>166</v>
      </c>
      <c r="C45" s="113">
        <v>4</v>
      </c>
      <c r="D45" s="113"/>
      <c r="E45" s="113"/>
      <c r="F45" s="114"/>
      <c r="G45" s="351">
        <v>5</v>
      </c>
      <c r="H45" s="80">
        <f t="shared" si="18"/>
        <v>150</v>
      </c>
      <c r="I45" s="81">
        <f t="shared" si="20"/>
        <v>60</v>
      </c>
      <c r="J45" s="117">
        <v>32</v>
      </c>
      <c r="K45" s="117"/>
      <c r="L45" s="299">
        <v>28</v>
      </c>
      <c r="M45" s="82">
        <f t="shared" si="19"/>
        <v>90</v>
      </c>
      <c r="N45" s="80"/>
      <c r="O45" s="117"/>
      <c r="P45" s="117"/>
      <c r="Q45" s="117">
        <v>4</v>
      </c>
      <c r="R45" s="117"/>
      <c r="S45" s="117"/>
      <c r="T45" s="117"/>
      <c r="U45" s="117"/>
      <c r="V45" s="103"/>
      <c r="W45" s="103"/>
      <c r="X45" s="103"/>
      <c r="Y45" s="104"/>
      <c r="Z45" s="104"/>
      <c r="AA45" s="104"/>
      <c r="AB45" s="104"/>
      <c r="AC45" s="104"/>
      <c r="AD45" s="104"/>
      <c r="AE45" s="104"/>
      <c r="AF45" s="104"/>
      <c r="AG45" s="104"/>
      <c r="AH45" s="103"/>
      <c r="AI45" s="104"/>
      <c r="AJ45" s="104"/>
      <c r="AK45" s="104"/>
      <c r="AL45" s="104"/>
      <c r="AM45" s="104"/>
      <c r="AN45" s="104"/>
      <c r="AO45" s="104"/>
      <c r="AP45" s="104"/>
      <c r="AQ45" s="104"/>
      <c r="AR45" s="103"/>
      <c r="AS45" s="104"/>
      <c r="AT45" s="104"/>
      <c r="AU45" s="104"/>
      <c r="AV45" s="104"/>
      <c r="AW45" s="104"/>
      <c r="AX45" s="104"/>
      <c r="AY45" s="104"/>
      <c r="AZ45" s="104"/>
      <c r="BA45" s="104"/>
      <c r="BB45" s="103"/>
      <c r="BC45" s="104"/>
      <c r="BD45" s="104"/>
      <c r="BE45" s="104"/>
      <c r="BF45" s="104"/>
      <c r="BG45" s="104"/>
      <c r="BH45" s="104"/>
      <c r="BI45" s="104"/>
      <c r="BJ45" s="104"/>
      <c r="BK45" s="104"/>
      <c r="BL45" s="103"/>
      <c r="BM45" s="104"/>
      <c r="BN45" s="104"/>
      <c r="BO45" s="104"/>
      <c r="BP45" s="104"/>
      <c r="BQ45" s="104"/>
      <c r="BR45" s="104"/>
      <c r="BS45" s="104"/>
      <c r="BT45" s="104"/>
      <c r="BU45" s="104"/>
    </row>
    <row r="46" spans="1:73" s="105" customFormat="1" ht="15.75" customHeight="1" x14ac:dyDescent="0.25">
      <c r="A46" s="97" t="s">
        <v>167</v>
      </c>
      <c r="B46" s="84" t="s">
        <v>168</v>
      </c>
      <c r="C46" s="113">
        <v>5</v>
      </c>
      <c r="D46" s="113"/>
      <c r="E46" s="113"/>
      <c r="F46" s="114"/>
      <c r="G46" s="79">
        <v>8</v>
      </c>
      <c r="H46" s="80">
        <f t="shared" si="18"/>
        <v>240</v>
      </c>
      <c r="I46" s="81">
        <f t="shared" si="20"/>
        <v>82</v>
      </c>
      <c r="J46" s="352">
        <v>42</v>
      </c>
      <c r="K46" s="117"/>
      <c r="L46" s="353">
        <v>40</v>
      </c>
      <c r="M46" s="82">
        <f t="shared" si="19"/>
        <v>158</v>
      </c>
      <c r="N46" s="80"/>
      <c r="O46" s="117"/>
      <c r="P46" s="117"/>
      <c r="Q46" s="117"/>
      <c r="R46" s="377">
        <v>5.5</v>
      </c>
      <c r="S46" s="117"/>
      <c r="T46" s="117"/>
      <c r="U46" s="117"/>
      <c r="V46" s="103"/>
      <c r="W46" s="103"/>
      <c r="X46" s="103"/>
      <c r="Y46" s="104"/>
      <c r="Z46" s="104"/>
      <c r="AA46" s="104"/>
      <c r="AB46" s="104"/>
      <c r="AC46" s="104"/>
      <c r="AD46" s="104"/>
      <c r="AE46" s="104"/>
      <c r="AF46" s="104"/>
      <c r="AG46" s="104"/>
      <c r="AH46" s="103"/>
      <c r="AI46" s="104"/>
      <c r="AJ46" s="104"/>
      <c r="AK46" s="104"/>
      <c r="AL46" s="104"/>
      <c r="AM46" s="104"/>
      <c r="AN46" s="104"/>
      <c r="AO46" s="104"/>
      <c r="AP46" s="104"/>
      <c r="AQ46" s="104"/>
      <c r="AR46" s="103"/>
      <c r="AS46" s="104"/>
      <c r="AT46" s="104"/>
      <c r="AU46" s="104"/>
      <c r="AV46" s="104"/>
      <c r="AW46" s="104"/>
      <c r="AX46" s="104"/>
      <c r="AY46" s="104"/>
      <c r="AZ46" s="104"/>
      <c r="BA46" s="104"/>
      <c r="BB46" s="103"/>
      <c r="BC46" s="104"/>
      <c r="BD46" s="104"/>
      <c r="BE46" s="104"/>
      <c r="BF46" s="104"/>
      <c r="BG46" s="104"/>
      <c r="BH46" s="104"/>
      <c r="BI46" s="104"/>
      <c r="BJ46" s="104"/>
      <c r="BK46" s="104"/>
      <c r="BL46" s="103"/>
      <c r="BM46" s="104"/>
      <c r="BN46" s="104"/>
      <c r="BO46" s="104"/>
      <c r="BP46" s="104"/>
      <c r="BQ46" s="104"/>
      <c r="BR46" s="104"/>
      <c r="BS46" s="104"/>
      <c r="BT46" s="104"/>
      <c r="BU46" s="104"/>
    </row>
    <row r="47" spans="1:73" s="105" customFormat="1" x14ac:dyDescent="0.25">
      <c r="A47" s="97" t="s">
        <v>169</v>
      </c>
      <c r="B47" s="301" t="s">
        <v>170</v>
      </c>
      <c r="C47" s="113">
        <v>5</v>
      </c>
      <c r="D47" s="113"/>
      <c r="E47" s="113"/>
      <c r="F47" s="114"/>
      <c r="G47" s="351">
        <v>5</v>
      </c>
      <c r="H47" s="80">
        <f t="shared" si="18"/>
        <v>150</v>
      </c>
      <c r="I47" s="81">
        <f t="shared" si="20"/>
        <v>52</v>
      </c>
      <c r="J47" s="117">
        <v>30</v>
      </c>
      <c r="K47" s="117"/>
      <c r="L47" s="353">
        <v>22</v>
      </c>
      <c r="M47" s="82">
        <f t="shared" si="19"/>
        <v>98</v>
      </c>
      <c r="N47" s="80"/>
      <c r="O47" s="117"/>
      <c r="P47" s="117"/>
      <c r="Q47" s="117"/>
      <c r="R47" s="360">
        <v>3.5</v>
      </c>
      <c r="S47" s="117"/>
      <c r="T47" s="117"/>
      <c r="U47" s="117"/>
      <c r="V47" s="103"/>
      <c r="W47" s="103"/>
      <c r="X47" s="103"/>
      <c r="Y47" s="104"/>
      <c r="Z47" s="104"/>
      <c r="AA47" s="104"/>
      <c r="AB47" s="104"/>
      <c r="AC47" s="104"/>
      <c r="AD47" s="104"/>
      <c r="AE47" s="104"/>
      <c r="AF47" s="104"/>
      <c r="AG47" s="104"/>
      <c r="AH47" s="103"/>
      <c r="AI47" s="104"/>
      <c r="AJ47" s="104"/>
      <c r="AK47" s="104"/>
      <c r="AL47" s="104"/>
      <c r="AM47" s="104"/>
      <c r="AN47" s="104"/>
      <c r="AO47" s="104"/>
      <c r="AP47" s="104"/>
      <c r="AQ47" s="104"/>
      <c r="AR47" s="103"/>
      <c r="AS47" s="104"/>
      <c r="AT47" s="104"/>
      <c r="AU47" s="104"/>
      <c r="AV47" s="104"/>
      <c r="AW47" s="104"/>
      <c r="AX47" s="104"/>
      <c r="AY47" s="104"/>
      <c r="AZ47" s="104"/>
      <c r="BA47" s="104"/>
      <c r="BB47" s="103"/>
      <c r="BC47" s="104"/>
      <c r="BD47" s="104"/>
      <c r="BE47" s="104"/>
      <c r="BF47" s="104"/>
      <c r="BG47" s="104"/>
      <c r="BH47" s="104"/>
      <c r="BI47" s="104"/>
      <c r="BJ47" s="104"/>
      <c r="BK47" s="104"/>
      <c r="BL47" s="103"/>
      <c r="BM47" s="104"/>
      <c r="BN47" s="104"/>
      <c r="BO47" s="104"/>
      <c r="BP47" s="104"/>
      <c r="BQ47" s="104"/>
      <c r="BR47" s="104"/>
      <c r="BS47" s="104"/>
      <c r="BT47" s="104"/>
      <c r="BU47" s="104"/>
    </row>
    <row r="48" spans="1:73" s="105" customFormat="1" ht="15" customHeight="1" x14ac:dyDescent="0.25">
      <c r="A48" s="97" t="s">
        <v>171</v>
      </c>
      <c r="B48" s="84" t="s">
        <v>172</v>
      </c>
      <c r="C48" s="113">
        <v>3</v>
      </c>
      <c r="D48" s="113"/>
      <c r="E48" s="113"/>
      <c r="F48" s="114"/>
      <c r="G48" s="350">
        <v>5</v>
      </c>
      <c r="H48" s="80">
        <f t="shared" si="18"/>
        <v>150</v>
      </c>
      <c r="I48" s="81">
        <f t="shared" si="20"/>
        <v>52</v>
      </c>
      <c r="J48" s="352">
        <v>30</v>
      </c>
      <c r="K48" s="117"/>
      <c r="L48" s="353">
        <v>22</v>
      </c>
      <c r="M48" s="82">
        <f t="shared" si="19"/>
        <v>98</v>
      </c>
      <c r="N48" s="80"/>
      <c r="O48" s="117"/>
      <c r="P48" s="360">
        <v>3.5</v>
      </c>
      <c r="Q48" s="117"/>
      <c r="R48" s="117"/>
      <c r="S48" s="103"/>
      <c r="T48" s="117"/>
      <c r="U48" s="117"/>
      <c r="V48" s="103"/>
      <c r="W48" s="103"/>
      <c r="X48" s="103"/>
      <c r="Y48" s="104"/>
      <c r="Z48" s="104"/>
      <c r="AA48" s="104"/>
      <c r="AB48" s="104"/>
      <c r="AC48" s="104"/>
      <c r="AD48" s="104"/>
      <c r="AE48" s="104"/>
      <c r="AF48" s="104"/>
      <c r="AG48" s="104"/>
      <c r="AH48" s="103"/>
      <c r="AI48" s="104"/>
      <c r="AJ48" s="104"/>
      <c r="AK48" s="104"/>
      <c r="AL48" s="104"/>
      <c r="AM48" s="104"/>
      <c r="AN48" s="104"/>
      <c r="AO48" s="104"/>
      <c r="AP48" s="104"/>
      <c r="AQ48" s="104"/>
      <c r="AR48" s="103"/>
      <c r="AS48" s="104"/>
      <c r="AT48" s="104"/>
      <c r="AU48" s="104"/>
      <c r="AV48" s="104"/>
      <c r="AW48" s="104"/>
      <c r="AX48" s="104"/>
      <c r="AY48" s="104"/>
      <c r="AZ48" s="104"/>
      <c r="BA48" s="104"/>
      <c r="BB48" s="103"/>
      <c r="BC48" s="104"/>
      <c r="BD48" s="104"/>
      <c r="BE48" s="104"/>
      <c r="BF48" s="104"/>
      <c r="BG48" s="104"/>
      <c r="BH48" s="104"/>
      <c r="BI48" s="104"/>
      <c r="BJ48" s="104"/>
      <c r="BK48" s="104"/>
      <c r="BL48" s="103"/>
      <c r="BM48" s="104"/>
      <c r="BN48" s="104"/>
      <c r="BO48" s="104"/>
      <c r="BP48" s="104"/>
      <c r="BQ48" s="104"/>
      <c r="BR48" s="104"/>
      <c r="BS48" s="104"/>
      <c r="BT48" s="104"/>
      <c r="BU48" s="104"/>
    </row>
    <row r="49" spans="1:73" s="105" customFormat="1" x14ac:dyDescent="0.25">
      <c r="A49" s="97" t="s">
        <v>173</v>
      </c>
      <c r="B49" s="84" t="s">
        <v>174</v>
      </c>
      <c r="C49" s="113">
        <v>6</v>
      </c>
      <c r="D49" s="113"/>
      <c r="E49" s="113">
        <v>6</v>
      </c>
      <c r="F49" s="114"/>
      <c r="G49" s="350">
        <v>5</v>
      </c>
      <c r="H49" s="80">
        <f t="shared" si="18"/>
        <v>150</v>
      </c>
      <c r="I49" s="81">
        <f t="shared" si="20"/>
        <v>52</v>
      </c>
      <c r="J49" s="117">
        <v>30</v>
      </c>
      <c r="K49" s="117"/>
      <c r="L49" s="353">
        <v>22</v>
      </c>
      <c r="M49" s="82">
        <f t="shared" si="19"/>
        <v>98</v>
      </c>
      <c r="N49" s="80"/>
      <c r="O49" s="117"/>
      <c r="P49" s="117"/>
      <c r="Q49" s="117"/>
      <c r="R49" s="117"/>
      <c r="S49" s="360">
        <v>3.5</v>
      </c>
      <c r="T49" s="117"/>
      <c r="U49" s="117"/>
      <c r="V49" s="103"/>
      <c r="W49" s="103"/>
      <c r="X49" s="103"/>
      <c r="Y49" s="104"/>
      <c r="Z49" s="104"/>
      <c r="AA49" s="104"/>
      <c r="AB49" s="104"/>
      <c r="AC49" s="104"/>
      <c r="AD49" s="104"/>
      <c r="AE49" s="104"/>
      <c r="AF49" s="104"/>
      <c r="AG49" s="104"/>
      <c r="AH49" s="103"/>
      <c r="AI49" s="104"/>
      <c r="AJ49" s="104"/>
      <c r="AK49" s="104"/>
      <c r="AL49" s="104"/>
      <c r="AM49" s="104"/>
      <c r="AN49" s="104"/>
      <c r="AO49" s="104"/>
      <c r="AP49" s="104"/>
      <c r="AQ49" s="104"/>
      <c r="AR49" s="103"/>
      <c r="AS49" s="104"/>
      <c r="AT49" s="104"/>
      <c r="AU49" s="104"/>
      <c r="AV49" s="104"/>
      <c r="AW49" s="104"/>
      <c r="AX49" s="104"/>
      <c r="AY49" s="104"/>
      <c r="AZ49" s="104"/>
      <c r="BA49" s="104"/>
      <c r="BB49" s="103"/>
      <c r="BC49" s="104"/>
      <c r="BD49" s="104"/>
      <c r="BE49" s="104"/>
      <c r="BF49" s="104"/>
      <c r="BG49" s="104"/>
      <c r="BH49" s="104"/>
      <c r="BI49" s="104"/>
      <c r="BJ49" s="104"/>
      <c r="BK49" s="104"/>
      <c r="BL49" s="103"/>
      <c r="BM49" s="104"/>
      <c r="BN49" s="104"/>
      <c r="BO49" s="104"/>
      <c r="BP49" s="104"/>
      <c r="BQ49" s="104"/>
      <c r="BR49" s="104"/>
      <c r="BS49" s="104"/>
      <c r="BT49" s="104"/>
      <c r="BU49" s="104"/>
    </row>
    <row r="50" spans="1:73" s="105" customFormat="1" ht="17.25" customHeight="1" x14ac:dyDescent="0.25">
      <c r="A50" s="97" t="s">
        <v>175</v>
      </c>
      <c r="B50" s="84" t="s">
        <v>176</v>
      </c>
      <c r="C50" s="113">
        <v>7</v>
      </c>
      <c r="D50" s="113"/>
      <c r="E50" s="113">
        <v>7</v>
      </c>
      <c r="F50" s="114"/>
      <c r="G50" s="350">
        <v>5</v>
      </c>
      <c r="H50" s="80">
        <f t="shared" si="18"/>
        <v>150</v>
      </c>
      <c r="I50" s="81">
        <f t="shared" si="20"/>
        <v>52</v>
      </c>
      <c r="J50" s="352">
        <v>30</v>
      </c>
      <c r="K50" s="117"/>
      <c r="L50" s="353">
        <v>22</v>
      </c>
      <c r="M50" s="82">
        <f t="shared" si="19"/>
        <v>98</v>
      </c>
      <c r="N50" s="80"/>
      <c r="O50" s="117"/>
      <c r="P50" s="117"/>
      <c r="Q50" s="117"/>
      <c r="R50" s="117"/>
      <c r="S50" s="117"/>
      <c r="T50" s="360">
        <v>3.5</v>
      </c>
      <c r="U50" s="117"/>
      <c r="V50" s="103"/>
      <c r="W50" s="103"/>
      <c r="X50" s="103"/>
      <c r="Y50" s="104"/>
      <c r="Z50" s="104"/>
      <c r="AA50" s="104"/>
      <c r="AB50" s="104"/>
      <c r="AC50" s="104"/>
      <c r="AD50" s="104"/>
      <c r="AE50" s="104"/>
      <c r="AF50" s="104"/>
      <c r="AG50" s="104"/>
      <c r="AH50" s="103"/>
      <c r="AI50" s="104"/>
      <c r="AJ50" s="104"/>
      <c r="AK50" s="104"/>
      <c r="AL50" s="104"/>
      <c r="AM50" s="104"/>
      <c r="AN50" s="104"/>
      <c r="AO50" s="104"/>
      <c r="AP50" s="104"/>
      <c r="AQ50" s="104"/>
      <c r="AR50" s="103"/>
      <c r="AS50" s="104"/>
      <c r="AT50" s="104"/>
      <c r="AU50" s="104"/>
      <c r="AV50" s="104"/>
      <c r="AW50" s="104"/>
      <c r="AX50" s="104"/>
      <c r="AY50" s="104"/>
      <c r="AZ50" s="104"/>
      <c r="BA50" s="104"/>
      <c r="BB50" s="103"/>
      <c r="BC50" s="104"/>
      <c r="BD50" s="104"/>
      <c r="BE50" s="104"/>
      <c r="BF50" s="104"/>
      <c r="BG50" s="104"/>
      <c r="BH50" s="104"/>
      <c r="BI50" s="104"/>
      <c r="BJ50" s="104"/>
      <c r="BK50" s="104"/>
      <c r="BL50" s="103"/>
      <c r="BM50" s="104"/>
      <c r="BN50" s="104"/>
      <c r="BO50" s="104"/>
      <c r="BP50" s="104"/>
      <c r="BQ50" s="104"/>
      <c r="BR50" s="104"/>
      <c r="BS50" s="104"/>
      <c r="BT50" s="104"/>
      <c r="BU50" s="104"/>
    </row>
    <row r="51" spans="1:73" s="105" customFormat="1" x14ac:dyDescent="0.25">
      <c r="A51" s="97" t="s">
        <v>177</v>
      </c>
      <c r="B51" s="301" t="s">
        <v>178</v>
      </c>
      <c r="C51" s="113"/>
      <c r="D51" s="113">
        <v>8</v>
      </c>
      <c r="E51" s="113"/>
      <c r="F51" s="114"/>
      <c r="G51" s="351">
        <v>5</v>
      </c>
      <c r="H51" s="80">
        <f t="shared" si="18"/>
        <v>150</v>
      </c>
      <c r="I51" s="81">
        <f t="shared" si="20"/>
        <v>50</v>
      </c>
      <c r="J51" s="361">
        <v>26</v>
      </c>
      <c r="K51" s="269"/>
      <c r="L51" s="363">
        <v>24</v>
      </c>
      <c r="M51" s="82">
        <f t="shared" si="19"/>
        <v>100</v>
      </c>
      <c r="N51" s="80"/>
      <c r="O51" s="117"/>
      <c r="P51" s="117"/>
      <c r="Q51" s="117"/>
      <c r="R51" s="117"/>
      <c r="S51" s="117"/>
      <c r="T51" s="117"/>
      <c r="U51" s="352">
        <v>5</v>
      </c>
      <c r="V51" s="103"/>
      <c r="W51" s="103"/>
      <c r="X51" s="103"/>
      <c r="Y51" s="104"/>
      <c r="Z51" s="104"/>
      <c r="AA51" s="104"/>
      <c r="AB51" s="104"/>
      <c r="AC51" s="104"/>
      <c r="AD51" s="104"/>
      <c r="AE51" s="104"/>
      <c r="AF51" s="104"/>
      <c r="AG51" s="104"/>
      <c r="AH51" s="103"/>
      <c r="AI51" s="104"/>
      <c r="AJ51" s="104"/>
      <c r="AK51" s="104"/>
      <c r="AL51" s="104"/>
      <c r="AM51" s="104"/>
      <c r="AN51" s="104"/>
      <c r="AO51" s="104"/>
      <c r="AP51" s="104"/>
      <c r="AQ51" s="104"/>
      <c r="AR51" s="103"/>
      <c r="AS51" s="104"/>
      <c r="AT51" s="104"/>
      <c r="AU51" s="104"/>
      <c r="AV51" s="104"/>
      <c r="AW51" s="104"/>
      <c r="AX51" s="104"/>
      <c r="AY51" s="104"/>
      <c r="AZ51" s="104"/>
      <c r="BA51" s="104"/>
      <c r="BB51" s="103"/>
      <c r="BC51" s="104"/>
      <c r="BD51" s="104"/>
      <c r="BE51" s="104"/>
      <c r="BF51" s="104"/>
      <c r="BG51" s="104"/>
      <c r="BH51" s="104"/>
      <c r="BI51" s="104"/>
      <c r="BJ51" s="104"/>
      <c r="BK51" s="104"/>
      <c r="BL51" s="103"/>
      <c r="BM51" s="104"/>
      <c r="BN51" s="104"/>
      <c r="BO51" s="104"/>
      <c r="BP51" s="104"/>
      <c r="BQ51" s="104"/>
      <c r="BR51" s="104"/>
      <c r="BS51" s="104"/>
      <c r="BT51" s="104"/>
      <c r="BU51" s="104"/>
    </row>
    <row r="52" spans="1:73" s="105" customFormat="1" ht="27.75" customHeight="1" x14ac:dyDescent="0.25">
      <c r="A52" s="97" t="s">
        <v>179</v>
      </c>
      <c r="B52" s="118" t="s">
        <v>180</v>
      </c>
      <c r="C52" s="100">
        <v>8</v>
      </c>
      <c r="D52" s="100"/>
      <c r="E52" s="100"/>
      <c r="F52" s="119"/>
      <c r="G52" s="120">
        <v>5</v>
      </c>
      <c r="H52" s="70">
        <v>150</v>
      </c>
      <c r="I52" s="71">
        <f>SUM(J52:L52)</f>
        <v>50</v>
      </c>
      <c r="J52" s="361">
        <v>26</v>
      </c>
      <c r="K52" s="269"/>
      <c r="L52" s="363">
        <v>24</v>
      </c>
      <c r="M52" s="121">
        <f>H52-I52</f>
        <v>100</v>
      </c>
      <c r="N52" s="122"/>
      <c r="O52" s="100"/>
      <c r="P52" s="100"/>
      <c r="Q52" s="100"/>
      <c r="R52" s="100"/>
      <c r="S52" s="100"/>
      <c r="T52" s="100"/>
      <c r="U52" s="365">
        <v>5</v>
      </c>
      <c r="V52" s="103"/>
      <c r="W52" s="103"/>
      <c r="X52" s="103"/>
      <c r="Y52" s="104"/>
      <c r="Z52" s="104"/>
      <c r="AA52" s="104"/>
      <c r="AB52" s="104"/>
      <c r="AC52" s="104"/>
      <c r="AD52" s="104"/>
      <c r="AE52" s="104"/>
      <c r="AF52" s="104"/>
      <c r="AG52" s="104"/>
      <c r="AH52" s="103"/>
      <c r="AI52" s="104"/>
      <c r="AJ52" s="104"/>
      <c r="AK52" s="104"/>
      <c r="AL52" s="104"/>
      <c r="AM52" s="104"/>
      <c r="AN52" s="104"/>
      <c r="AO52" s="104"/>
      <c r="AP52" s="104"/>
      <c r="AQ52" s="104"/>
      <c r="AR52" s="103"/>
      <c r="AS52" s="104"/>
      <c r="AT52" s="104"/>
      <c r="AU52" s="104"/>
      <c r="AV52" s="104"/>
      <c r="AW52" s="104"/>
      <c r="AX52" s="104"/>
      <c r="AY52" s="104"/>
      <c r="AZ52" s="104"/>
      <c r="BA52" s="104"/>
      <c r="BB52" s="103"/>
      <c r="BC52" s="104"/>
      <c r="BD52" s="104"/>
      <c r="BE52" s="104"/>
      <c r="BF52" s="104"/>
      <c r="BG52" s="104"/>
      <c r="BH52" s="104"/>
      <c r="BI52" s="104"/>
      <c r="BJ52" s="104"/>
      <c r="BK52" s="104"/>
      <c r="BL52" s="103"/>
      <c r="BM52" s="104"/>
      <c r="BN52" s="104"/>
      <c r="BO52" s="104"/>
      <c r="BP52" s="104"/>
      <c r="BQ52" s="104"/>
      <c r="BR52" s="104"/>
      <c r="BS52" s="104"/>
      <c r="BT52" s="104"/>
      <c r="BU52" s="104"/>
    </row>
    <row r="53" spans="1:73" s="131" customFormat="1" ht="15.6" customHeight="1" thickBot="1" x14ac:dyDescent="0.3">
      <c r="A53" s="123" t="s">
        <v>181</v>
      </c>
      <c r="B53" s="124" t="s">
        <v>182</v>
      </c>
      <c r="C53" s="125"/>
      <c r="D53" s="125">
        <v>6</v>
      </c>
      <c r="E53" s="125"/>
      <c r="F53" s="126"/>
      <c r="G53" s="354">
        <v>5</v>
      </c>
      <c r="H53" s="127">
        <f>G53*30</f>
        <v>150</v>
      </c>
      <c r="I53" s="128">
        <f>SUM(J53:L53)</f>
        <v>52</v>
      </c>
      <c r="J53" s="373">
        <v>30</v>
      </c>
      <c r="K53" s="374"/>
      <c r="L53" s="375">
        <v>22</v>
      </c>
      <c r="M53" s="129">
        <f>H53-I53</f>
        <v>98</v>
      </c>
      <c r="N53" s="130"/>
      <c r="O53" s="125"/>
      <c r="P53" s="125"/>
      <c r="Q53" s="125"/>
      <c r="R53" s="125"/>
      <c r="S53" s="372">
        <v>3.5</v>
      </c>
      <c r="T53" s="125"/>
      <c r="U53" s="125"/>
      <c r="V53" s="103"/>
      <c r="W53" s="103"/>
      <c r="X53" s="103"/>
      <c r="Y53" s="104"/>
      <c r="Z53" s="104"/>
      <c r="AA53" s="104"/>
      <c r="AB53" s="104"/>
      <c r="AC53" s="104"/>
      <c r="AD53" s="104"/>
      <c r="AE53" s="104"/>
      <c r="AF53" s="104"/>
      <c r="AG53" s="104"/>
      <c r="AH53" s="103"/>
      <c r="AI53" s="104"/>
      <c r="AJ53" s="104"/>
      <c r="AK53" s="104"/>
      <c r="AL53" s="104"/>
      <c r="AM53" s="104"/>
      <c r="AN53" s="104"/>
      <c r="AO53" s="104"/>
      <c r="AP53" s="104"/>
      <c r="AQ53" s="104"/>
      <c r="AR53" s="103"/>
      <c r="AS53" s="104"/>
      <c r="AT53" s="104"/>
      <c r="AU53" s="104"/>
      <c r="AV53" s="104"/>
      <c r="AW53" s="104"/>
      <c r="AX53" s="104"/>
      <c r="AY53" s="104"/>
      <c r="AZ53" s="104"/>
      <c r="BA53" s="104"/>
      <c r="BB53" s="103"/>
      <c r="BC53" s="104"/>
      <c r="BD53" s="104"/>
      <c r="BE53" s="104"/>
      <c r="BF53" s="104"/>
      <c r="BG53" s="104"/>
      <c r="BH53" s="104"/>
      <c r="BI53" s="104"/>
      <c r="BJ53" s="104"/>
      <c r="BK53" s="104"/>
      <c r="BL53" s="103"/>
      <c r="BM53" s="104"/>
      <c r="BN53" s="104"/>
      <c r="BO53" s="104"/>
      <c r="BP53" s="104"/>
      <c r="BQ53" s="104"/>
      <c r="BR53" s="104"/>
      <c r="BS53" s="104"/>
      <c r="BT53" s="104"/>
      <c r="BU53" s="104"/>
    </row>
    <row r="54" spans="1:73" s="105" customFormat="1" x14ac:dyDescent="0.25">
      <c r="A54" s="100" t="s">
        <v>183</v>
      </c>
      <c r="B54" s="118" t="s">
        <v>184</v>
      </c>
      <c r="C54" s="67"/>
      <c r="D54" s="67">
        <v>2</v>
      </c>
      <c r="E54" s="67"/>
      <c r="F54" s="101"/>
      <c r="G54" s="120">
        <v>3</v>
      </c>
      <c r="H54" s="70">
        <f t="shared" si="18"/>
        <v>90</v>
      </c>
      <c r="I54" s="71">
        <f t="shared" si="20"/>
        <v>0</v>
      </c>
      <c r="J54" s="133"/>
      <c r="K54" s="133"/>
      <c r="L54" s="302"/>
      <c r="M54" s="132">
        <f t="shared" si="19"/>
        <v>90</v>
      </c>
      <c r="N54" s="70"/>
      <c r="O54" s="133"/>
      <c r="P54" s="133"/>
      <c r="Q54" s="133"/>
      <c r="R54" s="133"/>
      <c r="S54" s="133"/>
      <c r="T54" s="133"/>
      <c r="U54" s="133"/>
      <c r="V54" s="103"/>
      <c r="W54" s="103"/>
      <c r="X54" s="103"/>
      <c r="Y54" s="104"/>
      <c r="Z54" s="104"/>
      <c r="AA54" s="104"/>
      <c r="AB54" s="104"/>
      <c r="AC54" s="104"/>
      <c r="AD54" s="104"/>
      <c r="AE54" s="104"/>
      <c r="AF54" s="104"/>
      <c r="AG54" s="104"/>
      <c r="AH54" s="103"/>
      <c r="AI54" s="104"/>
      <c r="AJ54" s="104"/>
      <c r="AK54" s="104"/>
      <c r="AL54" s="104"/>
      <c r="AM54" s="104"/>
      <c r="AN54" s="104"/>
      <c r="AO54" s="104"/>
      <c r="AP54" s="104"/>
      <c r="AQ54" s="104"/>
      <c r="AR54" s="103"/>
      <c r="AS54" s="104"/>
      <c r="AT54" s="104"/>
      <c r="AU54" s="104"/>
      <c r="AV54" s="104"/>
      <c r="AW54" s="104"/>
      <c r="AX54" s="104"/>
      <c r="AY54" s="104"/>
      <c r="AZ54" s="104"/>
      <c r="BA54" s="104"/>
      <c r="BB54" s="103"/>
      <c r="BC54" s="104"/>
      <c r="BD54" s="104"/>
      <c r="BE54" s="104"/>
      <c r="BF54" s="104"/>
      <c r="BG54" s="104"/>
      <c r="BH54" s="104"/>
      <c r="BI54" s="104"/>
      <c r="BJ54" s="104"/>
      <c r="BK54" s="104"/>
      <c r="BL54" s="103"/>
      <c r="BM54" s="104"/>
      <c r="BN54" s="104"/>
      <c r="BO54" s="104"/>
      <c r="BP54" s="104"/>
      <c r="BQ54" s="104"/>
      <c r="BR54" s="104"/>
      <c r="BS54" s="104"/>
      <c r="BT54" s="104"/>
      <c r="BU54" s="104"/>
    </row>
    <row r="55" spans="1:73" s="105" customFormat="1" x14ac:dyDescent="0.25">
      <c r="A55" s="77" t="s">
        <v>185</v>
      </c>
      <c r="B55" s="76" t="s">
        <v>186</v>
      </c>
      <c r="C55" s="113"/>
      <c r="D55" s="113">
        <v>4</v>
      </c>
      <c r="E55" s="113"/>
      <c r="F55" s="114"/>
      <c r="G55" s="108">
        <v>3</v>
      </c>
      <c r="H55" s="80">
        <f t="shared" si="18"/>
        <v>90</v>
      </c>
      <c r="I55" s="81">
        <f t="shared" si="20"/>
        <v>0</v>
      </c>
      <c r="J55" s="117"/>
      <c r="K55" s="117"/>
      <c r="L55" s="299"/>
      <c r="M55" s="82">
        <f t="shared" si="19"/>
        <v>90</v>
      </c>
      <c r="N55" s="80"/>
      <c r="O55" s="117"/>
      <c r="P55" s="117"/>
      <c r="Q55" s="117"/>
      <c r="R55" s="117"/>
      <c r="S55" s="117"/>
      <c r="T55" s="117"/>
      <c r="U55" s="117"/>
      <c r="V55" s="103"/>
      <c r="W55" s="103"/>
      <c r="X55" s="103"/>
      <c r="Y55" s="104"/>
      <c r="Z55" s="104"/>
      <c r="AA55" s="104"/>
      <c r="AB55" s="104"/>
      <c r="AC55" s="104"/>
      <c r="AD55" s="104"/>
      <c r="AE55" s="104"/>
      <c r="AF55" s="104"/>
      <c r="AG55" s="104"/>
      <c r="AH55" s="103"/>
      <c r="AI55" s="104"/>
      <c r="AJ55" s="104"/>
      <c r="AK55" s="104"/>
      <c r="AL55" s="104"/>
      <c r="AM55" s="104"/>
      <c r="AN55" s="104"/>
      <c r="AO55" s="104"/>
      <c r="AP55" s="104"/>
      <c r="AQ55" s="104"/>
      <c r="AR55" s="103"/>
      <c r="AS55" s="104"/>
      <c r="AT55" s="104"/>
      <c r="AU55" s="104"/>
      <c r="AV55" s="104"/>
      <c r="AW55" s="104"/>
      <c r="AX55" s="104"/>
      <c r="AY55" s="104"/>
      <c r="AZ55" s="104"/>
      <c r="BA55" s="104"/>
      <c r="BB55" s="103"/>
      <c r="BC55" s="104"/>
      <c r="BD55" s="104"/>
      <c r="BE55" s="104"/>
      <c r="BF55" s="104"/>
      <c r="BG55" s="104"/>
      <c r="BH55" s="104"/>
      <c r="BI55" s="104"/>
      <c r="BJ55" s="104"/>
      <c r="BK55" s="104"/>
      <c r="BL55" s="103"/>
      <c r="BM55" s="104"/>
      <c r="BN55" s="104"/>
      <c r="BO55" s="104"/>
      <c r="BP55" s="104"/>
      <c r="BQ55" s="104"/>
      <c r="BR55" s="104"/>
      <c r="BS55" s="104"/>
      <c r="BT55" s="104"/>
      <c r="BU55" s="104"/>
    </row>
    <row r="56" spans="1:73" s="105" customFormat="1" x14ac:dyDescent="0.25">
      <c r="A56" s="77" t="s">
        <v>187</v>
      </c>
      <c r="B56" s="76" t="s">
        <v>188</v>
      </c>
      <c r="C56" s="113"/>
      <c r="D56" s="113">
        <v>6</v>
      </c>
      <c r="E56" s="113"/>
      <c r="F56" s="114"/>
      <c r="G56" s="108">
        <v>6</v>
      </c>
      <c r="H56" s="80">
        <f t="shared" si="18"/>
        <v>180</v>
      </c>
      <c r="I56" s="81">
        <f t="shared" si="20"/>
        <v>0</v>
      </c>
      <c r="J56" s="117"/>
      <c r="K56" s="117"/>
      <c r="L56" s="299"/>
      <c r="M56" s="82">
        <f t="shared" si="19"/>
        <v>180</v>
      </c>
      <c r="N56" s="80"/>
      <c r="O56" s="117"/>
      <c r="P56" s="117"/>
      <c r="Q56" s="117"/>
      <c r="R56" s="117"/>
      <c r="S56" s="117"/>
      <c r="T56" s="117"/>
      <c r="U56" s="117"/>
      <c r="V56" s="103"/>
      <c r="W56" s="103"/>
      <c r="X56" s="103"/>
      <c r="Y56" s="104"/>
      <c r="Z56" s="104"/>
      <c r="AA56" s="104"/>
      <c r="AB56" s="104"/>
      <c r="AC56" s="104"/>
      <c r="AD56" s="104"/>
      <c r="AE56" s="104"/>
      <c r="AF56" s="104"/>
      <c r="AG56" s="104"/>
      <c r="AH56" s="103"/>
      <c r="AI56" s="104"/>
      <c r="AJ56" s="104"/>
      <c r="AK56" s="104"/>
      <c r="AL56" s="104"/>
      <c r="AM56" s="104"/>
      <c r="AN56" s="104"/>
      <c r="AO56" s="104"/>
      <c r="AP56" s="104"/>
      <c r="AQ56" s="104"/>
      <c r="AR56" s="103"/>
      <c r="AS56" s="104"/>
      <c r="AT56" s="104"/>
      <c r="AU56" s="104"/>
      <c r="AV56" s="104"/>
      <c r="AW56" s="104"/>
      <c r="AX56" s="104"/>
      <c r="AY56" s="104"/>
      <c r="AZ56" s="104"/>
      <c r="BA56" s="104"/>
      <c r="BB56" s="103"/>
      <c r="BC56" s="104"/>
      <c r="BD56" s="104"/>
      <c r="BE56" s="104"/>
      <c r="BF56" s="104"/>
      <c r="BG56" s="104"/>
      <c r="BH56" s="104"/>
      <c r="BI56" s="104"/>
      <c r="BJ56" s="104"/>
      <c r="BK56" s="104"/>
      <c r="BL56" s="103"/>
      <c r="BM56" s="104"/>
      <c r="BN56" s="104"/>
      <c r="BO56" s="104"/>
      <c r="BP56" s="104"/>
      <c r="BQ56" s="104"/>
      <c r="BR56" s="104"/>
      <c r="BS56" s="104"/>
      <c r="BT56" s="104"/>
      <c r="BU56" s="104"/>
    </row>
    <row r="57" spans="1:73" s="105" customFormat="1" ht="15.75" customHeight="1" x14ac:dyDescent="0.25">
      <c r="A57" s="77" t="s">
        <v>189</v>
      </c>
      <c r="B57" s="76" t="s">
        <v>190</v>
      </c>
      <c r="C57" s="113"/>
      <c r="D57" s="113">
        <v>8</v>
      </c>
      <c r="E57" s="113"/>
      <c r="F57" s="114"/>
      <c r="G57" s="108">
        <v>6</v>
      </c>
      <c r="H57" s="80">
        <f t="shared" si="18"/>
        <v>180</v>
      </c>
      <c r="I57" s="81">
        <f t="shared" si="20"/>
        <v>0</v>
      </c>
      <c r="J57" s="117"/>
      <c r="K57" s="117"/>
      <c r="L57" s="299"/>
      <c r="M57" s="82">
        <f t="shared" si="19"/>
        <v>180</v>
      </c>
      <c r="N57" s="80"/>
      <c r="O57" s="117"/>
      <c r="P57" s="117"/>
      <c r="Q57" s="117"/>
      <c r="R57" s="117"/>
      <c r="S57" s="117"/>
      <c r="T57" s="117"/>
      <c r="U57" s="117"/>
      <c r="V57" s="103"/>
      <c r="W57" s="103"/>
      <c r="X57" s="103"/>
      <c r="Y57" s="104"/>
      <c r="Z57" s="104"/>
      <c r="AA57" s="104"/>
      <c r="AB57" s="104"/>
      <c r="AC57" s="104"/>
      <c r="AD57" s="104"/>
      <c r="AE57" s="104"/>
      <c r="AF57" s="104"/>
      <c r="AG57" s="104"/>
      <c r="AH57" s="103"/>
      <c r="AI57" s="104"/>
      <c r="AJ57" s="104"/>
      <c r="AK57" s="104"/>
      <c r="AL57" s="104"/>
      <c r="AM57" s="104"/>
      <c r="AN57" s="104"/>
      <c r="AO57" s="104"/>
      <c r="AP57" s="104"/>
      <c r="AQ57" s="104"/>
      <c r="AR57" s="103"/>
      <c r="AS57" s="104"/>
      <c r="AT57" s="104"/>
      <c r="AU57" s="104"/>
      <c r="AV57" s="104"/>
      <c r="AW57" s="104"/>
      <c r="AX57" s="104"/>
      <c r="AY57" s="104"/>
      <c r="AZ57" s="104"/>
      <c r="BA57" s="104"/>
      <c r="BB57" s="103"/>
      <c r="BC57" s="104"/>
      <c r="BD57" s="104"/>
      <c r="BE57" s="104"/>
      <c r="BF57" s="104"/>
      <c r="BG57" s="104"/>
      <c r="BH57" s="104"/>
      <c r="BI57" s="104"/>
      <c r="BJ57" s="104"/>
      <c r="BK57" s="104"/>
      <c r="BL57" s="103"/>
      <c r="BM57" s="104"/>
      <c r="BN57" s="104"/>
      <c r="BO57" s="104"/>
      <c r="BP57" s="104"/>
      <c r="BQ57" s="104"/>
      <c r="BR57" s="104"/>
      <c r="BS57" s="104"/>
      <c r="BT57" s="104"/>
      <c r="BU57" s="104"/>
    </row>
    <row r="58" spans="1:73" s="105" customFormat="1" ht="15.6" customHeight="1" thickBot="1" x14ac:dyDescent="0.3">
      <c r="A58" s="77"/>
      <c r="B58" s="134" t="s">
        <v>309</v>
      </c>
      <c r="C58" s="378">
        <v>8</v>
      </c>
      <c r="D58" s="113"/>
      <c r="E58" s="367"/>
      <c r="F58" s="114"/>
      <c r="G58" s="108">
        <v>6</v>
      </c>
      <c r="H58" s="80">
        <f t="shared" si="18"/>
        <v>180</v>
      </c>
      <c r="I58" s="81"/>
      <c r="J58" s="117"/>
      <c r="K58" s="117"/>
      <c r="L58" s="299"/>
      <c r="M58" s="82">
        <f t="shared" si="19"/>
        <v>180</v>
      </c>
      <c r="N58" s="80"/>
      <c r="O58" s="117"/>
      <c r="P58" s="117"/>
      <c r="Q58" s="117"/>
      <c r="R58" s="117"/>
      <c r="S58" s="117"/>
      <c r="T58" s="117"/>
      <c r="U58" s="117"/>
      <c r="V58" s="103"/>
      <c r="W58" s="103"/>
      <c r="X58" s="103"/>
      <c r="Y58" s="104"/>
      <c r="Z58" s="104"/>
      <c r="AA58" s="104"/>
      <c r="AB58" s="104"/>
      <c r="AC58" s="104"/>
      <c r="AD58" s="104"/>
      <c r="AE58" s="104"/>
      <c r="AF58" s="104"/>
      <c r="AG58" s="104"/>
      <c r="AH58" s="103"/>
      <c r="AI58" s="104"/>
      <c r="AJ58" s="104"/>
      <c r="AK58" s="104"/>
      <c r="AL58" s="104"/>
      <c r="AM58" s="104"/>
      <c r="AN58" s="104"/>
      <c r="AO58" s="104"/>
      <c r="AP58" s="104"/>
      <c r="AQ58" s="104"/>
      <c r="AR58" s="103"/>
      <c r="AS58" s="104"/>
      <c r="AT58" s="104"/>
      <c r="AU58" s="104"/>
      <c r="AV58" s="104"/>
      <c r="AW58" s="104"/>
      <c r="AX58" s="104"/>
      <c r="AY58" s="104"/>
      <c r="AZ58" s="104"/>
      <c r="BA58" s="104"/>
      <c r="BB58" s="103"/>
      <c r="BC58" s="104"/>
      <c r="BD58" s="104"/>
      <c r="BE58" s="104"/>
      <c r="BF58" s="104"/>
      <c r="BG58" s="104"/>
      <c r="BH58" s="104"/>
      <c r="BI58" s="104"/>
      <c r="BJ58" s="104"/>
      <c r="BK58" s="104"/>
      <c r="BL58" s="103"/>
      <c r="BM58" s="104"/>
      <c r="BN58" s="104"/>
      <c r="BO58" s="104"/>
      <c r="BP58" s="104"/>
      <c r="BQ58" s="104"/>
      <c r="BR58" s="104"/>
      <c r="BS58" s="104"/>
      <c r="BT58" s="104"/>
      <c r="BU58" s="104"/>
    </row>
    <row r="59" spans="1:73" s="87" customFormat="1" ht="15.75" thickBot="1" x14ac:dyDescent="0.3">
      <c r="A59" s="510" t="s">
        <v>191</v>
      </c>
      <c r="B59" s="511"/>
      <c r="C59" s="282">
        <f>COUNTA(C34:C58)</f>
        <v>14</v>
      </c>
      <c r="D59" s="282">
        <f>COUNTA(D34:D58)</f>
        <v>11</v>
      </c>
      <c r="E59" s="282">
        <v>3</v>
      </c>
      <c r="F59" s="285"/>
      <c r="G59" s="283">
        <f>SUM(G34:G58)</f>
        <v>123</v>
      </c>
      <c r="H59" s="303">
        <f>G59*30</f>
        <v>3690</v>
      </c>
      <c r="I59" s="286">
        <f>SUM(I34:I58)</f>
        <v>1062</v>
      </c>
      <c r="J59" s="286">
        <f>SUM(J34:J58)</f>
        <v>540</v>
      </c>
      <c r="K59" s="286">
        <f>SUM(K34:K58)</f>
        <v>106</v>
      </c>
      <c r="L59" s="304">
        <f>SUM(L34:L58)</f>
        <v>416</v>
      </c>
      <c r="M59" s="305">
        <f>H59-I59</f>
        <v>2628</v>
      </c>
      <c r="N59" s="303">
        <f t="shared" ref="N59:U59" si="29">SUM(N34:N58)</f>
        <v>10</v>
      </c>
      <c r="O59" s="286">
        <f t="shared" si="29"/>
        <v>6</v>
      </c>
      <c r="P59" s="286">
        <f t="shared" si="29"/>
        <v>9.5</v>
      </c>
      <c r="Q59" s="286">
        <f t="shared" si="29"/>
        <v>19</v>
      </c>
      <c r="R59" s="282">
        <f t="shared" si="29"/>
        <v>9</v>
      </c>
      <c r="S59" s="282">
        <f t="shared" si="29"/>
        <v>7</v>
      </c>
      <c r="T59" s="286">
        <f t="shared" si="29"/>
        <v>3.5</v>
      </c>
      <c r="U59" s="287">
        <f t="shared" si="29"/>
        <v>10</v>
      </c>
      <c r="V59" s="288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3"/>
      <c r="AI59" s="104"/>
      <c r="AJ59" s="104"/>
      <c r="AK59" s="104"/>
      <c r="AL59" s="104"/>
      <c r="AM59" s="104"/>
      <c r="AN59" s="104"/>
      <c r="AO59" s="104"/>
      <c r="AP59" s="104"/>
      <c r="AQ59" s="104"/>
      <c r="AR59" s="103"/>
      <c r="AS59" s="104"/>
      <c r="AT59" s="104"/>
      <c r="AU59" s="104"/>
      <c r="AV59" s="104"/>
      <c r="AW59" s="104"/>
      <c r="AX59" s="104"/>
      <c r="AY59" s="104"/>
      <c r="AZ59" s="104"/>
      <c r="BA59" s="104"/>
      <c r="BB59" s="103"/>
      <c r="BC59" s="104"/>
      <c r="BD59" s="104"/>
      <c r="BE59" s="104"/>
      <c r="BF59" s="104"/>
      <c r="BG59" s="104"/>
      <c r="BH59" s="104"/>
      <c r="BI59" s="104"/>
      <c r="BJ59" s="104"/>
      <c r="BK59" s="104"/>
      <c r="BL59" s="103"/>
      <c r="BM59" s="104"/>
      <c r="BN59" s="104"/>
      <c r="BO59" s="104"/>
      <c r="BP59" s="104"/>
      <c r="BQ59" s="104"/>
      <c r="BR59" s="104"/>
      <c r="BS59" s="104"/>
      <c r="BT59" s="104"/>
      <c r="BU59" s="104"/>
    </row>
    <row r="60" spans="1:73" s="63" customFormat="1" ht="15.75" customHeight="1" thickBot="1" x14ac:dyDescent="0.3">
      <c r="A60" s="512" t="s">
        <v>192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4"/>
      <c r="V60" s="88"/>
      <c r="W60" s="89"/>
      <c r="X60" s="89"/>
      <c r="Y60" s="90"/>
      <c r="Z60" s="90"/>
      <c r="AA60" s="90"/>
      <c r="AB60" s="90"/>
      <c r="AC60" s="90"/>
      <c r="AD60" s="90"/>
      <c r="AE60" s="90"/>
      <c r="AF60" s="90"/>
      <c r="AG60" s="90"/>
      <c r="AH60" s="89"/>
      <c r="AI60" s="90"/>
      <c r="AJ60" s="90"/>
      <c r="AK60" s="90"/>
      <c r="AL60" s="90"/>
      <c r="AM60" s="90"/>
      <c r="AN60" s="90"/>
      <c r="AO60" s="90"/>
      <c r="AP60" s="90"/>
      <c r="AQ60" s="90"/>
      <c r="AR60" s="89"/>
      <c r="AS60" s="90"/>
      <c r="AT60" s="90"/>
      <c r="AU60" s="90"/>
      <c r="AV60" s="90"/>
      <c r="AW60" s="90"/>
      <c r="AX60" s="90"/>
      <c r="AY60" s="90"/>
      <c r="AZ60" s="90"/>
      <c r="BA60" s="90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89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135" customFormat="1" ht="20.25" customHeight="1" thickBot="1" x14ac:dyDescent="0.3">
      <c r="A61" s="543" t="s">
        <v>193</v>
      </c>
      <c r="B61" s="544"/>
      <c r="C61" s="289"/>
      <c r="D61" s="364">
        <v>10</v>
      </c>
      <c r="E61" s="289"/>
      <c r="F61" s="290"/>
      <c r="G61" s="295">
        <f>SUM(G62:G69)</f>
        <v>40</v>
      </c>
      <c r="H61" s="292">
        <f>G61*30</f>
        <v>1200</v>
      </c>
      <c r="I61" s="293">
        <f>SUM(I62:I69)</f>
        <v>410</v>
      </c>
      <c r="J61" s="293">
        <v>340</v>
      </c>
      <c r="K61" s="293">
        <v>60</v>
      </c>
      <c r="L61" s="294">
        <v>280</v>
      </c>
      <c r="M61" s="295">
        <f>H61-I61</f>
        <v>790</v>
      </c>
      <c r="N61" s="292">
        <f t="shared" ref="N61:U61" si="30">SUM(N62:N69)</f>
        <v>0</v>
      </c>
      <c r="O61" s="293">
        <f t="shared" si="30"/>
        <v>0</v>
      </c>
      <c r="P61" s="293">
        <f t="shared" si="30"/>
        <v>10.5</v>
      </c>
      <c r="Q61" s="293">
        <f t="shared" si="30"/>
        <v>0</v>
      </c>
      <c r="R61" s="293">
        <f t="shared" si="30"/>
        <v>1.5</v>
      </c>
      <c r="S61" s="293">
        <f t="shared" si="30"/>
        <v>3.5</v>
      </c>
      <c r="T61" s="293">
        <f t="shared" si="30"/>
        <v>2</v>
      </c>
      <c r="U61" s="296">
        <f t="shared" si="30"/>
        <v>15</v>
      </c>
      <c r="V61" s="88"/>
      <c r="W61" s="89"/>
      <c r="X61" s="89"/>
      <c r="Y61" s="90"/>
      <c r="Z61" s="90"/>
      <c r="AA61" s="90"/>
      <c r="AB61" s="90"/>
      <c r="AC61" s="90"/>
      <c r="AD61" s="90"/>
      <c r="AE61" s="90"/>
      <c r="AF61" s="90"/>
      <c r="AG61" s="90"/>
      <c r="AH61" s="89"/>
      <c r="AI61" s="90"/>
      <c r="AJ61" s="90"/>
      <c r="AK61" s="90"/>
      <c r="AL61" s="90"/>
      <c r="AM61" s="90"/>
      <c r="AN61" s="90"/>
      <c r="AO61" s="90"/>
      <c r="AP61" s="90"/>
      <c r="AQ61" s="90"/>
      <c r="AR61" s="89"/>
      <c r="AS61" s="90"/>
      <c r="AT61" s="90"/>
      <c r="AU61" s="90"/>
      <c r="AV61" s="90"/>
      <c r="AW61" s="90"/>
      <c r="AX61" s="90"/>
      <c r="AY61" s="90"/>
      <c r="AZ61" s="90"/>
      <c r="BA61" s="90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89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95" customFormat="1" ht="15" customHeight="1" x14ac:dyDescent="0.25">
      <c r="A62" s="136" t="s">
        <v>194</v>
      </c>
      <c r="B62" s="515" t="s">
        <v>195</v>
      </c>
      <c r="C62" s="137"/>
      <c r="D62" s="360">
        <v>3</v>
      </c>
      <c r="E62" s="137"/>
      <c r="F62" s="138"/>
      <c r="G62" s="355">
        <v>5</v>
      </c>
      <c r="H62" s="139">
        <f t="shared" ref="H62:H69" si="31">G62*30</f>
        <v>150</v>
      </c>
      <c r="I62" s="140">
        <f t="shared" ref="I62:I69" si="32">SUM(J62:L62)</f>
        <v>52</v>
      </c>
      <c r="J62" s="360">
        <v>30</v>
      </c>
      <c r="K62" s="360"/>
      <c r="L62" s="363">
        <v>22</v>
      </c>
      <c r="M62" s="141">
        <f>H62-I62</f>
        <v>98</v>
      </c>
      <c r="N62" s="142"/>
      <c r="O62" s="137"/>
      <c r="P62" s="360">
        <v>3.5</v>
      </c>
      <c r="Q62" s="137"/>
      <c r="R62" s="137"/>
      <c r="S62" s="137"/>
      <c r="T62" s="137"/>
      <c r="U62" s="137"/>
      <c r="V62" s="93"/>
      <c r="W62" s="93"/>
      <c r="X62" s="93"/>
      <c r="Y62" s="94">
        <f t="shared" ref="Y62:BD62" si="33">SUM(Y38:Y42)</f>
        <v>0</v>
      </c>
      <c r="Z62" s="94">
        <f t="shared" si="33"/>
        <v>1</v>
      </c>
      <c r="AA62" s="94">
        <f t="shared" si="33"/>
        <v>1</v>
      </c>
      <c r="AB62" s="94">
        <f t="shared" si="33"/>
        <v>0</v>
      </c>
      <c r="AC62" s="94">
        <f t="shared" si="33"/>
        <v>0</v>
      </c>
      <c r="AD62" s="94">
        <f t="shared" si="33"/>
        <v>0</v>
      </c>
      <c r="AE62" s="94">
        <f t="shared" si="33"/>
        <v>0</v>
      </c>
      <c r="AF62" s="94">
        <f t="shared" si="33"/>
        <v>0</v>
      </c>
      <c r="AG62" s="94">
        <f t="shared" si="33"/>
        <v>0</v>
      </c>
      <c r="AH62" s="94">
        <f t="shared" si="33"/>
        <v>0</v>
      </c>
      <c r="AI62" s="94">
        <f t="shared" si="33"/>
        <v>2</v>
      </c>
      <c r="AJ62" s="94">
        <f t="shared" si="33"/>
        <v>0</v>
      </c>
      <c r="AK62" s="94">
        <f t="shared" si="33"/>
        <v>0</v>
      </c>
      <c r="AL62" s="94">
        <f t="shared" si="33"/>
        <v>1</v>
      </c>
      <c r="AM62" s="94">
        <f t="shared" si="33"/>
        <v>0</v>
      </c>
      <c r="AN62" s="94">
        <f t="shared" si="33"/>
        <v>0</v>
      </c>
      <c r="AO62" s="94">
        <f t="shared" si="33"/>
        <v>0</v>
      </c>
      <c r="AP62" s="94">
        <f t="shared" si="33"/>
        <v>0</v>
      </c>
      <c r="AQ62" s="94">
        <f t="shared" si="33"/>
        <v>0</v>
      </c>
      <c r="AR62" s="94">
        <f t="shared" si="33"/>
        <v>0</v>
      </c>
      <c r="AS62" s="94">
        <f t="shared" si="33"/>
        <v>0</v>
      </c>
      <c r="AT62" s="94">
        <f t="shared" si="33"/>
        <v>0</v>
      </c>
      <c r="AU62" s="94">
        <f t="shared" si="33"/>
        <v>0</v>
      </c>
      <c r="AV62" s="94">
        <f t="shared" si="33"/>
        <v>0</v>
      </c>
      <c r="AW62" s="94">
        <f t="shared" si="33"/>
        <v>0</v>
      </c>
      <c r="AX62" s="94">
        <f t="shared" si="33"/>
        <v>0</v>
      </c>
      <c r="AY62" s="94">
        <f t="shared" si="33"/>
        <v>0</v>
      </c>
      <c r="AZ62" s="94">
        <f t="shared" si="33"/>
        <v>0</v>
      </c>
      <c r="BA62" s="94">
        <f t="shared" si="33"/>
        <v>0</v>
      </c>
      <c r="BB62" s="94">
        <f t="shared" si="33"/>
        <v>0</v>
      </c>
      <c r="BC62" s="94">
        <f t="shared" si="33"/>
        <v>0</v>
      </c>
      <c r="BD62" s="94">
        <f t="shared" si="33"/>
        <v>0</v>
      </c>
      <c r="BE62" s="94">
        <f t="shared" ref="BE62:BU62" si="34">SUM(BE38:BE42)</f>
        <v>0</v>
      </c>
      <c r="BF62" s="94">
        <f t="shared" si="34"/>
        <v>0</v>
      </c>
      <c r="BG62" s="94">
        <f t="shared" si="34"/>
        <v>0</v>
      </c>
      <c r="BH62" s="94">
        <f t="shared" si="34"/>
        <v>0</v>
      </c>
      <c r="BI62" s="94">
        <f t="shared" si="34"/>
        <v>0</v>
      </c>
      <c r="BJ62" s="94">
        <f t="shared" si="34"/>
        <v>0</v>
      </c>
      <c r="BK62" s="94">
        <f t="shared" si="34"/>
        <v>0</v>
      </c>
      <c r="BL62" s="94">
        <f t="shared" si="34"/>
        <v>0</v>
      </c>
      <c r="BM62" s="94">
        <f t="shared" si="34"/>
        <v>0</v>
      </c>
      <c r="BN62" s="94">
        <f t="shared" si="34"/>
        <v>0</v>
      </c>
      <c r="BO62" s="94">
        <f t="shared" si="34"/>
        <v>0</v>
      </c>
      <c r="BP62" s="94">
        <f t="shared" si="34"/>
        <v>0</v>
      </c>
      <c r="BQ62" s="94">
        <f t="shared" si="34"/>
        <v>0</v>
      </c>
      <c r="BR62" s="94">
        <f t="shared" si="34"/>
        <v>0</v>
      </c>
      <c r="BS62" s="94">
        <f t="shared" si="34"/>
        <v>0</v>
      </c>
      <c r="BT62" s="94">
        <f t="shared" si="34"/>
        <v>0</v>
      </c>
      <c r="BU62" s="94">
        <f t="shared" si="34"/>
        <v>0</v>
      </c>
    </row>
    <row r="63" spans="1:73" s="95" customFormat="1" x14ac:dyDescent="0.25">
      <c r="A63" s="92" t="s">
        <v>196</v>
      </c>
      <c r="B63" s="516"/>
      <c r="C63" s="269"/>
      <c r="D63" s="361">
        <v>3</v>
      </c>
      <c r="E63" s="269"/>
      <c r="F63" s="270"/>
      <c r="G63" s="355">
        <v>5</v>
      </c>
      <c r="H63" s="273">
        <f t="shared" si="31"/>
        <v>150</v>
      </c>
      <c r="I63" s="140">
        <f t="shared" si="32"/>
        <v>52</v>
      </c>
      <c r="J63" s="361">
        <v>30</v>
      </c>
      <c r="K63" s="269"/>
      <c r="L63" s="363">
        <v>22</v>
      </c>
      <c r="M63" s="271">
        <f t="shared" ref="M63:M69" si="35">H63-I63</f>
        <v>98</v>
      </c>
      <c r="N63" s="272"/>
      <c r="O63" s="269"/>
      <c r="P63" s="360">
        <v>3.5</v>
      </c>
      <c r="Q63" s="269"/>
      <c r="R63" s="269"/>
      <c r="S63" s="269"/>
      <c r="T63" s="269"/>
      <c r="U63" s="269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</row>
    <row r="64" spans="1:73" s="95" customFormat="1" x14ac:dyDescent="0.25">
      <c r="A64" s="92" t="s">
        <v>197</v>
      </c>
      <c r="B64" s="516"/>
      <c r="C64" s="269"/>
      <c r="D64" s="361">
        <v>3</v>
      </c>
      <c r="E64" s="269"/>
      <c r="F64" s="270"/>
      <c r="G64" s="355">
        <v>5</v>
      </c>
      <c r="H64" s="273">
        <f t="shared" si="31"/>
        <v>150</v>
      </c>
      <c r="I64" s="140">
        <f t="shared" si="32"/>
        <v>52</v>
      </c>
      <c r="J64" s="361">
        <v>30</v>
      </c>
      <c r="K64" s="269"/>
      <c r="L64" s="363">
        <v>22</v>
      </c>
      <c r="M64" s="271">
        <f t="shared" si="35"/>
        <v>98</v>
      </c>
      <c r="N64" s="272"/>
      <c r="O64" s="269"/>
      <c r="P64" s="360">
        <v>3.5</v>
      </c>
      <c r="Q64" s="361"/>
      <c r="R64" s="269"/>
      <c r="S64" s="269"/>
      <c r="T64" s="269"/>
      <c r="U64" s="269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</row>
    <row r="65" spans="1:73" s="95" customFormat="1" x14ac:dyDescent="0.25">
      <c r="A65" s="92" t="s">
        <v>198</v>
      </c>
      <c r="B65" s="516"/>
      <c r="C65" s="269"/>
      <c r="D65" s="361">
        <v>5.6</v>
      </c>
      <c r="E65" s="269"/>
      <c r="F65" s="270"/>
      <c r="G65" s="355">
        <v>5</v>
      </c>
      <c r="H65" s="273">
        <f t="shared" si="31"/>
        <v>150</v>
      </c>
      <c r="I65" s="140">
        <f t="shared" si="32"/>
        <v>52</v>
      </c>
      <c r="J65" s="361">
        <v>30</v>
      </c>
      <c r="K65" s="269"/>
      <c r="L65" s="363">
        <v>22</v>
      </c>
      <c r="M65" s="271">
        <f t="shared" si="35"/>
        <v>98</v>
      </c>
      <c r="N65" s="272"/>
      <c r="O65" s="269"/>
      <c r="P65" s="269"/>
      <c r="Q65" s="269"/>
      <c r="R65" s="361">
        <v>1.5</v>
      </c>
      <c r="S65" s="361">
        <v>2</v>
      </c>
      <c r="T65" s="269"/>
      <c r="U65" s="269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</row>
    <row r="66" spans="1:73" s="95" customFormat="1" x14ac:dyDescent="0.25">
      <c r="A66" s="92" t="s">
        <v>199</v>
      </c>
      <c r="B66" s="516"/>
      <c r="C66" s="269"/>
      <c r="D66" s="361">
        <v>6.7</v>
      </c>
      <c r="E66" s="269"/>
      <c r="F66" s="270"/>
      <c r="G66" s="355">
        <v>5</v>
      </c>
      <c r="H66" s="273">
        <f t="shared" si="31"/>
        <v>150</v>
      </c>
      <c r="I66" s="140">
        <f t="shared" si="32"/>
        <v>52</v>
      </c>
      <c r="J66" s="361">
        <v>30</v>
      </c>
      <c r="K66" s="269"/>
      <c r="L66" s="363">
        <v>22</v>
      </c>
      <c r="M66" s="271">
        <f t="shared" si="35"/>
        <v>98</v>
      </c>
      <c r="N66" s="272"/>
      <c r="O66" s="269"/>
      <c r="P66" s="269"/>
      <c r="Q66" s="269"/>
      <c r="R66" s="269"/>
      <c r="S66" s="361">
        <v>1.5</v>
      </c>
      <c r="T66" s="361">
        <v>2</v>
      </c>
      <c r="U66" s="269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</row>
    <row r="67" spans="1:73" s="95" customFormat="1" x14ac:dyDescent="0.25">
      <c r="A67" s="92" t="s">
        <v>200</v>
      </c>
      <c r="B67" s="516"/>
      <c r="C67" s="269"/>
      <c r="D67" s="361">
        <v>8</v>
      </c>
      <c r="E67" s="269"/>
      <c r="F67" s="270"/>
      <c r="G67" s="355">
        <v>5</v>
      </c>
      <c r="H67" s="273">
        <f t="shared" si="31"/>
        <v>150</v>
      </c>
      <c r="I67" s="140">
        <f t="shared" si="32"/>
        <v>50</v>
      </c>
      <c r="J67" s="361">
        <v>26</v>
      </c>
      <c r="K67" s="269"/>
      <c r="L67" s="363">
        <v>24</v>
      </c>
      <c r="M67" s="271">
        <f t="shared" si="35"/>
        <v>100</v>
      </c>
      <c r="N67" s="272"/>
      <c r="O67" s="269"/>
      <c r="P67" s="269"/>
      <c r="Q67" s="269"/>
      <c r="R67" s="269"/>
      <c r="S67" s="269"/>
      <c r="T67" s="269"/>
      <c r="U67" s="361">
        <v>5</v>
      </c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</row>
    <row r="68" spans="1:73" s="95" customFormat="1" x14ac:dyDescent="0.25">
      <c r="A68" s="92" t="s">
        <v>201</v>
      </c>
      <c r="B68" s="516"/>
      <c r="C68" s="269"/>
      <c r="D68" s="361">
        <v>8</v>
      </c>
      <c r="E68" s="269"/>
      <c r="F68" s="270"/>
      <c r="G68" s="355">
        <v>5</v>
      </c>
      <c r="H68" s="273">
        <f t="shared" si="31"/>
        <v>150</v>
      </c>
      <c r="I68" s="140">
        <f t="shared" si="32"/>
        <v>50</v>
      </c>
      <c r="J68" s="361">
        <v>26</v>
      </c>
      <c r="K68" s="269"/>
      <c r="L68" s="363">
        <v>24</v>
      </c>
      <c r="M68" s="271">
        <f t="shared" si="35"/>
        <v>100</v>
      </c>
      <c r="N68" s="272"/>
      <c r="O68" s="269"/>
      <c r="P68" s="269"/>
      <c r="Q68" s="269"/>
      <c r="R68" s="269"/>
      <c r="S68" s="269"/>
      <c r="T68" s="269"/>
      <c r="U68" s="361">
        <v>5</v>
      </c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</row>
    <row r="69" spans="1:73" s="95" customFormat="1" ht="15.75" thickBot="1" x14ac:dyDescent="0.3">
      <c r="A69" s="92" t="s">
        <v>202</v>
      </c>
      <c r="B69" s="516"/>
      <c r="C69" s="269"/>
      <c r="D69" s="361">
        <v>8</v>
      </c>
      <c r="E69" s="269"/>
      <c r="F69" s="270"/>
      <c r="G69" s="355">
        <v>5</v>
      </c>
      <c r="H69" s="273">
        <f t="shared" si="31"/>
        <v>150</v>
      </c>
      <c r="I69" s="140">
        <f t="shared" si="32"/>
        <v>50</v>
      </c>
      <c r="J69" s="361">
        <v>26</v>
      </c>
      <c r="K69" s="269"/>
      <c r="L69" s="363">
        <v>24</v>
      </c>
      <c r="M69" s="271">
        <f t="shared" si="35"/>
        <v>100</v>
      </c>
      <c r="N69" s="272"/>
      <c r="O69" s="269"/>
      <c r="P69" s="269"/>
      <c r="Q69" s="269"/>
      <c r="R69" s="269"/>
      <c r="S69" s="269"/>
      <c r="T69" s="269"/>
      <c r="U69" s="361">
        <v>5</v>
      </c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</row>
    <row r="70" spans="1:73" s="144" customFormat="1" ht="27" customHeight="1" thickBot="1" x14ac:dyDescent="0.3">
      <c r="A70" s="512" t="s">
        <v>206</v>
      </c>
      <c r="B70" s="513"/>
      <c r="C70" s="289">
        <f>C59+C61</f>
        <v>14</v>
      </c>
      <c r="D70" s="289">
        <f>D61+D59</f>
        <v>21</v>
      </c>
      <c r="E70" s="293">
        <v>3</v>
      </c>
      <c r="F70" s="290"/>
      <c r="G70" s="291">
        <f>SUM(G61+G59)</f>
        <v>163</v>
      </c>
      <c r="H70" s="292">
        <f>G70*30</f>
        <v>4890</v>
      </c>
      <c r="I70" s="293">
        <f t="shared" ref="I70:U70" si="36">SUM(I61+I59)</f>
        <v>1472</v>
      </c>
      <c r="J70" s="293">
        <f t="shared" si="36"/>
        <v>880</v>
      </c>
      <c r="K70" s="293">
        <f t="shared" si="36"/>
        <v>166</v>
      </c>
      <c r="L70" s="294">
        <f t="shared" si="36"/>
        <v>696</v>
      </c>
      <c r="M70" s="295">
        <f t="shared" si="36"/>
        <v>3418</v>
      </c>
      <c r="N70" s="292">
        <f t="shared" si="36"/>
        <v>10</v>
      </c>
      <c r="O70" s="293">
        <f t="shared" si="36"/>
        <v>6</v>
      </c>
      <c r="P70" s="293">
        <f t="shared" si="36"/>
        <v>20</v>
      </c>
      <c r="Q70" s="293">
        <f t="shared" si="36"/>
        <v>19</v>
      </c>
      <c r="R70" s="289">
        <f t="shared" si="36"/>
        <v>10.5</v>
      </c>
      <c r="S70" s="289">
        <f t="shared" si="36"/>
        <v>10.5</v>
      </c>
      <c r="T70" s="293">
        <f t="shared" si="36"/>
        <v>5.5</v>
      </c>
      <c r="U70" s="296">
        <f t="shared" si="36"/>
        <v>25</v>
      </c>
      <c r="V70" s="88"/>
      <c r="W70" s="89"/>
      <c r="X70" s="89"/>
      <c r="Y70" s="90"/>
      <c r="Z70" s="90"/>
      <c r="AA70" s="90"/>
      <c r="AB70" s="90"/>
      <c r="AC70" s="90"/>
      <c r="AD70" s="90"/>
      <c r="AE70" s="90"/>
      <c r="AF70" s="90"/>
      <c r="AG70" s="90"/>
      <c r="AH70" s="89"/>
      <c r="AI70" s="90"/>
      <c r="AJ70" s="90"/>
      <c r="AK70" s="90"/>
      <c r="AL70" s="90"/>
      <c r="AM70" s="90"/>
      <c r="AN70" s="90"/>
      <c r="AO70" s="90"/>
      <c r="AP70" s="90"/>
      <c r="AQ70" s="90"/>
      <c r="AR70" s="89"/>
      <c r="AS70" s="90"/>
      <c r="AT70" s="90"/>
      <c r="AU70" s="90"/>
      <c r="AV70" s="90"/>
      <c r="AW70" s="90"/>
      <c r="AX70" s="90"/>
      <c r="AY70" s="90"/>
      <c r="AZ70" s="90"/>
      <c r="BA70" s="90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89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63" customFormat="1" ht="33" customHeight="1" thickBot="1" x14ac:dyDescent="0.3">
      <c r="A71" s="508" t="s">
        <v>207</v>
      </c>
      <c r="B71" s="509"/>
      <c r="C71" s="306"/>
      <c r="D71" s="306"/>
      <c r="E71" s="306"/>
      <c r="F71" s="306"/>
      <c r="G71" s="307"/>
      <c r="H71" s="308">
        <f>G31/G74</f>
        <v>0.32083333333333336</v>
      </c>
      <c r="I71" s="309"/>
      <c r="J71" s="309"/>
      <c r="K71" s="309"/>
      <c r="L71" s="310"/>
      <c r="M71" s="307"/>
      <c r="N71" s="311"/>
      <c r="O71" s="312"/>
      <c r="P71" s="309"/>
      <c r="Q71" s="309"/>
      <c r="R71" s="309"/>
      <c r="S71" s="309"/>
      <c r="T71" s="309"/>
      <c r="U71" s="313"/>
      <c r="V71" s="88"/>
      <c r="W71" s="89"/>
      <c r="X71" s="89"/>
      <c r="Y71" s="90"/>
      <c r="Z71" s="90"/>
      <c r="AA71" s="90"/>
      <c r="AB71" s="90"/>
      <c r="AC71" s="90"/>
      <c r="AD71" s="90"/>
      <c r="AE71" s="90"/>
      <c r="AF71" s="90"/>
      <c r="AG71" s="90"/>
      <c r="AH71" s="89"/>
      <c r="AI71" s="90"/>
      <c r="AJ71" s="90"/>
      <c r="AK71" s="90"/>
      <c r="AL71" s="90"/>
      <c r="AM71" s="90"/>
      <c r="AN71" s="90"/>
      <c r="AO71" s="90"/>
      <c r="AP71" s="90"/>
      <c r="AQ71" s="90"/>
      <c r="AR71" s="89"/>
      <c r="AS71" s="90"/>
      <c r="AT71" s="90"/>
      <c r="AU71" s="90"/>
      <c r="AV71" s="90"/>
      <c r="AW71" s="90"/>
      <c r="AX71" s="90"/>
      <c r="AY71" s="90"/>
      <c r="AZ71" s="90"/>
      <c r="BA71" s="90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89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63" customFormat="1" ht="33" customHeight="1" thickBot="1" x14ac:dyDescent="0.3">
      <c r="A72" s="495" t="s">
        <v>208</v>
      </c>
      <c r="B72" s="496"/>
      <c r="C72" s="314"/>
      <c r="D72" s="314"/>
      <c r="E72" s="314"/>
      <c r="F72" s="314"/>
      <c r="G72" s="315"/>
      <c r="H72" s="316">
        <f>(G61+G26)/G74</f>
        <v>0.25</v>
      </c>
      <c r="I72" s="314"/>
      <c r="J72" s="314"/>
      <c r="K72" s="314"/>
      <c r="L72" s="317"/>
      <c r="M72" s="315"/>
      <c r="N72" s="314"/>
      <c r="O72" s="314"/>
      <c r="P72" s="314"/>
      <c r="Q72" s="314"/>
      <c r="R72" s="314"/>
      <c r="S72" s="314"/>
      <c r="T72" s="314"/>
      <c r="U72" s="318"/>
      <c r="V72" s="88"/>
      <c r="W72" s="89"/>
      <c r="X72" s="89"/>
      <c r="Y72" s="90"/>
      <c r="Z72" s="90"/>
      <c r="AA72" s="90"/>
      <c r="AB72" s="90"/>
      <c r="AC72" s="90"/>
      <c r="AD72" s="90"/>
      <c r="AE72" s="90"/>
      <c r="AF72" s="90"/>
      <c r="AG72" s="90"/>
      <c r="AH72" s="89"/>
      <c r="AI72" s="90"/>
      <c r="AJ72" s="90"/>
      <c r="AK72" s="90"/>
      <c r="AL72" s="90"/>
      <c r="AM72" s="90"/>
      <c r="AN72" s="90"/>
      <c r="AO72" s="90"/>
      <c r="AP72" s="90"/>
      <c r="AQ72" s="90"/>
      <c r="AR72" s="89"/>
      <c r="AS72" s="90"/>
      <c r="AT72" s="90"/>
      <c r="AU72" s="90"/>
      <c r="AV72" s="90"/>
      <c r="AW72" s="90"/>
      <c r="AX72" s="90"/>
      <c r="AY72" s="90"/>
      <c r="AZ72" s="90"/>
      <c r="BA72" s="90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89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63" customFormat="1" ht="15.75" customHeight="1" thickBot="1" x14ac:dyDescent="0.3">
      <c r="A73" s="497" t="s">
        <v>209</v>
      </c>
      <c r="B73" s="498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9"/>
      <c r="V73" s="88"/>
      <c r="W73" s="89"/>
      <c r="X73" s="89"/>
      <c r="Y73" s="90" t="str">
        <f>IF(ISERROR(SEARCH(Y$8,#REF!,1)),"-",IF(COUNTIF(#REF!,Y$8)=1,1,IF(ISERROR(SEARCH(CONCATENATE(Y$8,","),#REF!,1)),IF(ISERROR(SEARCH(CONCATENATE(",",Y$8),#REF!,1)),"-",1),1)))</f>
        <v>-</v>
      </c>
      <c r="Z73" s="90" t="str">
        <f>IF(ISERROR(SEARCH(Z$8,#REF!,1)),"-",IF(COUNTIF(#REF!,Z$8)=1,1,IF(ISERROR(SEARCH(CONCATENATE(Z$8,","),#REF!,1)),IF(ISERROR(SEARCH(CONCATENATE(",",Z$8),#REF!,1)),"-",1),1)))</f>
        <v>-</v>
      </c>
      <c r="AA73" s="90" t="str">
        <f>IF(ISERROR(SEARCH(AA$8,#REF!,1)),"-",IF(COUNTIF(#REF!,AA$8)=1,1,IF(ISERROR(SEARCH(CONCATENATE(AA$8,","),#REF!,1)),IF(ISERROR(SEARCH(CONCATENATE(",",AA$8),#REF!,1)),"-",1),1)))</f>
        <v>-</v>
      </c>
      <c r="AB73" s="90" t="str">
        <f>IF(ISERROR(SEARCH(AB$8,#REF!,1)),"-",IF(COUNTIF(#REF!,AB$8)=1,1,IF(ISERROR(SEARCH(CONCATENATE(AB$8,","),#REF!,1)),IF(ISERROR(SEARCH(CONCATENATE(",",AB$8),#REF!,1)),"-",1),1)))</f>
        <v>-</v>
      </c>
      <c r="AC73" s="90" t="str">
        <f>IF(ISERROR(SEARCH(AC$8,#REF!,1)),"-",IF(COUNTIF(#REF!,AC$8)=1,1,IF(ISERROR(SEARCH(CONCATENATE(AC$8,","),#REF!,1)),IF(ISERROR(SEARCH(CONCATENATE(",",AC$8),#REF!,1)),"-",1),1)))</f>
        <v>-</v>
      </c>
      <c r="AD73" s="90" t="str">
        <f>IF(ISERROR(SEARCH(AD$8,#REF!,1)),"-",IF(COUNTIF(#REF!,AD$8)=1,1,IF(ISERROR(SEARCH(CONCATENATE(AD$8,","),#REF!,1)),IF(ISERROR(SEARCH(CONCATENATE(",",AD$8),#REF!,1)),"-",1),1)))</f>
        <v>-</v>
      </c>
      <c r="AE73" s="90" t="str">
        <f>IF(ISERROR(SEARCH(AE$8,#REF!,1)),"-",IF(COUNTIF(#REF!,AE$8)=1,1,IF(ISERROR(SEARCH(CONCATENATE(AE$8,","),#REF!,1)),IF(ISERROR(SEARCH(CONCATENATE(",",AE$8),#REF!,1)),"-",1),1)))</f>
        <v>-</v>
      </c>
      <c r="AF73" s="90" t="str">
        <f>IF(ISERROR(SEARCH(AF$8,#REF!,1)),"-",IF(COUNTIF(#REF!,AF$8)=1,1,IF(ISERROR(SEARCH(CONCATENATE(AF$8,","),#REF!,1)),IF(ISERROR(SEARCH(CONCATENATE(",",AF$8),#REF!,1)),"-",1),1)))</f>
        <v>-</v>
      </c>
      <c r="AG73" s="90" t="str">
        <f>IF(ISERROR(SEARCH(AG$8,#REF!,1)),"-",IF(COUNTIF(#REF!,AG$8)=1,1,IF(ISERROR(SEARCH(CONCATENATE(AG$8,","),#REF!,1)),IF(ISERROR(SEARCH(CONCATENATE(",",AG$8),#REF!,1)),"-",1),1)))</f>
        <v>-</v>
      </c>
      <c r="AH73" s="89"/>
      <c r="AI73" s="90" t="str">
        <f>IF(ISERROR(SEARCH(AI$8,#REF!,1)),"-",IF(COUNTIF(#REF!,AI$8)=1,1,IF(ISERROR(SEARCH(CONCATENATE(AI$8,","),#REF!,1)),IF(ISERROR(SEARCH(CONCATENATE(",",AI$8),#REF!,1)),"-",1),1)))</f>
        <v>-</v>
      </c>
      <c r="AJ73" s="90" t="str">
        <f>IF(ISERROR(SEARCH(AJ$8,#REF!,1)),"-",IF(COUNTIF(#REF!,AJ$8)=1,1,IF(ISERROR(SEARCH(CONCATENATE(AJ$8,","),#REF!,1)),IF(ISERROR(SEARCH(CONCATENATE(",",AJ$8),#REF!,1)),"-",1),1)))</f>
        <v>-</v>
      </c>
      <c r="AK73" s="90" t="str">
        <f>IF(ISERROR(SEARCH(AK$8,#REF!,1)),"-",IF(COUNTIF(#REF!,AK$8)=1,1,IF(ISERROR(SEARCH(CONCATENATE(AK$8,","),#REF!,1)),IF(ISERROR(SEARCH(CONCATENATE(",",AK$8),#REF!,1)),"-",1),1)))</f>
        <v>-</v>
      </c>
      <c r="AL73" s="90" t="str">
        <f>IF(ISERROR(SEARCH(AL$8,#REF!,1)),"-",IF(COUNTIF(#REF!,AL$8)=1,1,IF(ISERROR(SEARCH(CONCATENATE(AL$8,","),#REF!,1)),IF(ISERROR(SEARCH(CONCATENATE(",",AL$8),#REF!,1)),"-",1),1)))</f>
        <v>-</v>
      </c>
      <c r="AM73" s="90" t="str">
        <f>IF(ISERROR(SEARCH(AM$8,#REF!,1)),"-",IF(COUNTIF(#REF!,AM$8)=1,1,IF(ISERROR(SEARCH(CONCATENATE(AM$8,","),#REF!,1)),IF(ISERROR(SEARCH(CONCATENATE(",",AM$8),#REF!,1)),"-",1),1)))</f>
        <v>-</v>
      </c>
      <c r="AN73" s="90" t="str">
        <f>IF(ISERROR(SEARCH(AN$8,#REF!,1)),"-",IF(COUNTIF(#REF!,AN$8)=1,1,IF(ISERROR(SEARCH(CONCATENATE(AN$8,","),#REF!,1)),IF(ISERROR(SEARCH(CONCATENATE(",",AN$8),#REF!,1)),"-",1),1)))</f>
        <v>-</v>
      </c>
      <c r="AO73" s="90" t="str">
        <f>IF(ISERROR(SEARCH(AO$8,#REF!,1)),"-",IF(COUNTIF(#REF!,AO$8)=1,1,IF(ISERROR(SEARCH(CONCATENATE(AO$8,","),#REF!,1)),IF(ISERROR(SEARCH(CONCATENATE(",",AO$8),#REF!,1)),"-",1),1)))</f>
        <v>-</v>
      </c>
      <c r="AP73" s="90" t="str">
        <f>IF(ISERROR(SEARCH(AP$8,#REF!,1)),"-",IF(COUNTIF(#REF!,AP$8)=1,1,IF(ISERROR(SEARCH(CONCATENATE(AP$8,","),#REF!,1)),IF(ISERROR(SEARCH(CONCATENATE(",",AP$8),#REF!,1)),"-",1),1)))</f>
        <v>-</v>
      </c>
      <c r="AQ73" s="90" t="str">
        <f>IF(ISERROR(SEARCH(AQ$8,#REF!,1)),"-",IF(COUNTIF(#REF!,AQ$8)=1,1,IF(ISERROR(SEARCH(CONCATENATE(AQ$8,","),#REF!,1)),IF(ISERROR(SEARCH(CONCATENATE(",",AQ$8),#REF!,1)),"-",1),1)))</f>
        <v>-</v>
      </c>
      <c r="AR73" s="89"/>
      <c r="AS73" s="90" t="str">
        <f>IF(ISERROR(SEARCH(AS$8,#REF!,1)),"-",IF(COUNTIF(#REF!,AS$8)=1,1,IF(ISERROR(SEARCH(CONCATENATE(AS$8,","),#REF!,1)),IF(ISERROR(SEARCH(CONCATENATE(",",AS$8),#REF!,1)),"-",1),1)))</f>
        <v>-</v>
      </c>
      <c r="AT73" s="90" t="str">
        <f>IF(ISERROR(SEARCH(AT$8,#REF!,1)),"-",IF(COUNTIF(#REF!,AT$8)=1,1,IF(ISERROR(SEARCH(CONCATENATE(AT$8,","),#REF!,1)),IF(ISERROR(SEARCH(CONCATENATE(",",AT$8),#REF!,1)),"-",1),1)))</f>
        <v>-</v>
      </c>
      <c r="AU73" s="90" t="str">
        <f>IF(ISERROR(SEARCH(AU$8,#REF!,1)),"-",IF(COUNTIF(#REF!,AU$8)=1,1,IF(ISERROR(SEARCH(CONCATENATE(AU$8,","),#REF!,1)),IF(ISERROR(SEARCH(CONCATENATE(",",AU$8),#REF!,1)),"-",1),1)))</f>
        <v>-</v>
      </c>
      <c r="AV73" s="90" t="str">
        <f>IF(ISERROR(SEARCH(AV$8,#REF!,1)),"-",IF(COUNTIF(#REF!,AV$8)=1,1,IF(ISERROR(SEARCH(CONCATENATE(AV$8,","),#REF!,1)),IF(ISERROR(SEARCH(CONCATENATE(",",AV$8),#REF!,1)),"-",1),1)))</f>
        <v>-</v>
      </c>
      <c r="AW73" s="90" t="str">
        <f>IF(ISERROR(SEARCH(AW$8,#REF!,1)),"-",IF(COUNTIF(#REF!,AW$8)=1,1,IF(ISERROR(SEARCH(CONCATENATE(AW$8,","),#REF!,1)),IF(ISERROR(SEARCH(CONCATENATE(",",AW$8),#REF!,1)),"-",1),1)))</f>
        <v>-</v>
      </c>
      <c r="AX73" s="90" t="str">
        <f>IF(ISERROR(SEARCH(AX$8,#REF!,1)),"-",IF(COUNTIF(#REF!,AX$8)=1,1,IF(ISERROR(SEARCH(CONCATENATE(AX$8,","),#REF!,1)),IF(ISERROR(SEARCH(CONCATENATE(",",AX$8),#REF!,1)),"-",1),1)))</f>
        <v>-</v>
      </c>
      <c r="AY73" s="90" t="str">
        <f>IF(ISERROR(SEARCH(AY$8,#REF!,1)),"-",IF(COUNTIF(#REF!,AY$8)=1,1,IF(ISERROR(SEARCH(CONCATENATE(AY$8,","),#REF!,1)),IF(ISERROR(SEARCH(CONCATENATE(",",AY$8),#REF!,1)),"-",1),1)))</f>
        <v>-</v>
      </c>
      <c r="AZ73" s="90" t="str">
        <f>IF(ISERROR(SEARCH(AZ$8,#REF!,1)),"-",IF(COUNTIF(#REF!,AZ$8)=1,1,IF(ISERROR(SEARCH(CONCATENATE(AZ$8,","),#REF!,1)),IF(ISERROR(SEARCH(CONCATENATE(",",AZ$8),#REF!,1)),"-",1),1)))</f>
        <v>-</v>
      </c>
      <c r="BA73" s="90" t="str">
        <f>IF(ISERROR(SEARCH(BA$8,#REF!,1)),"-",IF(COUNTIF(#REF!,BA$8)=1,1,IF(ISERROR(SEARCH(CONCATENATE(BA$8,","),#REF!,1)),IF(ISERROR(SEARCH(CONCATENATE(",",BA$8),#REF!,1)),"-",1),1)))</f>
        <v>-</v>
      </c>
      <c r="BB73" s="89"/>
      <c r="BC73" s="90" t="str">
        <f>IF(ISERROR(SEARCH(BC$8,#REF!,1)),"-",IF(COUNTIF(#REF!,BC$8)=1,1,IF(ISERROR(SEARCH(CONCATENATE(BC$8,","),#REF!,1)),IF(ISERROR(SEARCH(CONCATENATE(",",BC$8),#REF!,1)),"-",1),1)))</f>
        <v>-</v>
      </c>
      <c r="BD73" s="90" t="str">
        <f>IF(ISERROR(SEARCH(BD$8,#REF!,1)),"-",IF(COUNTIF(#REF!,BD$8)=1,1,IF(ISERROR(SEARCH(CONCATENATE(BD$8,","),#REF!,1)),IF(ISERROR(SEARCH(CONCATENATE(",",BD$8),#REF!,1)),"-",1),1)))</f>
        <v>-</v>
      </c>
      <c r="BE73" s="90" t="str">
        <f>IF(ISERROR(SEARCH(BE$8,#REF!,1)),"-",IF(COUNTIF(#REF!,BE$8)=1,1,IF(ISERROR(SEARCH(CONCATENATE(BE$8,","),#REF!,1)),IF(ISERROR(SEARCH(CONCATENATE(",",BE$8),#REF!,1)),"-",1),1)))</f>
        <v>-</v>
      </c>
      <c r="BF73" s="90" t="str">
        <f>IF(ISERROR(SEARCH(BF$8,#REF!,1)),"-",IF(COUNTIF(#REF!,BF$8)=1,1,IF(ISERROR(SEARCH(CONCATENATE(BF$8,","),#REF!,1)),IF(ISERROR(SEARCH(CONCATENATE(",",BF$8),#REF!,1)),"-",1),1)))</f>
        <v>-</v>
      </c>
      <c r="BG73" s="90" t="str">
        <f>IF(ISERROR(SEARCH(BG$8,#REF!,1)),"-",IF(COUNTIF(#REF!,BG$8)=1,1,IF(ISERROR(SEARCH(CONCATENATE(BG$8,","),#REF!,1)),IF(ISERROR(SEARCH(CONCATENATE(",",BG$8),#REF!,1)),"-",1),1)))</f>
        <v>-</v>
      </c>
      <c r="BH73" s="90" t="str">
        <f>IF(ISERROR(SEARCH(BH$8,#REF!,1)),"-",IF(COUNTIF(#REF!,BH$8)=1,1,IF(ISERROR(SEARCH(CONCATENATE(BH$8,","),#REF!,1)),IF(ISERROR(SEARCH(CONCATENATE(",",BH$8),#REF!,1)),"-",1),1)))</f>
        <v>-</v>
      </c>
      <c r="BI73" s="90" t="str">
        <f>IF(ISERROR(SEARCH(BI$8,#REF!,1)),"-",IF(COUNTIF(#REF!,BI$8)=1,1,IF(ISERROR(SEARCH(CONCATENATE(BI$8,","),#REF!,1)),IF(ISERROR(SEARCH(CONCATENATE(",",BI$8),#REF!,1)),"-",1),1)))</f>
        <v>-</v>
      </c>
      <c r="BJ73" s="90" t="str">
        <f>IF(ISERROR(SEARCH(BJ$8,#REF!,1)),"-",IF(COUNTIF(#REF!,BJ$8)=1,1,IF(ISERROR(SEARCH(CONCATENATE(BJ$8,","),#REF!,1)),IF(ISERROR(SEARCH(CONCATENATE(",",BJ$8),#REF!,1)),"-",1),1)))</f>
        <v>-</v>
      </c>
      <c r="BK73" s="90" t="str">
        <f>IF(ISERROR(SEARCH(BK$8,#REF!,1)),"-",IF(COUNTIF(#REF!,BK$8)=1,1,IF(ISERROR(SEARCH(CONCATENATE(BK$8,","),#REF!,1)),IF(ISERROR(SEARCH(CONCATENATE(",",BK$8),#REF!,1)),"-",1),1)))</f>
        <v>-</v>
      </c>
      <c r="BL73" s="89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63" customFormat="1" ht="16.5" thickBot="1" x14ac:dyDescent="0.3">
      <c r="A74" s="145"/>
      <c r="B74" s="146"/>
      <c r="C74" s="319">
        <f>SUM(C70,C31)</f>
        <v>20</v>
      </c>
      <c r="D74" s="293">
        <f>SUM(D70,D31)</f>
        <v>40</v>
      </c>
      <c r="E74" s="293">
        <v>3</v>
      </c>
      <c r="F74" s="294">
        <f t="shared" ref="F74:N74" si="37">SUM(F70,F31)</f>
        <v>0</v>
      </c>
      <c r="G74" s="295">
        <f t="shared" si="37"/>
        <v>240</v>
      </c>
      <c r="H74" s="292">
        <f t="shared" si="37"/>
        <v>7200</v>
      </c>
      <c r="I74" s="293">
        <f t="shared" si="37"/>
        <v>2364</v>
      </c>
      <c r="J74" s="293">
        <f t="shared" si="37"/>
        <v>1234</v>
      </c>
      <c r="K74" s="293">
        <f t="shared" si="37"/>
        <v>166</v>
      </c>
      <c r="L74" s="294">
        <f t="shared" si="37"/>
        <v>1234</v>
      </c>
      <c r="M74" s="295">
        <f t="shared" si="37"/>
        <v>4492</v>
      </c>
      <c r="N74" s="292">
        <f t="shared" si="37"/>
        <v>22</v>
      </c>
      <c r="O74" s="293">
        <f t="shared" ref="O74:U74" si="38">SUM(O31,O70)</f>
        <v>22</v>
      </c>
      <c r="P74" s="293">
        <f t="shared" si="38"/>
        <v>21</v>
      </c>
      <c r="Q74" s="293">
        <f t="shared" si="38"/>
        <v>21</v>
      </c>
      <c r="R74" s="293">
        <f t="shared" si="38"/>
        <v>20</v>
      </c>
      <c r="S74" s="293">
        <f t="shared" si="38"/>
        <v>19.5</v>
      </c>
      <c r="T74" s="369">
        <f t="shared" si="38"/>
        <v>14.5</v>
      </c>
      <c r="U74" s="371">
        <f t="shared" si="38"/>
        <v>27</v>
      </c>
      <c r="V74" s="88"/>
      <c r="W74" s="89"/>
      <c r="X74" s="89"/>
      <c r="Y74" s="90">
        <f t="shared" ref="Y74:AG74" si="39">SUM(Y73:Y73)</f>
        <v>0</v>
      </c>
      <c r="Z74" s="90">
        <f t="shared" si="39"/>
        <v>0</v>
      </c>
      <c r="AA74" s="90">
        <f t="shared" si="39"/>
        <v>0</v>
      </c>
      <c r="AB74" s="90">
        <f t="shared" si="39"/>
        <v>0</v>
      </c>
      <c r="AC74" s="90">
        <f t="shared" si="39"/>
        <v>0</v>
      </c>
      <c r="AD74" s="90">
        <f t="shared" si="39"/>
        <v>0</v>
      </c>
      <c r="AE74" s="90">
        <f t="shared" si="39"/>
        <v>0</v>
      </c>
      <c r="AF74" s="90">
        <f t="shared" si="39"/>
        <v>0</v>
      </c>
      <c r="AG74" s="90">
        <f t="shared" si="39"/>
        <v>0</v>
      </c>
      <c r="AH74" s="89"/>
      <c r="AI74" s="90">
        <f t="shared" ref="AI74:AQ74" si="40">SUM(AI73:AI73)</f>
        <v>0</v>
      </c>
      <c r="AJ74" s="90">
        <f t="shared" si="40"/>
        <v>0</v>
      </c>
      <c r="AK74" s="90">
        <f t="shared" si="40"/>
        <v>0</v>
      </c>
      <c r="AL74" s="90">
        <f t="shared" si="40"/>
        <v>0</v>
      </c>
      <c r="AM74" s="90">
        <f t="shared" si="40"/>
        <v>0</v>
      </c>
      <c r="AN74" s="90">
        <f t="shared" si="40"/>
        <v>0</v>
      </c>
      <c r="AO74" s="90">
        <f t="shared" si="40"/>
        <v>0</v>
      </c>
      <c r="AP74" s="90">
        <f t="shared" si="40"/>
        <v>0</v>
      </c>
      <c r="AQ74" s="90">
        <f t="shared" si="40"/>
        <v>0</v>
      </c>
      <c r="AR74" s="89"/>
      <c r="AS74" s="90">
        <f t="shared" ref="AS74:BA74" si="41">SUM(AS73:AS73)</f>
        <v>0</v>
      </c>
      <c r="AT74" s="90">
        <f t="shared" si="41"/>
        <v>0</v>
      </c>
      <c r="AU74" s="90">
        <f t="shared" si="41"/>
        <v>0</v>
      </c>
      <c r="AV74" s="90">
        <f t="shared" si="41"/>
        <v>0</v>
      </c>
      <c r="AW74" s="90">
        <f t="shared" si="41"/>
        <v>0</v>
      </c>
      <c r="AX74" s="90">
        <f t="shared" si="41"/>
        <v>0</v>
      </c>
      <c r="AY74" s="90">
        <f t="shared" si="41"/>
        <v>0</v>
      </c>
      <c r="AZ74" s="90">
        <f t="shared" si="41"/>
        <v>0</v>
      </c>
      <c r="BA74" s="90">
        <f t="shared" si="41"/>
        <v>0</v>
      </c>
      <c r="BB74" s="89"/>
      <c r="BC74" s="90">
        <f t="shared" ref="BC74:BK74" si="42">SUM(BC73:BC73)</f>
        <v>0</v>
      </c>
      <c r="BD74" s="90">
        <f t="shared" si="42"/>
        <v>0</v>
      </c>
      <c r="BE74" s="90">
        <f t="shared" si="42"/>
        <v>0</v>
      </c>
      <c r="BF74" s="90">
        <f t="shared" si="42"/>
        <v>0</v>
      </c>
      <c r="BG74" s="90">
        <f t="shared" si="42"/>
        <v>0</v>
      </c>
      <c r="BH74" s="90">
        <f t="shared" si="42"/>
        <v>0</v>
      </c>
      <c r="BI74" s="90">
        <f t="shared" si="42"/>
        <v>0</v>
      </c>
      <c r="BJ74" s="90">
        <f t="shared" si="42"/>
        <v>0</v>
      </c>
      <c r="BK74" s="90">
        <f t="shared" si="42"/>
        <v>0</v>
      </c>
      <c r="BL74" s="89"/>
      <c r="BM74" s="90">
        <f t="shared" ref="BM74:BU74" si="43">SUM(BM73:BM73)</f>
        <v>0</v>
      </c>
      <c r="BN74" s="90">
        <f t="shared" si="43"/>
        <v>0</v>
      </c>
      <c r="BO74" s="90">
        <f t="shared" si="43"/>
        <v>0</v>
      </c>
      <c r="BP74" s="90">
        <f t="shared" si="43"/>
        <v>0</v>
      </c>
      <c r="BQ74" s="90">
        <f t="shared" si="43"/>
        <v>0</v>
      </c>
      <c r="BR74" s="90">
        <f t="shared" si="43"/>
        <v>0</v>
      </c>
      <c r="BS74" s="90">
        <f t="shared" si="43"/>
        <v>0</v>
      </c>
      <c r="BT74" s="90">
        <f t="shared" si="43"/>
        <v>0</v>
      </c>
      <c r="BU74" s="90">
        <f t="shared" si="43"/>
        <v>0</v>
      </c>
    </row>
    <row r="75" spans="1:73" s="63" customFormat="1" ht="18" customHeight="1" x14ac:dyDescent="0.25">
      <c r="A75" s="147"/>
      <c r="B75" s="148"/>
      <c r="C75" s="500" t="s">
        <v>210</v>
      </c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320">
        <v>22</v>
      </c>
      <c r="O75" s="320">
        <v>22</v>
      </c>
      <c r="P75" s="320">
        <v>21</v>
      </c>
      <c r="Q75" s="320">
        <v>21</v>
      </c>
      <c r="R75" s="320">
        <v>20</v>
      </c>
      <c r="S75" s="320">
        <v>20</v>
      </c>
      <c r="T75" s="320">
        <v>20</v>
      </c>
      <c r="U75" s="321">
        <v>20</v>
      </c>
      <c r="V75" s="88"/>
      <c r="W75" s="89"/>
      <c r="X75" s="89"/>
      <c r="Y75" s="90" t="str">
        <f>IF(ISERROR(SEARCH(Y$8,#REF!,1)),"-",IF(COUNTIF(#REF!,Y$8)=1,1,IF(ISERROR(SEARCH(CONCATENATE(Y$8,","),#REF!,1)),IF(ISERROR(SEARCH(CONCATENATE(",",Y$8),#REF!,1)),"-",1),1)))</f>
        <v>-</v>
      </c>
      <c r="Z75" s="90" t="str">
        <f>IF(ISERROR(SEARCH(Z$8,#REF!,1)),"-",IF(COUNTIF(#REF!,Z$8)=1,1,IF(ISERROR(SEARCH(CONCATENATE(Z$8,","),#REF!,1)),IF(ISERROR(SEARCH(CONCATENATE(",",Z$8),#REF!,1)),"-",1),1)))</f>
        <v>-</v>
      </c>
      <c r="AA75" s="90" t="str">
        <f>IF(ISERROR(SEARCH(AA$8,#REF!,1)),"-",IF(COUNTIF(#REF!,AA$8)=1,1,IF(ISERROR(SEARCH(CONCATENATE(AA$8,","),#REF!,1)),IF(ISERROR(SEARCH(CONCATENATE(",",AA$8),#REF!,1)),"-",1),1)))</f>
        <v>-</v>
      </c>
      <c r="AB75" s="90" t="str">
        <f>IF(ISERROR(SEARCH(AB$8,#REF!,1)),"-",IF(COUNTIF(#REF!,AB$8)=1,1,IF(ISERROR(SEARCH(CONCATENATE(AB$8,","),#REF!,1)),IF(ISERROR(SEARCH(CONCATENATE(",",AB$8),#REF!,1)),"-",1),1)))</f>
        <v>-</v>
      </c>
      <c r="AC75" s="90" t="str">
        <f>IF(ISERROR(SEARCH(AC$8,#REF!,1)),"-",IF(COUNTIF(#REF!,AC$8)=1,1,IF(ISERROR(SEARCH(CONCATENATE(AC$8,","),#REF!,1)),IF(ISERROR(SEARCH(CONCATENATE(",",AC$8),#REF!,1)),"-",1),1)))</f>
        <v>-</v>
      </c>
      <c r="AD75" s="90" t="str">
        <f>IF(ISERROR(SEARCH(AD$8,#REF!,1)),"-",IF(COUNTIF(#REF!,AD$8)=1,1,IF(ISERROR(SEARCH(CONCATENATE(AD$8,","),#REF!,1)),IF(ISERROR(SEARCH(CONCATENATE(",",AD$8),#REF!,1)),"-",1),1)))</f>
        <v>-</v>
      </c>
      <c r="AE75" s="90" t="str">
        <f>IF(ISERROR(SEARCH(AE$8,#REF!,1)),"-",IF(COUNTIF(#REF!,AE$8)=1,1,IF(ISERROR(SEARCH(CONCATENATE(AE$8,","),#REF!,1)),IF(ISERROR(SEARCH(CONCATENATE(",",AE$8),#REF!,1)),"-",1),1)))</f>
        <v>-</v>
      </c>
      <c r="AF75" s="90" t="str">
        <f>IF(ISERROR(SEARCH(AF$8,#REF!,1)),"-",IF(COUNTIF(#REF!,AF$8)=1,1,IF(ISERROR(SEARCH(CONCATENATE(AF$8,","),#REF!,1)),IF(ISERROR(SEARCH(CONCATENATE(",",AF$8),#REF!,1)),"-",1),1)))</f>
        <v>-</v>
      </c>
      <c r="AG75" s="90" t="str">
        <f>IF(ISERROR(SEARCH(AG$8,#REF!,1)),"-",IF(COUNTIF(#REF!,AG$8)=1,1,IF(ISERROR(SEARCH(CONCATENATE(AG$8,","),#REF!,1)),IF(ISERROR(SEARCH(CONCATENATE(",",AG$8),#REF!,1)),"-",1),1)))</f>
        <v>-</v>
      </c>
      <c r="AH75" s="89"/>
      <c r="AI75" s="90" t="str">
        <f>IF(ISERROR(SEARCH(AI$8,#REF!,1)),"-",IF(COUNTIF(#REF!,AI$8)=1,1,IF(ISERROR(SEARCH(CONCATENATE(AI$8,","),#REF!,1)),IF(ISERROR(SEARCH(CONCATENATE(",",AI$8),#REF!,1)),"-",1),1)))</f>
        <v>-</v>
      </c>
      <c r="AJ75" s="90" t="str">
        <f>IF(ISERROR(SEARCH(AJ$8,#REF!,1)),"-",IF(COUNTIF(#REF!,AJ$8)=1,1,IF(ISERROR(SEARCH(CONCATENATE(AJ$8,","),#REF!,1)),IF(ISERROR(SEARCH(CONCATENATE(",",AJ$8),#REF!,1)),"-",1),1)))</f>
        <v>-</v>
      </c>
      <c r="AK75" s="90" t="str">
        <f>IF(ISERROR(SEARCH(AK$8,#REF!,1)),"-",IF(COUNTIF(#REF!,AK$8)=1,1,IF(ISERROR(SEARCH(CONCATENATE(AK$8,","),#REF!,1)),IF(ISERROR(SEARCH(CONCATENATE(",",AK$8),#REF!,1)),"-",1),1)))</f>
        <v>-</v>
      </c>
      <c r="AL75" s="90" t="str">
        <f>IF(ISERROR(SEARCH(AL$8,#REF!,1)),"-",IF(COUNTIF(#REF!,AL$8)=1,1,IF(ISERROR(SEARCH(CONCATENATE(AL$8,","),#REF!,1)),IF(ISERROR(SEARCH(CONCATENATE(",",AL$8),#REF!,1)),"-",1),1)))</f>
        <v>-</v>
      </c>
      <c r="AM75" s="90" t="str">
        <f>IF(ISERROR(SEARCH(AM$8,#REF!,1)),"-",IF(COUNTIF(#REF!,AM$8)=1,1,IF(ISERROR(SEARCH(CONCATENATE(AM$8,","),#REF!,1)),IF(ISERROR(SEARCH(CONCATENATE(",",AM$8),#REF!,1)),"-",1),1)))</f>
        <v>-</v>
      </c>
      <c r="AN75" s="90" t="str">
        <f>IF(ISERROR(SEARCH(AN$8,#REF!,1)),"-",IF(COUNTIF(#REF!,AN$8)=1,1,IF(ISERROR(SEARCH(CONCATENATE(AN$8,","),#REF!,1)),IF(ISERROR(SEARCH(CONCATENATE(",",AN$8),#REF!,1)),"-",1),1)))</f>
        <v>-</v>
      </c>
      <c r="AO75" s="90" t="str">
        <f>IF(ISERROR(SEARCH(AO$8,#REF!,1)),"-",IF(COUNTIF(#REF!,AO$8)=1,1,IF(ISERROR(SEARCH(CONCATENATE(AO$8,","),#REF!,1)),IF(ISERROR(SEARCH(CONCATENATE(",",AO$8),#REF!,1)),"-",1),1)))</f>
        <v>-</v>
      </c>
      <c r="AP75" s="90" t="str">
        <f>IF(ISERROR(SEARCH(AP$8,#REF!,1)),"-",IF(COUNTIF(#REF!,AP$8)=1,1,IF(ISERROR(SEARCH(CONCATENATE(AP$8,","),#REF!,1)),IF(ISERROR(SEARCH(CONCATENATE(",",AP$8),#REF!,1)),"-",1),1)))</f>
        <v>-</v>
      </c>
      <c r="AQ75" s="90" t="str">
        <f>IF(ISERROR(SEARCH(AQ$8,#REF!,1)),"-",IF(COUNTIF(#REF!,AQ$8)=1,1,IF(ISERROR(SEARCH(CONCATENATE(AQ$8,","),#REF!,1)),IF(ISERROR(SEARCH(CONCATENATE(",",AQ$8),#REF!,1)),"-",1),1)))</f>
        <v>-</v>
      </c>
      <c r="AR75" s="89"/>
      <c r="AS75" s="90" t="str">
        <f>IF(ISERROR(SEARCH(AS$8,#REF!,1)),"-",IF(COUNTIF(#REF!,AS$8)=1,1,IF(ISERROR(SEARCH(CONCATENATE(AS$8,","),#REF!,1)),IF(ISERROR(SEARCH(CONCATENATE(",",AS$8),#REF!,1)),"-",1),1)))</f>
        <v>-</v>
      </c>
      <c r="AT75" s="90" t="str">
        <f>IF(ISERROR(SEARCH(AT$8,#REF!,1)),"-",IF(COUNTIF(#REF!,AT$8)=1,1,IF(ISERROR(SEARCH(CONCATENATE(AT$8,","),#REF!,1)),IF(ISERROR(SEARCH(CONCATENATE(",",AT$8),#REF!,1)),"-",1),1)))</f>
        <v>-</v>
      </c>
      <c r="AU75" s="90" t="str">
        <f>IF(ISERROR(SEARCH(AU$8,#REF!,1)),"-",IF(COUNTIF(#REF!,AU$8)=1,1,IF(ISERROR(SEARCH(CONCATENATE(AU$8,","),#REF!,1)),IF(ISERROR(SEARCH(CONCATENATE(",",AU$8),#REF!,1)),"-",1),1)))</f>
        <v>-</v>
      </c>
      <c r="AV75" s="90" t="str">
        <f>IF(ISERROR(SEARCH(AV$8,#REF!,1)),"-",IF(COUNTIF(#REF!,AV$8)=1,1,IF(ISERROR(SEARCH(CONCATENATE(AV$8,","),#REF!,1)),IF(ISERROR(SEARCH(CONCATENATE(",",AV$8),#REF!,1)),"-",1),1)))</f>
        <v>-</v>
      </c>
      <c r="AW75" s="90" t="str">
        <f>IF(ISERROR(SEARCH(AW$8,#REF!,1)),"-",IF(COUNTIF(#REF!,AW$8)=1,1,IF(ISERROR(SEARCH(CONCATENATE(AW$8,","),#REF!,1)),IF(ISERROR(SEARCH(CONCATENATE(",",AW$8),#REF!,1)),"-",1),1)))</f>
        <v>-</v>
      </c>
      <c r="AX75" s="90" t="str">
        <f>IF(ISERROR(SEARCH(AX$8,#REF!,1)),"-",IF(COUNTIF(#REF!,AX$8)=1,1,IF(ISERROR(SEARCH(CONCATENATE(AX$8,","),#REF!,1)),IF(ISERROR(SEARCH(CONCATENATE(",",AX$8),#REF!,1)),"-",1),1)))</f>
        <v>-</v>
      </c>
      <c r="AY75" s="90" t="str">
        <f>IF(ISERROR(SEARCH(AY$8,#REF!,1)),"-",IF(COUNTIF(#REF!,AY$8)=1,1,IF(ISERROR(SEARCH(CONCATENATE(AY$8,","),#REF!,1)),IF(ISERROR(SEARCH(CONCATENATE(",",AY$8),#REF!,1)),"-",1),1)))</f>
        <v>-</v>
      </c>
      <c r="AZ75" s="90" t="str">
        <f>IF(ISERROR(SEARCH(AZ$8,#REF!,1)),"-",IF(COUNTIF(#REF!,AZ$8)=1,1,IF(ISERROR(SEARCH(CONCATENATE(AZ$8,","),#REF!,1)),IF(ISERROR(SEARCH(CONCATENATE(",",AZ$8),#REF!,1)),"-",1),1)))</f>
        <v>-</v>
      </c>
      <c r="BA75" s="90" t="str">
        <f>IF(ISERROR(SEARCH(BA$8,#REF!,1)),"-",IF(COUNTIF(#REF!,BA$8)=1,1,IF(ISERROR(SEARCH(CONCATENATE(BA$8,","),#REF!,1)),IF(ISERROR(SEARCH(CONCATENATE(",",BA$8),#REF!,1)),"-",1),1)))</f>
        <v>-</v>
      </c>
      <c r="BB75" s="89"/>
      <c r="BC75" s="90" t="str">
        <f>IF(ISERROR(SEARCH(BC$8,#REF!,1)),"-",IF(COUNTIF(#REF!,BC$8)=1,1,IF(ISERROR(SEARCH(CONCATENATE(BC$8,","),#REF!,1)),IF(ISERROR(SEARCH(CONCATENATE(",",BC$8),#REF!,1)),"-",1),1)))</f>
        <v>-</v>
      </c>
      <c r="BD75" s="90" t="str">
        <f>IF(ISERROR(SEARCH(BD$8,#REF!,1)),"-",IF(COUNTIF(#REF!,BD$8)=1,1,IF(ISERROR(SEARCH(CONCATENATE(BD$8,","),#REF!,1)),IF(ISERROR(SEARCH(CONCATENATE(",",BD$8),#REF!,1)),"-",1),1)))</f>
        <v>-</v>
      </c>
      <c r="BE75" s="90" t="str">
        <f>IF(ISERROR(SEARCH(BE$8,#REF!,1)),"-",IF(COUNTIF(#REF!,BE$8)=1,1,IF(ISERROR(SEARCH(CONCATENATE(BE$8,","),#REF!,1)),IF(ISERROR(SEARCH(CONCATENATE(",",BE$8),#REF!,1)),"-",1),1)))</f>
        <v>-</v>
      </c>
      <c r="BF75" s="90" t="str">
        <f>IF(ISERROR(SEARCH(BF$8,#REF!,1)),"-",IF(COUNTIF(#REF!,BF$8)=1,1,IF(ISERROR(SEARCH(CONCATENATE(BF$8,","),#REF!,1)),IF(ISERROR(SEARCH(CONCATENATE(",",BF$8),#REF!,1)),"-",1),1)))</f>
        <v>-</v>
      </c>
      <c r="BG75" s="90" t="str">
        <f>IF(ISERROR(SEARCH(BG$8,#REF!,1)),"-",IF(COUNTIF(#REF!,BG$8)=1,1,IF(ISERROR(SEARCH(CONCATENATE(BG$8,","),#REF!,1)),IF(ISERROR(SEARCH(CONCATENATE(",",BG$8),#REF!,1)),"-",1),1)))</f>
        <v>-</v>
      </c>
      <c r="BH75" s="90" t="str">
        <f>IF(ISERROR(SEARCH(BH$8,#REF!,1)),"-",IF(COUNTIF(#REF!,BH$8)=1,1,IF(ISERROR(SEARCH(CONCATENATE(BH$8,","),#REF!,1)),IF(ISERROR(SEARCH(CONCATENATE(",",BH$8),#REF!,1)),"-",1),1)))</f>
        <v>-</v>
      </c>
      <c r="BI75" s="90" t="str">
        <f>IF(ISERROR(SEARCH(BI$8,#REF!,1)),"-",IF(COUNTIF(#REF!,BI$8)=1,1,IF(ISERROR(SEARCH(CONCATENATE(BI$8,","),#REF!,1)),IF(ISERROR(SEARCH(CONCATENATE(",",BI$8),#REF!,1)),"-",1),1)))</f>
        <v>-</v>
      </c>
      <c r="BJ75" s="90" t="str">
        <f>IF(ISERROR(SEARCH(BJ$8,#REF!,1)),"-",IF(COUNTIF(#REF!,BJ$8)=1,1,IF(ISERROR(SEARCH(CONCATENATE(BJ$8,","),#REF!,1)),IF(ISERROR(SEARCH(CONCATENATE(",",BJ$8),#REF!,1)),"-",1),1)))</f>
        <v>-</v>
      </c>
      <c r="BK75" s="90" t="str">
        <f>IF(ISERROR(SEARCH(BK$8,#REF!,1)),"-",IF(COUNTIF(#REF!,BK$8)=1,1,IF(ISERROR(SEARCH(CONCATENATE(BK$8,","),#REF!,1)),IF(ISERROR(SEARCH(CONCATENATE(",",BK$8),#REF!,1)),"-",1),1)))</f>
        <v>-</v>
      </c>
      <c r="BL75" s="89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63" customFormat="1" ht="20.25" customHeight="1" x14ac:dyDescent="0.25">
      <c r="A76" s="147"/>
      <c r="B76" s="148"/>
      <c r="C76" s="502" t="s">
        <v>211</v>
      </c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149">
        <v>1</v>
      </c>
      <c r="O76" s="150">
        <v>3</v>
      </c>
      <c r="P76" s="149">
        <v>3</v>
      </c>
      <c r="Q76" s="149">
        <v>4</v>
      </c>
      <c r="R76" s="149">
        <v>3</v>
      </c>
      <c r="S76" s="149">
        <v>2</v>
      </c>
      <c r="T76" s="149">
        <v>1</v>
      </c>
      <c r="U76" s="379">
        <v>3</v>
      </c>
      <c r="V76" s="151">
        <f t="shared" ref="V76:BA76" si="44">SUM(V74,V33)</f>
        <v>0</v>
      </c>
      <c r="W76" s="152">
        <f t="shared" si="44"/>
        <v>0</v>
      </c>
      <c r="X76" s="152">
        <f t="shared" si="44"/>
        <v>0</v>
      </c>
      <c r="Y76" s="152">
        <f t="shared" si="44"/>
        <v>0</v>
      </c>
      <c r="Z76" s="152">
        <f t="shared" si="44"/>
        <v>0</v>
      </c>
      <c r="AA76" s="152">
        <f t="shared" si="44"/>
        <v>0</v>
      </c>
      <c r="AB76" s="152">
        <f t="shared" si="44"/>
        <v>0</v>
      </c>
      <c r="AC76" s="152">
        <f t="shared" si="44"/>
        <v>0</v>
      </c>
      <c r="AD76" s="152">
        <f t="shared" si="44"/>
        <v>0</v>
      </c>
      <c r="AE76" s="152">
        <f t="shared" si="44"/>
        <v>0</v>
      </c>
      <c r="AF76" s="152">
        <f t="shared" si="44"/>
        <v>0</v>
      </c>
      <c r="AG76" s="152">
        <f t="shared" si="44"/>
        <v>0</v>
      </c>
      <c r="AH76" s="152">
        <f t="shared" si="44"/>
        <v>0</v>
      </c>
      <c r="AI76" s="152">
        <f t="shared" si="44"/>
        <v>0</v>
      </c>
      <c r="AJ76" s="152">
        <f t="shared" si="44"/>
        <v>0</v>
      </c>
      <c r="AK76" s="152">
        <f t="shared" si="44"/>
        <v>0</v>
      </c>
      <c r="AL76" s="152">
        <f t="shared" si="44"/>
        <v>0</v>
      </c>
      <c r="AM76" s="152">
        <f t="shared" si="44"/>
        <v>0</v>
      </c>
      <c r="AN76" s="152">
        <f t="shared" si="44"/>
        <v>0</v>
      </c>
      <c r="AO76" s="152">
        <f t="shared" si="44"/>
        <v>0</v>
      </c>
      <c r="AP76" s="152">
        <f t="shared" si="44"/>
        <v>0</v>
      </c>
      <c r="AQ76" s="152">
        <f t="shared" si="44"/>
        <v>0</v>
      </c>
      <c r="AR76" s="152">
        <f t="shared" si="44"/>
        <v>0</v>
      </c>
      <c r="AS76" s="152">
        <f t="shared" si="44"/>
        <v>0</v>
      </c>
      <c r="AT76" s="152">
        <f t="shared" si="44"/>
        <v>0</v>
      </c>
      <c r="AU76" s="152">
        <f t="shared" si="44"/>
        <v>0</v>
      </c>
      <c r="AV76" s="152">
        <f t="shared" si="44"/>
        <v>0</v>
      </c>
      <c r="AW76" s="152">
        <f t="shared" si="44"/>
        <v>0</v>
      </c>
      <c r="AX76" s="152">
        <f t="shared" si="44"/>
        <v>0</v>
      </c>
      <c r="AY76" s="152">
        <f t="shared" si="44"/>
        <v>0</v>
      </c>
      <c r="AZ76" s="152">
        <f t="shared" si="44"/>
        <v>0</v>
      </c>
      <c r="BA76" s="152">
        <f t="shared" si="44"/>
        <v>0</v>
      </c>
      <c r="BB76" s="152">
        <f t="shared" ref="BB76:BU76" si="45">SUM(BB74,BB33)</f>
        <v>0</v>
      </c>
      <c r="BC76" s="152">
        <f t="shared" si="45"/>
        <v>0</v>
      </c>
      <c r="BD76" s="152">
        <f t="shared" si="45"/>
        <v>0</v>
      </c>
      <c r="BE76" s="152">
        <f t="shared" si="45"/>
        <v>0</v>
      </c>
      <c r="BF76" s="152">
        <f t="shared" si="45"/>
        <v>0</v>
      </c>
      <c r="BG76" s="152">
        <f t="shared" si="45"/>
        <v>0</v>
      </c>
      <c r="BH76" s="152">
        <f t="shared" si="45"/>
        <v>0</v>
      </c>
      <c r="BI76" s="152">
        <f t="shared" si="45"/>
        <v>0</v>
      </c>
      <c r="BJ76" s="152">
        <f t="shared" si="45"/>
        <v>0</v>
      </c>
      <c r="BK76" s="152">
        <f t="shared" si="45"/>
        <v>0</v>
      </c>
      <c r="BL76" s="152">
        <f t="shared" si="45"/>
        <v>0</v>
      </c>
      <c r="BM76" s="152">
        <f t="shared" si="45"/>
        <v>0</v>
      </c>
      <c r="BN76" s="152">
        <f t="shared" si="45"/>
        <v>0</v>
      </c>
      <c r="BO76" s="152">
        <f t="shared" si="45"/>
        <v>0</v>
      </c>
      <c r="BP76" s="152">
        <f t="shared" si="45"/>
        <v>0</v>
      </c>
      <c r="BQ76" s="152">
        <f t="shared" si="45"/>
        <v>0</v>
      </c>
      <c r="BR76" s="152">
        <f t="shared" si="45"/>
        <v>0</v>
      </c>
      <c r="BS76" s="152">
        <f t="shared" si="45"/>
        <v>0</v>
      </c>
      <c r="BT76" s="152">
        <f t="shared" si="45"/>
        <v>0</v>
      </c>
      <c r="BU76" s="152">
        <f t="shared" si="45"/>
        <v>0</v>
      </c>
    </row>
    <row r="77" spans="1:73" s="63" customFormat="1" ht="21" customHeight="1" x14ac:dyDescent="0.25">
      <c r="A77" s="148"/>
      <c r="B77" s="148"/>
      <c r="C77" s="502" t="s">
        <v>212</v>
      </c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153">
        <v>7</v>
      </c>
      <c r="O77" s="153">
        <v>6</v>
      </c>
      <c r="P77" s="381">
        <v>4</v>
      </c>
      <c r="Q77" s="381">
        <v>4</v>
      </c>
      <c r="R77" s="149">
        <v>4</v>
      </c>
      <c r="S77" s="380">
        <v>6</v>
      </c>
      <c r="T77" s="380">
        <v>3</v>
      </c>
      <c r="U77" s="379">
        <v>6</v>
      </c>
      <c r="V77" s="88"/>
      <c r="W77" s="89"/>
      <c r="X77" s="89"/>
      <c r="Y77" s="90" t="str">
        <f>IF(ISERROR(SEARCH(Y$8,#REF!,1)),"-",IF(COUNTIF(#REF!,Y$8)=1,1,IF(ISERROR(SEARCH(CONCATENATE(Y$8,","),#REF!,1)),IF(ISERROR(SEARCH(CONCATENATE(",",Y$8),#REF!,1)),"-",1),1)))</f>
        <v>-</v>
      </c>
      <c r="Z77" s="90" t="str">
        <f>IF(ISERROR(SEARCH(Z$8,#REF!,1)),"-",IF(COUNTIF(#REF!,Z$8)=1,1,IF(ISERROR(SEARCH(CONCATENATE(Z$8,","),#REF!,1)),IF(ISERROR(SEARCH(CONCATENATE(",",Z$8),#REF!,1)),"-",1),1)))</f>
        <v>-</v>
      </c>
      <c r="AA77" s="90" t="str">
        <f>IF(ISERROR(SEARCH(AA$8,#REF!,1)),"-",IF(COUNTIF(#REF!,AA$8)=1,1,IF(ISERROR(SEARCH(CONCATENATE(AA$8,","),#REF!,1)),IF(ISERROR(SEARCH(CONCATENATE(",",AA$8),#REF!,1)),"-",1),1)))</f>
        <v>-</v>
      </c>
      <c r="AB77" s="90" t="str">
        <f>IF(ISERROR(SEARCH(AB$8,#REF!,1)),"-",IF(COUNTIF(#REF!,AB$8)=1,1,IF(ISERROR(SEARCH(CONCATENATE(AB$8,","),#REF!,1)),IF(ISERROR(SEARCH(CONCATENATE(",",AB$8),#REF!,1)),"-",1),1)))</f>
        <v>-</v>
      </c>
      <c r="AC77" s="90" t="str">
        <f>IF(ISERROR(SEARCH(AC$8,#REF!,1)),"-",IF(COUNTIF(#REF!,AC$8)=1,1,IF(ISERROR(SEARCH(CONCATENATE(AC$8,","),#REF!,1)),IF(ISERROR(SEARCH(CONCATENATE(",",AC$8),#REF!,1)),"-",1),1)))</f>
        <v>-</v>
      </c>
      <c r="AD77" s="90" t="str">
        <f>IF(ISERROR(SEARCH(AD$8,#REF!,1)),"-",IF(COUNTIF(#REF!,AD$8)=1,1,IF(ISERROR(SEARCH(CONCATENATE(AD$8,","),#REF!,1)),IF(ISERROR(SEARCH(CONCATENATE(",",AD$8),#REF!,1)),"-",1),1)))</f>
        <v>-</v>
      </c>
      <c r="AE77" s="90" t="str">
        <f>IF(ISERROR(SEARCH(AE$8,#REF!,1)),"-",IF(COUNTIF(#REF!,AE$8)=1,1,IF(ISERROR(SEARCH(CONCATENATE(AE$8,","),#REF!,1)),IF(ISERROR(SEARCH(CONCATENATE(",",AE$8),#REF!,1)),"-",1),1)))</f>
        <v>-</v>
      </c>
      <c r="AF77" s="90" t="str">
        <f>IF(ISERROR(SEARCH(AF$8,#REF!,1)),"-",IF(COUNTIF(#REF!,AF$8)=1,1,IF(ISERROR(SEARCH(CONCATENATE(AF$8,","),#REF!,1)),IF(ISERROR(SEARCH(CONCATENATE(",",AF$8),#REF!,1)),"-",1),1)))</f>
        <v>-</v>
      </c>
      <c r="AG77" s="90" t="str">
        <f>IF(ISERROR(SEARCH(AG$8,#REF!,1)),"-",IF(COUNTIF(#REF!,AG$8)=1,1,IF(ISERROR(SEARCH(CONCATENATE(AG$8,","),#REF!,1)),IF(ISERROR(SEARCH(CONCATENATE(",",AG$8),#REF!,1)),"-",1),1)))</f>
        <v>-</v>
      </c>
      <c r="AH77" s="89"/>
      <c r="AI77" s="90" t="str">
        <f>IF(ISERROR(SEARCH(AI$8,#REF!,1)),"-",IF(COUNTIF(#REF!,AI$8)=1,1,IF(ISERROR(SEARCH(CONCATENATE(AI$8,","),#REF!,1)),IF(ISERROR(SEARCH(CONCATENATE(",",AI$8),#REF!,1)),"-",1),1)))</f>
        <v>-</v>
      </c>
      <c r="AJ77" s="90" t="str">
        <f>IF(ISERROR(SEARCH(AJ$8,#REF!,1)),"-",IF(COUNTIF(#REF!,AJ$8)=1,1,IF(ISERROR(SEARCH(CONCATENATE(AJ$8,","),#REF!,1)),IF(ISERROR(SEARCH(CONCATENATE(",",AJ$8),#REF!,1)),"-",1),1)))</f>
        <v>-</v>
      </c>
      <c r="AK77" s="90" t="str">
        <f>IF(ISERROR(SEARCH(AK$8,#REF!,1)),"-",IF(COUNTIF(#REF!,AK$8)=1,1,IF(ISERROR(SEARCH(CONCATENATE(AK$8,","),#REF!,1)),IF(ISERROR(SEARCH(CONCATENATE(",",AK$8),#REF!,1)),"-",1),1)))</f>
        <v>-</v>
      </c>
      <c r="AL77" s="90" t="str">
        <f>IF(ISERROR(SEARCH(AL$8,#REF!,1)),"-",IF(COUNTIF(#REF!,AL$8)=1,1,IF(ISERROR(SEARCH(CONCATENATE(AL$8,","),#REF!,1)),IF(ISERROR(SEARCH(CONCATENATE(",",AL$8),#REF!,1)),"-",1),1)))</f>
        <v>-</v>
      </c>
      <c r="AM77" s="90" t="str">
        <f>IF(ISERROR(SEARCH(AM$8,#REF!,1)),"-",IF(COUNTIF(#REF!,AM$8)=1,1,IF(ISERROR(SEARCH(CONCATENATE(AM$8,","),#REF!,1)),IF(ISERROR(SEARCH(CONCATENATE(",",AM$8),#REF!,1)),"-",1),1)))</f>
        <v>-</v>
      </c>
      <c r="AN77" s="90" t="str">
        <f>IF(ISERROR(SEARCH(AN$8,#REF!,1)),"-",IF(COUNTIF(#REF!,AN$8)=1,1,IF(ISERROR(SEARCH(CONCATENATE(AN$8,","),#REF!,1)),IF(ISERROR(SEARCH(CONCATENATE(",",AN$8),#REF!,1)),"-",1),1)))</f>
        <v>-</v>
      </c>
      <c r="AO77" s="90" t="str">
        <f>IF(ISERROR(SEARCH(AO$8,#REF!,1)),"-",IF(COUNTIF(#REF!,AO$8)=1,1,IF(ISERROR(SEARCH(CONCATENATE(AO$8,","),#REF!,1)),IF(ISERROR(SEARCH(CONCATENATE(",",AO$8),#REF!,1)),"-",1),1)))</f>
        <v>-</v>
      </c>
      <c r="AP77" s="90" t="str">
        <f>IF(ISERROR(SEARCH(AP$8,#REF!,1)),"-",IF(COUNTIF(#REF!,AP$8)=1,1,IF(ISERROR(SEARCH(CONCATENATE(AP$8,","),#REF!,1)),IF(ISERROR(SEARCH(CONCATENATE(",",AP$8),#REF!,1)),"-",1),1)))</f>
        <v>-</v>
      </c>
      <c r="AQ77" s="90" t="str">
        <f>IF(ISERROR(SEARCH(AQ$8,#REF!,1)),"-",IF(COUNTIF(#REF!,AQ$8)=1,1,IF(ISERROR(SEARCH(CONCATENATE(AQ$8,","),#REF!,1)),IF(ISERROR(SEARCH(CONCATENATE(",",AQ$8),#REF!,1)),"-",1),1)))</f>
        <v>-</v>
      </c>
      <c r="AR77" s="89"/>
      <c r="AS77" s="90" t="str">
        <f>IF(ISERROR(SEARCH(AS$8,#REF!,1)),"-",IF(COUNTIF(#REF!,AS$8)=1,1,IF(ISERROR(SEARCH(CONCATENATE(AS$8,","),#REF!,1)),IF(ISERROR(SEARCH(CONCATENATE(",",AS$8),#REF!,1)),"-",1),1)))</f>
        <v>-</v>
      </c>
      <c r="AT77" s="90" t="str">
        <f>IF(ISERROR(SEARCH(AT$8,#REF!,1)),"-",IF(COUNTIF(#REF!,AT$8)=1,1,IF(ISERROR(SEARCH(CONCATENATE(AT$8,","),#REF!,1)),IF(ISERROR(SEARCH(CONCATENATE(",",AT$8),#REF!,1)),"-",1),1)))</f>
        <v>-</v>
      </c>
      <c r="AU77" s="90" t="str">
        <f>IF(ISERROR(SEARCH(AU$8,#REF!,1)),"-",IF(COUNTIF(#REF!,AU$8)=1,1,IF(ISERROR(SEARCH(CONCATENATE(AU$8,","),#REF!,1)),IF(ISERROR(SEARCH(CONCATENATE(",",AU$8),#REF!,1)),"-",1),1)))</f>
        <v>-</v>
      </c>
      <c r="AV77" s="90" t="str">
        <f>IF(ISERROR(SEARCH(AV$8,#REF!,1)),"-",IF(COUNTIF(#REF!,AV$8)=1,1,IF(ISERROR(SEARCH(CONCATENATE(AV$8,","),#REF!,1)),IF(ISERROR(SEARCH(CONCATENATE(",",AV$8),#REF!,1)),"-",1),1)))</f>
        <v>-</v>
      </c>
      <c r="AW77" s="90" t="str">
        <f>IF(ISERROR(SEARCH(AW$8,#REF!,1)),"-",IF(COUNTIF(#REF!,AW$8)=1,1,IF(ISERROR(SEARCH(CONCATENATE(AW$8,","),#REF!,1)),IF(ISERROR(SEARCH(CONCATENATE(",",AW$8),#REF!,1)),"-",1),1)))</f>
        <v>-</v>
      </c>
      <c r="AX77" s="90" t="str">
        <f>IF(ISERROR(SEARCH(AX$8,#REF!,1)),"-",IF(COUNTIF(#REF!,AX$8)=1,1,IF(ISERROR(SEARCH(CONCATENATE(AX$8,","),#REF!,1)),IF(ISERROR(SEARCH(CONCATENATE(",",AX$8),#REF!,1)),"-",1),1)))</f>
        <v>-</v>
      </c>
      <c r="AY77" s="90" t="str">
        <f>IF(ISERROR(SEARCH(AY$8,#REF!,1)),"-",IF(COUNTIF(#REF!,AY$8)=1,1,IF(ISERROR(SEARCH(CONCATENATE(AY$8,","),#REF!,1)),IF(ISERROR(SEARCH(CONCATENATE(",",AY$8),#REF!,1)),"-",1),1)))</f>
        <v>-</v>
      </c>
      <c r="AZ77" s="90" t="str">
        <f>IF(ISERROR(SEARCH(AZ$8,#REF!,1)),"-",IF(COUNTIF(#REF!,AZ$8)=1,1,IF(ISERROR(SEARCH(CONCATENATE(AZ$8,","),#REF!,1)),IF(ISERROR(SEARCH(CONCATENATE(",",AZ$8),#REF!,1)),"-",1),1)))</f>
        <v>-</v>
      </c>
      <c r="BA77" s="90" t="str">
        <f>IF(ISERROR(SEARCH(BA$8,#REF!,1)),"-",IF(COUNTIF(#REF!,BA$8)=1,1,IF(ISERROR(SEARCH(CONCATENATE(BA$8,","),#REF!,1)),IF(ISERROR(SEARCH(CONCATENATE(",",BA$8),#REF!,1)),"-",1),1)))</f>
        <v>-</v>
      </c>
      <c r="BB77" s="89"/>
      <c r="BC77" s="90" t="str">
        <f>IF(ISERROR(SEARCH(BC$8,#REF!,1)),"-",IF(COUNTIF(#REF!,BC$8)=1,1,IF(ISERROR(SEARCH(CONCATENATE(BC$8,","),#REF!,1)),IF(ISERROR(SEARCH(CONCATENATE(",",BC$8),#REF!,1)),"-",1),1)))</f>
        <v>-</v>
      </c>
      <c r="BD77" s="90" t="str">
        <f>IF(ISERROR(SEARCH(BD$8,#REF!,1)),"-",IF(COUNTIF(#REF!,BD$8)=1,1,IF(ISERROR(SEARCH(CONCATENATE(BD$8,","),#REF!,1)),IF(ISERROR(SEARCH(CONCATENATE(",",BD$8),#REF!,1)),"-",1),1)))</f>
        <v>-</v>
      </c>
      <c r="BE77" s="90" t="str">
        <f>IF(ISERROR(SEARCH(BE$8,#REF!,1)),"-",IF(COUNTIF(#REF!,BE$8)=1,1,IF(ISERROR(SEARCH(CONCATENATE(BE$8,","),#REF!,1)),IF(ISERROR(SEARCH(CONCATENATE(",",BE$8),#REF!,1)),"-",1),1)))</f>
        <v>-</v>
      </c>
      <c r="BF77" s="90" t="str">
        <f>IF(ISERROR(SEARCH(BF$8,#REF!,1)),"-",IF(COUNTIF(#REF!,BF$8)=1,1,IF(ISERROR(SEARCH(CONCATENATE(BF$8,","),#REF!,1)),IF(ISERROR(SEARCH(CONCATENATE(",",BF$8),#REF!,1)),"-",1),1)))</f>
        <v>-</v>
      </c>
      <c r="BG77" s="90" t="str">
        <f>IF(ISERROR(SEARCH(BG$8,#REF!,1)),"-",IF(COUNTIF(#REF!,BG$8)=1,1,IF(ISERROR(SEARCH(CONCATENATE(BG$8,","),#REF!,1)),IF(ISERROR(SEARCH(CONCATENATE(",",BG$8),#REF!,1)),"-",1),1)))</f>
        <v>-</v>
      </c>
      <c r="BH77" s="90" t="str">
        <f>IF(ISERROR(SEARCH(BH$8,#REF!,1)),"-",IF(COUNTIF(#REF!,BH$8)=1,1,IF(ISERROR(SEARCH(CONCATENATE(BH$8,","),#REF!,1)),IF(ISERROR(SEARCH(CONCATENATE(",",BH$8),#REF!,1)),"-",1),1)))</f>
        <v>-</v>
      </c>
      <c r="BI77" s="90" t="str">
        <f>IF(ISERROR(SEARCH(BI$8,#REF!,1)),"-",IF(COUNTIF(#REF!,BI$8)=1,1,IF(ISERROR(SEARCH(CONCATENATE(BI$8,","),#REF!,1)),IF(ISERROR(SEARCH(CONCATENATE(",",BI$8),#REF!,1)),"-",1),1)))</f>
        <v>-</v>
      </c>
      <c r="BJ77" s="90" t="str">
        <f>IF(ISERROR(SEARCH(BJ$8,#REF!,1)),"-",IF(COUNTIF(#REF!,BJ$8)=1,1,IF(ISERROR(SEARCH(CONCATENATE(BJ$8,","),#REF!,1)),IF(ISERROR(SEARCH(CONCATENATE(",",BJ$8),#REF!,1)),"-",1),1)))</f>
        <v>-</v>
      </c>
      <c r="BK77" s="90" t="str">
        <f>IF(ISERROR(SEARCH(BK$8,#REF!,1)),"-",IF(COUNTIF(#REF!,BK$8)=1,1,IF(ISERROR(SEARCH(CONCATENATE(BK$8,","),#REF!,1)),IF(ISERROR(SEARCH(CONCATENATE(",",BK$8),#REF!,1)),"-",1),1)))</f>
        <v>-</v>
      </c>
      <c r="BL77" s="89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63" customFormat="1" ht="15.75" x14ac:dyDescent="0.25">
      <c r="A78" s="148"/>
      <c r="B78" s="148"/>
      <c r="C78" s="502" t="s">
        <v>213</v>
      </c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154"/>
      <c r="O78" s="155"/>
      <c r="P78" s="154">
        <v>1</v>
      </c>
      <c r="Q78" s="154"/>
      <c r="R78" s="149"/>
      <c r="S78" s="149">
        <v>1</v>
      </c>
      <c r="T78" s="149">
        <v>1</v>
      </c>
      <c r="U78" s="322"/>
      <c r="V78" s="88"/>
      <c r="W78" s="89"/>
      <c r="X78" s="89"/>
      <c r="Y78" s="90">
        <f t="shared" ref="Y78:AG78" si="46">SUM(Y63:Y77)</f>
        <v>0</v>
      </c>
      <c r="Z78" s="90">
        <f t="shared" si="46"/>
        <v>0</v>
      </c>
      <c r="AA78" s="90">
        <f t="shared" si="46"/>
        <v>0</v>
      </c>
      <c r="AB78" s="90">
        <f t="shared" si="46"/>
        <v>0</v>
      </c>
      <c r="AC78" s="90">
        <f t="shared" si="46"/>
        <v>0</v>
      </c>
      <c r="AD78" s="90">
        <f t="shared" si="46"/>
        <v>0</v>
      </c>
      <c r="AE78" s="90">
        <f t="shared" si="46"/>
        <v>0</v>
      </c>
      <c r="AF78" s="90">
        <f t="shared" si="46"/>
        <v>0</v>
      </c>
      <c r="AG78" s="90">
        <f t="shared" si="46"/>
        <v>0</v>
      </c>
      <c r="AH78" s="89"/>
      <c r="AI78" s="90">
        <f t="shared" ref="AI78:AQ78" si="47">SUM(AI63:AI77)</f>
        <v>0</v>
      </c>
      <c r="AJ78" s="90">
        <f t="shared" si="47"/>
        <v>0</v>
      </c>
      <c r="AK78" s="90">
        <f t="shared" si="47"/>
        <v>0</v>
      </c>
      <c r="AL78" s="90">
        <f t="shared" si="47"/>
        <v>0</v>
      </c>
      <c r="AM78" s="90">
        <f t="shared" si="47"/>
        <v>0</v>
      </c>
      <c r="AN78" s="90">
        <f t="shared" si="47"/>
        <v>0</v>
      </c>
      <c r="AO78" s="90">
        <f t="shared" si="47"/>
        <v>0</v>
      </c>
      <c r="AP78" s="90">
        <f t="shared" si="47"/>
        <v>0</v>
      </c>
      <c r="AQ78" s="90">
        <f t="shared" si="47"/>
        <v>0</v>
      </c>
      <c r="AR78" s="89"/>
      <c r="AS78" s="90">
        <f t="shared" ref="AS78:BA78" si="48">SUM(AS63:AS77)</f>
        <v>0</v>
      </c>
      <c r="AT78" s="90">
        <f t="shared" si="48"/>
        <v>0</v>
      </c>
      <c r="AU78" s="90">
        <f t="shared" si="48"/>
        <v>0</v>
      </c>
      <c r="AV78" s="90">
        <f t="shared" si="48"/>
        <v>0</v>
      </c>
      <c r="AW78" s="90">
        <f t="shared" si="48"/>
        <v>0</v>
      </c>
      <c r="AX78" s="90">
        <f t="shared" si="48"/>
        <v>0</v>
      </c>
      <c r="AY78" s="90">
        <f t="shared" si="48"/>
        <v>0</v>
      </c>
      <c r="AZ78" s="90">
        <f t="shared" si="48"/>
        <v>0</v>
      </c>
      <c r="BA78" s="90">
        <f t="shared" si="48"/>
        <v>0</v>
      </c>
      <c r="BB78" s="89"/>
      <c r="BC78" s="90">
        <f t="shared" ref="BC78:BK78" si="49">SUM(BC63:BC77)</f>
        <v>0</v>
      </c>
      <c r="BD78" s="90">
        <f t="shared" si="49"/>
        <v>0</v>
      </c>
      <c r="BE78" s="90">
        <f t="shared" si="49"/>
        <v>0</v>
      </c>
      <c r="BF78" s="90">
        <f t="shared" si="49"/>
        <v>0</v>
      </c>
      <c r="BG78" s="90">
        <f t="shared" si="49"/>
        <v>0</v>
      </c>
      <c r="BH78" s="90">
        <f t="shared" si="49"/>
        <v>0</v>
      </c>
      <c r="BI78" s="90">
        <f t="shared" si="49"/>
        <v>0</v>
      </c>
      <c r="BJ78" s="90">
        <f t="shared" si="49"/>
        <v>0</v>
      </c>
      <c r="BK78" s="90">
        <f t="shared" si="49"/>
        <v>0</v>
      </c>
      <c r="BL78" s="89"/>
      <c r="BM78" s="90">
        <f t="shared" ref="BM78:BU78" si="50">SUM(BM63:BM77)</f>
        <v>0</v>
      </c>
      <c r="BN78" s="90">
        <f t="shared" si="50"/>
        <v>0</v>
      </c>
      <c r="BO78" s="90">
        <f t="shared" si="50"/>
        <v>0</v>
      </c>
      <c r="BP78" s="90">
        <f t="shared" si="50"/>
        <v>0</v>
      </c>
      <c r="BQ78" s="90">
        <f t="shared" si="50"/>
        <v>0</v>
      </c>
      <c r="BR78" s="90">
        <f t="shared" si="50"/>
        <v>0</v>
      </c>
      <c r="BS78" s="90">
        <f t="shared" si="50"/>
        <v>0</v>
      </c>
      <c r="BT78" s="90">
        <f t="shared" si="50"/>
        <v>0</v>
      </c>
      <c r="BU78" s="90">
        <f t="shared" si="50"/>
        <v>0</v>
      </c>
    </row>
    <row r="79" spans="1:73" s="63" customFormat="1" ht="16.5" thickBot="1" x14ac:dyDescent="0.3">
      <c r="A79" s="148"/>
      <c r="B79" s="148"/>
      <c r="C79" s="493" t="s">
        <v>214</v>
      </c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156"/>
      <c r="O79" s="156"/>
      <c r="P79" s="156"/>
      <c r="Q79" s="156"/>
      <c r="R79" s="156"/>
      <c r="S79" s="156"/>
      <c r="T79" s="156"/>
      <c r="U79" s="323"/>
      <c r="V79" s="88"/>
      <c r="W79" s="89"/>
      <c r="X79" s="89"/>
      <c r="Y79" s="90"/>
      <c r="Z79" s="90"/>
      <c r="AA79" s="90"/>
      <c r="AB79" s="90"/>
      <c r="AC79" s="90"/>
      <c r="AD79" s="90"/>
      <c r="AE79" s="90"/>
      <c r="AF79" s="90"/>
      <c r="AG79" s="90"/>
      <c r="AH79" s="89"/>
      <c r="AI79" s="90"/>
      <c r="AJ79" s="90"/>
      <c r="AK79" s="90"/>
      <c r="AL79" s="90"/>
      <c r="AM79" s="90"/>
      <c r="AN79" s="90"/>
      <c r="AO79" s="90"/>
      <c r="AP79" s="90"/>
      <c r="AQ79" s="90"/>
      <c r="AR79" s="89"/>
      <c r="AS79" s="90"/>
      <c r="AT79" s="90"/>
      <c r="AU79" s="90"/>
      <c r="AV79" s="90"/>
      <c r="AW79" s="90"/>
      <c r="AX79" s="90"/>
      <c r="AY79" s="90"/>
      <c r="AZ79" s="90"/>
      <c r="BA79" s="90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89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63" customFormat="1" ht="15.75" x14ac:dyDescent="0.25">
      <c r="A80" s="148"/>
      <c r="B80" s="148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8"/>
      <c r="O80" s="158"/>
      <c r="P80" s="158"/>
      <c r="Q80" s="158"/>
      <c r="R80" s="158"/>
      <c r="S80" s="158"/>
      <c r="T80" s="158"/>
      <c r="U80" s="158"/>
      <c r="V80" s="148"/>
      <c r="W80" s="148"/>
      <c r="X80" s="148"/>
      <c r="Y80" s="159"/>
      <c r="Z80" s="159"/>
      <c r="AA80" s="159"/>
      <c r="AB80" s="159"/>
      <c r="AC80" s="159"/>
      <c r="AD80" s="159"/>
      <c r="AE80" s="159"/>
      <c r="AF80" s="159"/>
      <c r="AG80" s="159"/>
      <c r="AH80" s="148"/>
      <c r="AI80" s="159"/>
      <c r="AJ80" s="159"/>
      <c r="AK80" s="159"/>
      <c r="AL80" s="159"/>
      <c r="AM80" s="159"/>
      <c r="AN80" s="159"/>
      <c r="AO80" s="159"/>
      <c r="AP80" s="159"/>
      <c r="AQ80" s="159"/>
      <c r="AR80" s="148"/>
      <c r="AS80" s="159"/>
      <c r="AT80" s="159"/>
      <c r="AU80" s="159"/>
      <c r="AV80" s="159"/>
      <c r="AW80" s="159"/>
      <c r="AX80" s="159"/>
      <c r="AY80" s="159"/>
      <c r="AZ80" s="159"/>
      <c r="BA80" s="159"/>
      <c r="BB80" s="148"/>
      <c r="BC80" s="159"/>
      <c r="BD80" s="159"/>
      <c r="BE80" s="159"/>
      <c r="BF80" s="159"/>
      <c r="BG80" s="159"/>
      <c r="BH80" s="159"/>
      <c r="BI80" s="159"/>
      <c r="BJ80" s="159"/>
      <c r="BK80" s="159"/>
      <c r="BL80" s="148"/>
      <c r="BM80" s="159"/>
      <c r="BN80" s="159"/>
      <c r="BO80" s="159"/>
      <c r="BP80" s="159"/>
      <c r="BQ80" s="159"/>
      <c r="BR80" s="159"/>
      <c r="BS80" s="159"/>
      <c r="BT80" s="159"/>
      <c r="BU80" s="159"/>
    </row>
    <row r="81" spans="1:21" ht="15.75" x14ac:dyDescent="0.25">
      <c r="A81" s="148"/>
      <c r="B81" s="260"/>
      <c r="C81" s="259"/>
      <c r="D81" s="259"/>
      <c r="E81" s="148"/>
      <c r="F81" s="148"/>
      <c r="G81" s="148"/>
      <c r="H81" s="148"/>
      <c r="I81" s="148"/>
      <c r="J81" s="148"/>
      <c r="K81" s="148"/>
      <c r="L81" s="148"/>
      <c r="M81" s="148"/>
      <c r="N81" s="215" t="s">
        <v>215</v>
      </c>
      <c r="O81" s="55"/>
      <c r="P81" s="260"/>
      <c r="Q81" s="148"/>
      <c r="R81" s="148"/>
      <c r="S81" s="55"/>
      <c r="T81" s="63"/>
      <c r="U81" s="63"/>
    </row>
    <row r="82" spans="1:21" ht="15.75" x14ac:dyDescent="0.25">
      <c r="A82" s="593"/>
      <c r="B82" s="594" t="s">
        <v>215</v>
      </c>
      <c r="C82" s="148"/>
      <c r="D82" s="148"/>
      <c r="E82" s="148"/>
      <c r="F82" s="148"/>
      <c r="G82" s="148"/>
      <c r="H82" s="148"/>
      <c r="I82" s="63"/>
      <c r="J82" s="148"/>
      <c r="K82" s="148"/>
      <c r="L82" s="148"/>
      <c r="M82" s="148"/>
      <c r="N82" s="215" t="s">
        <v>293</v>
      </c>
      <c r="O82" s="55"/>
      <c r="P82" s="260"/>
      <c r="Q82" s="148"/>
      <c r="R82" s="148"/>
      <c r="S82" s="55"/>
      <c r="T82" s="63"/>
      <c r="U82" s="63"/>
    </row>
    <row r="83" spans="1:21" ht="15.75" x14ac:dyDescent="0.25">
      <c r="A83" s="593"/>
      <c r="B83" s="595" t="s">
        <v>315</v>
      </c>
      <c r="C83" s="148"/>
      <c r="D83" s="259" t="s">
        <v>215</v>
      </c>
      <c r="E83" s="63"/>
      <c r="F83" s="63"/>
      <c r="G83" s="63"/>
      <c r="H83" s="148"/>
      <c r="I83" s="148"/>
      <c r="J83" s="148"/>
      <c r="K83" s="148"/>
      <c r="L83" s="148"/>
      <c r="M83" s="148"/>
      <c r="N83" s="215" t="s">
        <v>294</v>
      </c>
      <c r="O83" s="55"/>
      <c r="P83" s="260"/>
      <c r="Q83" s="148"/>
      <c r="R83" s="148"/>
      <c r="S83" s="55"/>
      <c r="T83" s="63"/>
      <c r="U83" s="63"/>
    </row>
    <row r="84" spans="1:21" ht="15.75" x14ac:dyDescent="0.25">
      <c r="A84" s="593"/>
      <c r="B84" s="596" t="s">
        <v>316</v>
      </c>
      <c r="C84" s="213"/>
      <c r="D84" s="259" t="s">
        <v>216</v>
      </c>
      <c r="E84" s="63"/>
      <c r="F84" s="63"/>
      <c r="G84" s="261"/>
      <c r="H84" s="148"/>
      <c r="I84" s="148"/>
      <c r="J84" s="148"/>
      <c r="K84" s="148"/>
      <c r="L84" s="148"/>
      <c r="M84" s="148"/>
      <c r="N84" s="215" t="s">
        <v>217</v>
      </c>
      <c r="O84" s="55"/>
      <c r="P84" s="260"/>
      <c r="Q84" s="148"/>
      <c r="R84" s="148"/>
      <c r="S84" s="55"/>
      <c r="T84" s="63"/>
      <c r="U84" s="63"/>
    </row>
    <row r="85" spans="1:21" ht="15.75" x14ac:dyDescent="0.25">
      <c r="A85" s="593"/>
      <c r="B85" s="597" t="s">
        <v>317</v>
      </c>
      <c r="C85" s="148"/>
      <c r="D85" s="148" t="s">
        <v>218</v>
      </c>
      <c r="E85" s="63"/>
      <c r="F85" s="63"/>
      <c r="G85" s="148"/>
      <c r="H85" s="148"/>
      <c r="I85" s="148"/>
      <c r="J85" s="148"/>
      <c r="K85" s="148"/>
      <c r="L85" s="148"/>
      <c r="M85" s="148"/>
      <c r="N85" s="262" t="s">
        <v>313</v>
      </c>
      <c r="O85" s="55"/>
      <c r="P85" s="260"/>
      <c r="Q85" s="148"/>
      <c r="R85" s="148"/>
      <c r="S85" s="55"/>
      <c r="T85" s="63"/>
      <c r="U85" s="63"/>
    </row>
    <row r="86" spans="1:21" ht="15.75" x14ac:dyDescent="0.25">
      <c r="A86" s="593"/>
      <c r="B86" s="598" t="s">
        <v>313</v>
      </c>
      <c r="C86" s="148"/>
      <c r="D86" s="148" t="s">
        <v>219</v>
      </c>
      <c r="E86" s="63"/>
      <c r="F86" s="63"/>
      <c r="G86" s="148"/>
      <c r="H86" s="148"/>
      <c r="I86" s="148"/>
      <c r="J86" s="148"/>
      <c r="K86" s="148"/>
      <c r="L86" s="148"/>
      <c r="M86" s="148"/>
      <c r="N86" s="262"/>
      <c r="O86" s="55"/>
      <c r="P86" s="260"/>
      <c r="Q86" s="148"/>
      <c r="R86" s="148"/>
      <c r="S86" s="55"/>
      <c r="T86" s="63"/>
      <c r="U86" s="63"/>
    </row>
    <row r="87" spans="1:21" ht="15.75" x14ac:dyDescent="0.25">
      <c r="A87" s="593"/>
      <c r="B87" s="593"/>
      <c r="C87" s="259"/>
      <c r="D87" s="148" t="s">
        <v>313</v>
      </c>
      <c r="E87" s="63"/>
      <c r="F87" s="63"/>
      <c r="G87" s="259"/>
      <c r="H87" s="148"/>
      <c r="I87" s="148"/>
      <c r="J87" s="148"/>
      <c r="K87" s="148"/>
      <c r="L87" s="148"/>
      <c r="M87" s="148"/>
      <c r="N87" s="215" t="s">
        <v>215</v>
      </c>
      <c r="O87" s="55"/>
      <c r="P87" s="215"/>
      <c r="Q87" s="263"/>
      <c r="R87" s="263"/>
      <c r="S87" s="55"/>
      <c r="T87" s="63"/>
      <c r="U87" s="63"/>
    </row>
    <row r="88" spans="1:21" ht="15.75" customHeight="1" x14ac:dyDescent="0.25">
      <c r="A88" s="593"/>
      <c r="B88" s="594" t="s">
        <v>215</v>
      </c>
      <c r="C88" s="148"/>
      <c r="D88" s="148"/>
      <c r="E88" s="63"/>
      <c r="F88" s="148"/>
      <c r="G88" s="259"/>
      <c r="H88" s="148"/>
      <c r="I88" s="148"/>
      <c r="J88" s="148"/>
      <c r="K88" s="148"/>
      <c r="L88" s="148"/>
      <c r="M88" s="148"/>
      <c r="N88" s="532" t="s">
        <v>295</v>
      </c>
      <c r="O88" s="532"/>
      <c r="P88" s="532"/>
      <c r="Q88" s="532"/>
      <c r="R88" s="532"/>
      <c r="S88" s="532"/>
      <c r="T88" s="63"/>
      <c r="U88" s="63"/>
    </row>
    <row r="89" spans="1:21" ht="15.75" x14ac:dyDescent="0.25">
      <c r="A89" s="593"/>
      <c r="B89" s="595" t="s">
        <v>318</v>
      </c>
      <c r="C89" s="148"/>
      <c r="D89" s="148"/>
      <c r="E89" s="148"/>
      <c r="F89" s="148"/>
      <c r="G89" s="63"/>
      <c r="H89" s="148"/>
      <c r="I89" s="148"/>
      <c r="J89" s="148"/>
      <c r="K89" s="148"/>
      <c r="L89" s="148"/>
      <c r="M89" s="148"/>
      <c r="N89" s="532"/>
      <c r="O89" s="532"/>
      <c r="P89" s="532"/>
      <c r="Q89" s="532"/>
      <c r="R89" s="532"/>
      <c r="S89" s="532"/>
      <c r="T89" s="63"/>
      <c r="U89" s="63"/>
    </row>
    <row r="90" spans="1:21" ht="15.75" x14ac:dyDescent="0.25">
      <c r="A90" s="593"/>
      <c r="B90" s="596" t="s">
        <v>319</v>
      </c>
      <c r="C90" s="213"/>
      <c r="D90" s="213"/>
      <c r="E90" s="213"/>
      <c r="F90" s="148"/>
      <c r="G90" s="261"/>
      <c r="H90" s="148"/>
      <c r="I90" s="148"/>
      <c r="J90" s="148"/>
      <c r="K90" s="148"/>
      <c r="L90" s="148"/>
      <c r="M90" s="148"/>
      <c r="N90" s="532"/>
      <c r="O90" s="532"/>
      <c r="P90" s="532"/>
      <c r="Q90" s="532"/>
      <c r="R90" s="532"/>
      <c r="S90" s="532"/>
      <c r="T90" s="63"/>
      <c r="U90" s="63"/>
    </row>
    <row r="91" spans="1:21" ht="15.75" x14ac:dyDescent="0.25">
      <c r="A91" s="593"/>
      <c r="B91" s="597" t="s">
        <v>320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262" t="s">
        <v>296</v>
      </c>
      <c r="O91" s="55"/>
      <c r="P91" s="262"/>
      <c r="Q91" s="260"/>
      <c r="R91" s="260"/>
      <c r="S91" s="55"/>
      <c r="T91" s="63"/>
      <c r="U91" s="63"/>
    </row>
    <row r="92" spans="1:21" x14ac:dyDescent="0.25">
      <c r="A92" s="14"/>
      <c r="B92" s="598" t="s">
        <v>313</v>
      </c>
      <c r="N92" s="262" t="s">
        <v>313</v>
      </c>
      <c r="O92" s="55"/>
      <c r="P92" s="264"/>
      <c r="Q92" s="265"/>
      <c r="R92" s="265"/>
      <c r="S92" s="55"/>
      <c r="T92" s="160"/>
      <c r="U92" s="160"/>
    </row>
    <row r="93" spans="1:21" x14ac:dyDescent="0.25">
      <c r="T93" s="160"/>
      <c r="U93" s="160"/>
    </row>
    <row r="94" spans="1:21" x14ac:dyDescent="0.25">
      <c r="T94" s="160"/>
      <c r="U94" s="160"/>
    </row>
  </sheetData>
  <mergeCells count="68">
    <mergeCell ref="A1:BU1"/>
    <mergeCell ref="A2:A7"/>
    <mergeCell ref="B2:B7"/>
    <mergeCell ref="C2:F2"/>
    <mergeCell ref="G2:G7"/>
    <mergeCell ref="H2:M2"/>
    <mergeCell ref="N2:BU2"/>
    <mergeCell ref="C3:C7"/>
    <mergeCell ref="D3:D7"/>
    <mergeCell ref="E4:E7"/>
    <mergeCell ref="J4:L4"/>
    <mergeCell ref="M3:M7"/>
    <mergeCell ref="N3:O3"/>
    <mergeCell ref="P3:Q3"/>
    <mergeCell ref="N4:BU4"/>
    <mergeCell ref="J5:J7"/>
    <mergeCell ref="N88:S90"/>
    <mergeCell ref="G27:G30"/>
    <mergeCell ref="H27:H30"/>
    <mergeCell ref="A25:U25"/>
    <mergeCell ref="A26:B26"/>
    <mergeCell ref="T27:T30"/>
    <mergeCell ref="A31:B31"/>
    <mergeCell ref="U27:U30"/>
    <mergeCell ref="I27:I30"/>
    <mergeCell ref="S27:S30"/>
    <mergeCell ref="A70:B70"/>
    <mergeCell ref="E27:E30"/>
    <mergeCell ref="F27:F30"/>
    <mergeCell ref="A61:B61"/>
    <mergeCell ref="J27:J30"/>
    <mergeCell ref="B27:B30"/>
    <mergeCell ref="A10:BU10"/>
    <mergeCell ref="A24:B24"/>
    <mergeCell ref="E3:F3"/>
    <mergeCell ref="T3:U3"/>
    <mergeCell ref="H3:H7"/>
    <mergeCell ref="I3:L3"/>
    <mergeCell ref="F4:F7"/>
    <mergeCell ref="I4:I7"/>
    <mergeCell ref="K5:K7"/>
    <mergeCell ref="L5:L7"/>
    <mergeCell ref="N6:BU6"/>
    <mergeCell ref="R3:S3"/>
    <mergeCell ref="A9:U9"/>
    <mergeCell ref="P27:P30"/>
    <mergeCell ref="K27:K30"/>
    <mergeCell ref="L27:L30"/>
    <mergeCell ref="C27:C30"/>
    <mergeCell ref="D27:D30"/>
    <mergeCell ref="M27:M30"/>
    <mergeCell ref="N27:N30"/>
    <mergeCell ref="O27:O30"/>
    <mergeCell ref="C79:M79"/>
    <mergeCell ref="A72:B72"/>
    <mergeCell ref="A73:U73"/>
    <mergeCell ref="C75:M75"/>
    <mergeCell ref="C76:M76"/>
    <mergeCell ref="Q27:Q30"/>
    <mergeCell ref="R27:R30"/>
    <mergeCell ref="A71:B71"/>
    <mergeCell ref="C77:M77"/>
    <mergeCell ref="C78:M78"/>
    <mergeCell ref="A59:B59"/>
    <mergeCell ref="A60:U60"/>
    <mergeCell ref="A32:U32"/>
    <mergeCell ref="A33:U33"/>
    <mergeCell ref="B62:B69"/>
  </mergeCells>
  <phoneticPr fontId="36" type="noConversion"/>
  <printOptions horizontalCentered="1"/>
  <pageMargins left="0.11811023622047245" right="0.11811023622047245" top="0.55118110236220474" bottom="0.15748031496062992" header="0" footer="0"/>
  <pageSetup paperSize="9" scale="78" orientation="landscape" r:id="rId1"/>
  <rowBreaks count="2" manualBreakCount="2">
    <brk id="31" max="72" man="1"/>
    <brk id="72" max="72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topLeftCell="A19" zoomScale="60" zoomScaleNormal="79" workbookViewId="0">
      <selection activeCell="C24" sqref="C24:C43"/>
    </sheetView>
  </sheetViews>
  <sheetFormatPr defaultRowHeight="15" x14ac:dyDescent="0.25"/>
  <cols>
    <col min="1" max="1" width="9.7109375" style="218" customWidth="1"/>
    <col min="2" max="2" width="32.7109375" style="220" bestFit="1" customWidth="1"/>
    <col min="3" max="10" width="9.140625" style="218"/>
    <col min="11" max="11" width="26.5703125" style="218" customWidth="1"/>
    <col min="12" max="12" width="10.5703125" style="218" customWidth="1"/>
    <col min="13" max="13" width="17.140625" style="218" customWidth="1"/>
    <col min="14" max="14" width="23" style="219" customWidth="1"/>
    <col min="15" max="15" width="27.28515625" style="219" customWidth="1"/>
    <col min="16" max="16" width="18.7109375" style="218" customWidth="1"/>
    <col min="17" max="16384" width="9.140625" style="218"/>
  </cols>
  <sheetData>
    <row r="1" spans="1:16" ht="15.75" x14ac:dyDescent="0.25">
      <c r="A1" s="162"/>
      <c r="B1" s="208"/>
      <c r="C1" s="162"/>
      <c r="D1" s="162"/>
      <c r="E1" s="162"/>
      <c r="F1" s="162"/>
      <c r="G1" s="162"/>
      <c r="H1" s="162"/>
      <c r="I1" s="162"/>
      <c r="J1" s="163"/>
      <c r="K1" s="162"/>
      <c r="L1" s="162"/>
      <c r="M1" s="164"/>
      <c r="N1" s="165"/>
      <c r="O1" s="165"/>
      <c r="P1" s="166" t="s">
        <v>220</v>
      </c>
    </row>
    <row r="2" spans="1:16" ht="19.5" thickBot="1" x14ac:dyDescent="0.3">
      <c r="A2" s="167"/>
      <c r="B2" s="208"/>
      <c r="C2" s="274" t="s">
        <v>297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65"/>
      <c r="P2" s="168"/>
    </row>
    <row r="3" spans="1:16" x14ac:dyDescent="0.25">
      <c r="A3" s="583" t="s">
        <v>72</v>
      </c>
      <c r="B3" s="580" t="s">
        <v>73</v>
      </c>
      <c r="C3" s="579" t="s">
        <v>75</v>
      </c>
      <c r="D3" s="586" t="s">
        <v>76</v>
      </c>
      <c r="E3" s="586"/>
      <c r="F3" s="586"/>
      <c r="G3" s="586"/>
      <c r="H3" s="586"/>
      <c r="I3" s="586"/>
      <c r="J3" s="579" t="s">
        <v>221</v>
      </c>
      <c r="K3" s="573" t="s">
        <v>222</v>
      </c>
      <c r="L3" s="579" t="s">
        <v>223</v>
      </c>
      <c r="M3" s="579" t="s">
        <v>224</v>
      </c>
      <c r="N3" s="580" t="s">
        <v>225</v>
      </c>
      <c r="O3" s="580" t="s">
        <v>226</v>
      </c>
      <c r="P3" s="576" t="s">
        <v>227</v>
      </c>
    </row>
    <row r="4" spans="1:16" x14ac:dyDescent="0.25">
      <c r="A4" s="584"/>
      <c r="B4" s="581"/>
      <c r="C4" s="558"/>
      <c r="D4" s="558" t="s">
        <v>81</v>
      </c>
      <c r="E4" s="560" t="s">
        <v>82</v>
      </c>
      <c r="F4" s="560"/>
      <c r="G4" s="560"/>
      <c r="H4" s="560"/>
      <c r="I4" s="591" t="s">
        <v>83</v>
      </c>
      <c r="J4" s="558"/>
      <c r="K4" s="574"/>
      <c r="L4" s="558"/>
      <c r="M4" s="558"/>
      <c r="N4" s="581"/>
      <c r="O4" s="581"/>
      <c r="P4" s="577"/>
    </row>
    <row r="5" spans="1:16" x14ac:dyDescent="0.25">
      <c r="A5" s="584"/>
      <c r="B5" s="581"/>
      <c r="C5" s="558"/>
      <c r="D5" s="558"/>
      <c r="E5" s="558" t="s">
        <v>91</v>
      </c>
      <c r="F5" s="560" t="s">
        <v>92</v>
      </c>
      <c r="G5" s="560"/>
      <c r="H5" s="560"/>
      <c r="I5" s="591"/>
      <c r="J5" s="558"/>
      <c r="K5" s="574"/>
      <c r="L5" s="558"/>
      <c r="M5" s="558"/>
      <c r="N5" s="581"/>
      <c r="O5" s="581"/>
      <c r="P5" s="577"/>
    </row>
    <row r="6" spans="1:16" x14ac:dyDescent="0.25">
      <c r="A6" s="584"/>
      <c r="B6" s="581"/>
      <c r="C6" s="558"/>
      <c r="D6" s="558"/>
      <c r="E6" s="558"/>
      <c r="F6" s="558" t="s">
        <v>94</v>
      </c>
      <c r="G6" s="558" t="s">
        <v>95</v>
      </c>
      <c r="H6" s="558" t="s">
        <v>96</v>
      </c>
      <c r="I6" s="591"/>
      <c r="J6" s="558"/>
      <c r="K6" s="574"/>
      <c r="L6" s="558"/>
      <c r="M6" s="558"/>
      <c r="N6" s="581"/>
      <c r="O6" s="581"/>
      <c r="P6" s="577"/>
    </row>
    <row r="7" spans="1:16" x14ac:dyDescent="0.25">
      <c r="A7" s="584"/>
      <c r="B7" s="581"/>
      <c r="C7" s="558"/>
      <c r="D7" s="558"/>
      <c r="E7" s="558"/>
      <c r="F7" s="558"/>
      <c r="G7" s="558"/>
      <c r="H7" s="558"/>
      <c r="I7" s="591"/>
      <c r="J7" s="558"/>
      <c r="K7" s="574"/>
      <c r="L7" s="558"/>
      <c r="M7" s="558"/>
      <c r="N7" s="581"/>
      <c r="O7" s="581"/>
      <c r="P7" s="577"/>
    </row>
    <row r="8" spans="1:16" ht="42" customHeight="1" thickBot="1" x14ac:dyDescent="0.3">
      <c r="A8" s="585"/>
      <c r="B8" s="582"/>
      <c r="C8" s="559"/>
      <c r="D8" s="559"/>
      <c r="E8" s="559"/>
      <c r="F8" s="559"/>
      <c r="G8" s="559"/>
      <c r="H8" s="559"/>
      <c r="I8" s="592"/>
      <c r="J8" s="559"/>
      <c r="K8" s="575"/>
      <c r="L8" s="559"/>
      <c r="M8" s="559"/>
      <c r="N8" s="582"/>
      <c r="O8" s="582"/>
      <c r="P8" s="578"/>
    </row>
    <row r="9" spans="1:16" ht="16.5" thickBot="1" x14ac:dyDescent="0.3">
      <c r="A9" s="549" t="s">
        <v>228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1"/>
    </row>
    <row r="10" spans="1:16" s="219" customFormat="1" ht="45" x14ac:dyDescent="0.25">
      <c r="A10" s="231" t="s">
        <v>134</v>
      </c>
      <c r="B10" s="198" t="s">
        <v>267</v>
      </c>
      <c r="C10" s="382">
        <v>5</v>
      </c>
      <c r="D10" s="188">
        <f>C10*30</f>
        <v>150</v>
      </c>
      <c r="E10" s="189">
        <f>SUM(F10:H10)</f>
        <v>52</v>
      </c>
      <c r="F10" s="384">
        <v>30</v>
      </c>
      <c r="G10" s="190"/>
      <c r="H10" s="386">
        <v>22</v>
      </c>
      <c r="I10" s="169">
        <f>D10-E10</f>
        <v>98</v>
      </c>
      <c r="J10" s="191" t="s">
        <v>229</v>
      </c>
      <c r="K10" s="192" t="s">
        <v>233</v>
      </c>
      <c r="L10" s="193" t="s">
        <v>234</v>
      </c>
      <c r="M10" s="194" t="s">
        <v>230</v>
      </c>
      <c r="N10" s="388"/>
      <c r="O10" s="389"/>
      <c r="P10" s="390"/>
    </row>
    <row r="11" spans="1:16" s="219" customFormat="1" ht="45.75" thickBot="1" x14ac:dyDescent="0.3">
      <c r="A11" s="216" t="s">
        <v>137</v>
      </c>
      <c r="B11" s="236" t="s">
        <v>232</v>
      </c>
      <c r="C11" s="383">
        <v>5</v>
      </c>
      <c r="D11" s="201">
        <f>C11*30</f>
        <v>150</v>
      </c>
      <c r="E11" s="200">
        <f>SUM(F11:H11)</f>
        <v>52</v>
      </c>
      <c r="F11" s="385">
        <v>30</v>
      </c>
      <c r="G11" s="239"/>
      <c r="H11" s="387">
        <v>22</v>
      </c>
      <c r="I11" s="202">
        <f>D11-E11</f>
        <v>98</v>
      </c>
      <c r="J11" s="203" t="s">
        <v>229</v>
      </c>
      <c r="K11" s="204" t="s">
        <v>233</v>
      </c>
      <c r="L11" s="205" t="s">
        <v>234</v>
      </c>
      <c r="M11" s="206" t="s">
        <v>230</v>
      </c>
      <c r="N11" s="391" t="s">
        <v>231</v>
      </c>
      <c r="O11" s="207" t="s">
        <v>235</v>
      </c>
      <c r="P11" s="392" t="s">
        <v>231</v>
      </c>
    </row>
    <row r="13" spans="1:16" s="221" customFormat="1" ht="15.75" x14ac:dyDescent="0.25">
      <c r="B13" s="222"/>
      <c r="N13" s="223"/>
      <c r="O13" s="224"/>
      <c r="P13" s="221" t="s">
        <v>236</v>
      </c>
    </row>
    <row r="14" spans="1:16" s="228" customFormat="1" ht="18.75" x14ac:dyDescent="0.3">
      <c r="A14" s="225"/>
      <c r="B14" s="226"/>
      <c r="C14" s="274" t="s">
        <v>298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30"/>
      <c r="P14" s="225"/>
    </row>
    <row r="15" spans="1:16" s="228" customFormat="1" ht="19.5" thickBot="1" x14ac:dyDescent="0.35">
      <c r="A15" s="225"/>
      <c r="B15" s="226"/>
      <c r="C15" s="227"/>
      <c r="D15" s="225"/>
      <c r="F15" s="225"/>
      <c r="G15" s="225"/>
      <c r="H15" s="225"/>
      <c r="I15" s="225"/>
      <c r="J15" s="225"/>
      <c r="K15" s="225"/>
      <c r="L15" s="225"/>
      <c r="M15" s="225"/>
      <c r="N15" s="229"/>
      <c r="O15" s="230"/>
      <c r="P15" s="225"/>
    </row>
    <row r="16" spans="1:16" ht="15" customHeight="1" thickBot="1" x14ac:dyDescent="0.3">
      <c r="A16" s="583" t="s">
        <v>72</v>
      </c>
      <c r="B16" s="580" t="s">
        <v>73</v>
      </c>
      <c r="C16" s="579" t="s">
        <v>75</v>
      </c>
      <c r="D16" s="586" t="s">
        <v>76</v>
      </c>
      <c r="E16" s="586"/>
      <c r="F16" s="586"/>
      <c r="G16" s="586"/>
      <c r="H16" s="586"/>
      <c r="I16" s="587"/>
      <c r="J16" s="570" t="s">
        <v>221</v>
      </c>
      <c r="K16" s="573" t="s">
        <v>222</v>
      </c>
      <c r="L16" s="570" t="s">
        <v>223</v>
      </c>
      <c r="M16" s="588" t="s">
        <v>224</v>
      </c>
      <c r="N16" s="565" t="s">
        <v>225</v>
      </c>
      <c r="O16" s="552" t="s">
        <v>226</v>
      </c>
      <c r="P16" s="555" t="s">
        <v>227</v>
      </c>
    </row>
    <row r="17" spans="1:16" x14ac:dyDescent="0.25">
      <c r="A17" s="584"/>
      <c r="B17" s="581"/>
      <c r="C17" s="558"/>
      <c r="D17" s="558" t="s">
        <v>81</v>
      </c>
      <c r="E17" s="560" t="s">
        <v>82</v>
      </c>
      <c r="F17" s="560"/>
      <c r="G17" s="560"/>
      <c r="H17" s="561"/>
      <c r="I17" s="562" t="s">
        <v>83</v>
      </c>
      <c r="J17" s="571"/>
      <c r="K17" s="574"/>
      <c r="L17" s="571"/>
      <c r="M17" s="589"/>
      <c r="N17" s="566"/>
      <c r="O17" s="553"/>
      <c r="P17" s="556"/>
    </row>
    <row r="18" spans="1:16" x14ac:dyDescent="0.25">
      <c r="A18" s="584"/>
      <c r="B18" s="581"/>
      <c r="C18" s="558"/>
      <c r="D18" s="558"/>
      <c r="E18" s="558" t="s">
        <v>91</v>
      </c>
      <c r="F18" s="560" t="s">
        <v>92</v>
      </c>
      <c r="G18" s="560"/>
      <c r="H18" s="561"/>
      <c r="I18" s="563"/>
      <c r="J18" s="571"/>
      <c r="K18" s="574"/>
      <c r="L18" s="571"/>
      <c r="M18" s="589"/>
      <c r="N18" s="566"/>
      <c r="O18" s="553"/>
      <c r="P18" s="556"/>
    </row>
    <row r="19" spans="1:16" x14ac:dyDescent="0.25">
      <c r="A19" s="584"/>
      <c r="B19" s="581"/>
      <c r="C19" s="558"/>
      <c r="D19" s="558"/>
      <c r="E19" s="558"/>
      <c r="F19" s="558" t="s">
        <v>94</v>
      </c>
      <c r="G19" s="558" t="s">
        <v>95</v>
      </c>
      <c r="H19" s="568" t="s">
        <v>96</v>
      </c>
      <c r="I19" s="563"/>
      <c r="J19" s="571"/>
      <c r="K19" s="574"/>
      <c r="L19" s="571"/>
      <c r="M19" s="589"/>
      <c r="N19" s="566"/>
      <c r="O19" s="553"/>
      <c r="P19" s="556"/>
    </row>
    <row r="20" spans="1:16" x14ac:dyDescent="0.25">
      <c r="A20" s="584"/>
      <c r="B20" s="581"/>
      <c r="C20" s="558"/>
      <c r="D20" s="558"/>
      <c r="E20" s="558"/>
      <c r="F20" s="558"/>
      <c r="G20" s="558"/>
      <c r="H20" s="568"/>
      <c r="I20" s="563"/>
      <c r="J20" s="571"/>
      <c r="K20" s="574"/>
      <c r="L20" s="571"/>
      <c r="M20" s="589"/>
      <c r="N20" s="566"/>
      <c r="O20" s="553"/>
      <c r="P20" s="556"/>
    </row>
    <row r="21" spans="1:16" ht="49.15" customHeight="1" thickBot="1" x14ac:dyDescent="0.3">
      <c r="A21" s="585"/>
      <c r="B21" s="582"/>
      <c r="C21" s="559"/>
      <c r="D21" s="559"/>
      <c r="E21" s="559"/>
      <c r="F21" s="559"/>
      <c r="G21" s="559"/>
      <c r="H21" s="569"/>
      <c r="I21" s="564"/>
      <c r="J21" s="572"/>
      <c r="K21" s="575"/>
      <c r="L21" s="572"/>
      <c r="M21" s="590"/>
      <c r="N21" s="567"/>
      <c r="O21" s="554"/>
      <c r="P21" s="557"/>
    </row>
    <row r="22" spans="1:16" ht="16.5" thickBot="1" x14ac:dyDescent="0.3">
      <c r="A22" s="549" t="s">
        <v>228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1"/>
    </row>
    <row r="23" spans="1:16" ht="45" x14ac:dyDescent="0.25">
      <c r="A23" s="231" t="s">
        <v>194</v>
      </c>
      <c r="B23" s="232" t="s">
        <v>268</v>
      </c>
      <c r="C23" s="382">
        <v>5</v>
      </c>
      <c r="D23" s="188">
        <f t="shared" ref="D23:D31" si="0">C23*30</f>
        <v>150</v>
      </c>
      <c r="E23" s="189">
        <f t="shared" ref="E23:E31" si="1">SUM(F23:H23)</f>
        <v>52</v>
      </c>
      <c r="F23" s="384">
        <v>30</v>
      </c>
      <c r="G23" s="190"/>
      <c r="H23" s="386">
        <v>22</v>
      </c>
      <c r="I23" s="169">
        <f t="shared" ref="I23:I31" si="2">D23-E23</f>
        <v>98</v>
      </c>
      <c r="J23" s="191" t="s">
        <v>229</v>
      </c>
      <c r="K23" s="192" t="s">
        <v>233</v>
      </c>
      <c r="L23" s="193" t="s">
        <v>234</v>
      </c>
      <c r="M23" s="194" t="s">
        <v>230</v>
      </c>
      <c r="N23" s="199" t="s">
        <v>278</v>
      </c>
      <c r="O23" s="195" t="s">
        <v>286</v>
      </c>
      <c r="P23" s="390"/>
    </row>
    <row r="24" spans="1:16" ht="45" x14ac:dyDescent="0.25">
      <c r="A24" s="241" t="s">
        <v>196</v>
      </c>
      <c r="B24" s="233" t="s">
        <v>269</v>
      </c>
      <c r="C24" s="355">
        <v>5</v>
      </c>
      <c r="D24" s="273">
        <f t="shared" si="0"/>
        <v>150</v>
      </c>
      <c r="E24" s="140">
        <f t="shared" si="1"/>
        <v>52</v>
      </c>
      <c r="F24" s="361">
        <v>30</v>
      </c>
      <c r="G24" s="269"/>
      <c r="H24" s="363">
        <v>22</v>
      </c>
      <c r="I24" s="271">
        <f t="shared" si="2"/>
        <v>98</v>
      </c>
      <c r="J24" s="173" t="s">
        <v>229</v>
      </c>
      <c r="K24" s="267" t="s">
        <v>233</v>
      </c>
      <c r="L24" s="175" t="s">
        <v>234</v>
      </c>
      <c r="M24" s="174" t="s">
        <v>230</v>
      </c>
      <c r="N24" s="234" t="s">
        <v>279</v>
      </c>
      <c r="O24" s="186" t="s">
        <v>287</v>
      </c>
      <c r="P24" s="217" t="s">
        <v>280</v>
      </c>
    </row>
    <row r="25" spans="1:16" ht="45" x14ac:dyDescent="0.25">
      <c r="A25" s="241" t="s">
        <v>197</v>
      </c>
      <c r="B25" s="233" t="s">
        <v>270</v>
      </c>
      <c r="C25" s="355">
        <v>5</v>
      </c>
      <c r="D25" s="273">
        <f t="shared" si="0"/>
        <v>150</v>
      </c>
      <c r="E25" s="242">
        <f t="shared" si="1"/>
        <v>52</v>
      </c>
      <c r="F25" s="361">
        <v>30</v>
      </c>
      <c r="G25" s="269"/>
      <c r="H25" s="363">
        <v>22</v>
      </c>
      <c r="I25" s="271">
        <f t="shared" si="2"/>
        <v>98</v>
      </c>
      <c r="J25" s="173" t="s">
        <v>229</v>
      </c>
      <c r="K25" s="267" t="s">
        <v>233</v>
      </c>
      <c r="L25" s="175" t="s">
        <v>234</v>
      </c>
      <c r="M25" s="174" t="s">
        <v>230</v>
      </c>
      <c r="N25" s="234" t="s">
        <v>281</v>
      </c>
      <c r="O25" s="186" t="s">
        <v>288</v>
      </c>
      <c r="P25" s="217" t="s">
        <v>256</v>
      </c>
    </row>
    <row r="26" spans="1:16" s="219" customFormat="1" ht="60" x14ac:dyDescent="0.25">
      <c r="A26" s="241" t="s">
        <v>198</v>
      </c>
      <c r="B26" s="196" t="s">
        <v>237</v>
      </c>
      <c r="C26" s="403">
        <v>5</v>
      </c>
      <c r="D26" s="139">
        <f t="shared" si="0"/>
        <v>150</v>
      </c>
      <c r="E26" s="140">
        <f t="shared" si="1"/>
        <v>52</v>
      </c>
      <c r="F26" s="360">
        <v>30</v>
      </c>
      <c r="G26" s="137"/>
      <c r="H26" s="362">
        <v>22</v>
      </c>
      <c r="I26" s="141">
        <f t="shared" si="2"/>
        <v>98</v>
      </c>
      <c r="J26" s="170" t="s">
        <v>229</v>
      </c>
      <c r="K26" s="184" t="s">
        <v>233</v>
      </c>
      <c r="L26" s="187" t="s">
        <v>234</v>
      </c>
      <c r="M26" s="237" t="s">
        <v>230</v>
      </c>
      <c r="N26" s="197" t="s">
        <v>238</v>
      </c>
      <c r="O26" s="185" t="s">
        <v>239</v>
      </c>
      <c r="P26" s="393"/>
    </row>
    <row r="27" spans="1:16" s="219" customFormat="1" ht="45" x14ac:dyDescent="0.25">
      <c r="A27" s="241" t="s">
        <v>199</v>
      </c>
      <c r="B27" s="172" t="s">
        <v>271</v>
      </c>
      <c r="C27" s="355">
        <v>5</v>
      </c>
      <c r="D27" s="273">
        <f t="shared" si="0"/>
        <v>150</v>
      </c>
      <c r="E27" s="242">
        <f t="shared" si="1"/>
        <v>52</v>
      </c>
      <c r="F27" s="361">
        <v>30</v>
      </c>
      <c r="G27" s="269"/>
      <c r="H27" s="363">
        <v>22</v>
      </c>
      <c r="I27" s="271">
        <f t="shared" si="2"/>
        <v>98</v>
      </c>
      <c r="J27" s="173" t="s">
        <v>229</v>
      </c>
      <c r="K27" s="267" t="s">
        <v>233</v>
      </c>
      <c r="L27" s="175" t="s">
        <v>234</v>
      </c>
      <c r="M27" s="174" t="s">
        <v>230</v>
      </c>
      <c r="N27" s="234" t="s">
        <v>282</v>
      </c>
      <c r="O27" s="186" t="s">
        <v>289</v>
      </c>
      <c r="P27" s="217" t="s">
        <v>283</v>
      </c>
    </row>
    <row r="28" spans="1:16" s="219" customFormat="1" ht="45" x14ac:dyDescent="0.25">
      <c r="A28" s="241" t="s">
        <v>200</v>
      </c>
      <c r="B28" s="196" t="s">
        <v>240</v>
      </c>
      <c r="C28" s="403">
        <v>5</v>
      </c>
      <c r="D28" s="139">
        <f t="shared" si="0"/>
        <v>150</v>
      </c>
      <c r="E28" s="140">
        <f t="shared" si="1"/>
        <v>52</v>
      </c>
      <c r="F28" s="360">
        <v>30</v>
      </c>
      <c r="G28" s="137"/>
      <c r="H28" s="362">
        <v>22</v>
      </c>
      <c r="I28" s="141">
        <f t="shared" si="2"/>
        <v>98</v>
      </c>
      <c r="J28" s="170" t="s">
        <v>229</v>
      </c>
      <c r="K28" s="184" t="s">
        <v>233</v>
      </c>
      <c r="L28" s="187" t="s">
        <v>234</v>
      </c>
      <c r="M28" s="237" t="s">
        <v>230</v>
      </c>
      <c r="N28" s="400" t="s">
        <v>231</v>
      </c>
      <c r="O28" s="185" t="s">
        <v>241</v>
      </c>
      <c r="P28" s="393" t="s">
        <v>231</v>
      </c>
    </row>
    <row r="29" spans="1:16" s="219" customFormat="1" ht="45" x14ac:dyDescent="0.25">
      <c r="A29" s="241" t="s">
        <v>201</v>
      </c>
      <c r="B29" s="196" t="s">
        <v>272</v>
      </c>
      <c r="C29" s="403">
        <v>5</v>
      </c>
      <c r="D29" s="139">
        <f t="shared" si="0"/>
        <v>150</v>
      </c>
      <c r="E29" s="140">
        <f t="shared" si="1"/>
        <v>52</v>
      </c>
      <c r="F29" s="360">
        <v>30</v>
      </c>
      <c r="G29" s="137"/>
      <c r="H29" s="362">
        <v>22</v>
      </c>
      <c r="I29" s="141">
        <f t="shared" si="2"/>
        <v>98</v>
      </c>
      <c r="J29" s="170" t="s">
        <v>229</v>
      </c>
      <c r="K29" s="184" t="s">
        <v>233</v>
      </c>
      <c r="L29" s="187" t="s">
        <v>234</v>
      </c>
      <c r="M29" s="237" t="s">
        <v>230</v>
      </c>
      <c r="N29" s="400"/>
      <c r="O29" s="399"/>
      <c r="P29" s="393"/>
    </row>
    <row r="30" spans="1:16" s="219" customFormat="1" ht="45" x14ac:dyDescent="0.25">
      <c r="A30" s="241" t="s">
        <v>202</v>
      </c>
      <c r="B30" s="172" t="s">
        <v>273</v>
      </c>
      <c r="C30" s="355">
        <v>5</v>
      </c>
      <c r="D30" s="273">
        <f t="shared" si="0"/>
        <v>150</v>
      </c>
      <c r="E30" s="242">
        <f t="shared" si="1"/>
        <v>52</v>
      </c>
      <c r="F30" s="361">
        <v>30</v>
      </c>
      <c r="G30" s="269"/>
      <c r="H30" s="363">
        <v>22</v>
      </c>
      <c r="I30" s="271">
        <f t="shared" si="2"/>
        <v>98</v>
      </c>
      <c r="J30" s="173" t="s">
        <v>229</v>
      </c>
      <c r="K30" s="267" t="s">
        <v>233</v>
      </c>
      <c r="L30" s="175" t="s">
        <v>234</v>
      </c>
      <c r="M30" s="244" t="s">
        <v>230</v>
      </c>
      <c r="N30" s="401"/>
      <c r="O30" s="186" t="s">
        <v>290</v>
      </c>
      <c r="P30" s="394"/>
    </row>
    <row r="31" spans="1:16" s="219" customFormat="1" ht="45" x14ac:dyDescent="0.25">
      <c r="A31" s="241" t="s">
        <v>203</v>
      </c>
      <c r="B31" s="172" t="s">
        <v>242</v>
      </c>
      <c r="C31" s="355">
        <v>5</v>
      </c>
      <c r="D31" s="273">
        <f t="shared" si="0"/>
        <v>150</v>
      </c>
      <c r="E31" s="242">
        <f t="shared" si="1"/>
        <v>52</v>
      </c>
      <c r="F31" s="361">
        <v>30</v>
      </c>
      <c r="G31" s="269"/>
      <c r="H31" s="363">
        <v>22</v>
      </c>
      <c r="I31" s="271">
        <f t="shared" si="2"/>
        <v>98</v>
      </c>
      <c r="J31" s="173" t="s">
        <v>229</v>
      </c>
      <c r="K31" s="267" t="s">
        <v>233</v>
      </c>
      <c r="L31" s="175" t="s">
        <v>234</v>
      </c>
      <c r="M31" s="174" t="s">
        <v>230</v>
      </c>
      <c r="N31" s="245" t="s">
        <v>243</v>
      </c>
      <c r="O31" s="245" t="s">
        <v>244</v>
      </c>
      <c r="P31" s="394"/>
    </row>
    <row r="32" spans="1:16" s="219" customFormat="1" ht="45" x14ac:dyDescent="0.25">
      <c r="A32" s="241" t="s">
        <v>204</v>
      </c>
      <c r="B32" s="196" t="s">
        <v>245</v>
      </c>
      <c r="C32" s="403">
        <v>5</v>
      </c>
      <c r="D32" s="139">
        <f t="shared" ref="D32:D37" si="3">C32*30</f>
        <v>150</v>
      </c>
      <c r="E32" s="140">
        <f t="shared" ref="E32:E37" si="4">SUM(F32:H32)</f>
        <v>52</v>
      </c>
      <c r="F32" s="360">
        <v>30</v>
      </c>
      <c r="G32" s="137"/>
      <c r="H32" s="362">
        <v>22</v>
      </c>
      <c r="I32" s="141">
        <f t="shared" ref="I32:I37" si="5">D32-E32</f>
        <v>98</v>
      </c>
      <c r="J32" s="170" t="s">
        <v>229</v>
      </c>
      <c r="K32" s="184" t="s">
        <v>233</v>
      </c>
      <c r="L32" s="187" t="s">
        <v>234</v>
      </c>
      <c r="M32" s="171" t="s">
        <v>230</v>
      </c>
      <c r="N32" s="243" t="s">
        <v>246</v>
      </c>
      <c r="O32" s="243" t="s">
        <v>247</v>
      </c>
      <c r="P32" s="393"/>
    </row>
    <row r="33" spans="1:16" s="219" customFormat="1" ht="45" x14ac:dyDescent="0.25">
      <c r="A33" s="241" t="s">
        <v>205</v>
      </c>
      <c r="B33" s="196" t="s">
        <v>253</v>
      </c>
      <c r="C33" s="403">
        <v>5</v>
      </c>
      <c r="D33" s="139">
        <f t="shared" si="3"/>
        <v>150</v>
      </c>
      <c r="E33" s="140">
        <f t="shared" si="4"/>
        <v>52</v>
      </c>
      <c r="F33" s="360">
        <v>30</v>
      </c>
      <c r="G33" s="137"/>
      <c r="H33" s="362">
        <v>22</v>
      </c>
      <c r="I33" s="141">
        <f t="shared" si="5"/>
        <v>98</v>
      </c>
      <c r="J33" s="170" t="s">
        <v>229</v>
      </c>
      <c r="K33" s="184" t="s">
        <v>233</v>
      </c>
      <c r="L33" s="187" t="s">
        <v>234</v>
      </c>
      <c r="M33" s="171" t="s">
        <v>230</v>
      </c>
      <c r="N33" s="197" t="s">
        <v>254</v>
      </c>
      <c r="O33" s="185" t="s">
        <v>255</v>
      </c>
      <c r="P33" s="238" t="s">
        <v>256</v>
      </c>
    </row>
    <row r="34" spans="1:16" s="219" customFormat="1" ht="45" x14ac:dyDescent="0.25">
      <c r="A34" s="241" t="s">
        <v>299</v>
      </c>
      <c r="B34" s="172" t="s">
        <v>274</v>
      </c>
      <c r="C34" s="355">
        <v>5</v>
      </c>
      <c r="D34" s="273">
        <f t="shared" si="3"/>
        <v>150</v>
      </c>
      <c r="E34" s="242">
        <f t="shared" si="4"/>
        <v>52</v>
      </c>
      <c r="F34" s="361">
        <v>30</v>
      </c>
      <c r="G34" s="269"/>
      <c r="H34" s="363">
        <v>22</v>
      </c>
      <c r="I34" s="271">
        <f t="shared" si="5"/>
        <v>98</v>
      </c>
      <c r="J34" s="173" t="s">
        <v>229</v>
      </c>
      <c r="K34" s="267" t="s">
        <v>233</v>
      </c>
      <c r="L34" s="175" t="s">
        <v>234</v>
      </c>
      <c r="M34" s="174" t="s">
        <v>230</v>
      </c>
      <c r="N34" s="396"/>
      <c r="O34" s="186" t="s">
        <v>291</v>
      </c>
      <c r="P34" s="394"/>
    </row>
    <row r="35" spans="1:16" s="219" customFormat="1" ht="60" x14ac:dyDescent="0.25">
      <c r="A35" s="241" t="s">
        <v>300</v>
      </c>
      <c r="B35" s="196" t="s">
        <v>248</v>
      </c>
      <c r="C35" s="403">
        <v>5</v>
      </c>
      <c r="D35" s="139">
        <f t="shared" si="3"/>
        <v>150</v>
      </c>
      <c r="E35" s="140">
        <f t="shared" si="4"/>
        <v>52</v>
      </c>
      <c r="F35" s="360">
        <v>30</v>
      </c>
      <c r="G35" s="137"/>
      <c r="H35" s="362">
        <v>22</v>
      </c>
      <c r="I35" s="141">
        <f t="shared" si="5"/>
        <v>98</v>
      </c>
      <c r="J35" s="170" t="s">
        <v>229</v>
      </c>
      <c r="K35" s="184" t="s">
        <v>233</v>
      </c>
      <c r="L35" s="187" t="s">
        <v>234</v>
      </c>
      <c r="M35" s="171" t="s">
        <v>230</v>
      </c>
      <c r="N35" s="197" t="s">
        <v>249</v>
      </c>
      <c r="O35" s="185" t="s">
        <v>250</v>
      </c>
      <c r="P35" s="393"/>
    </row>
    <row r="36" spans="1:16" s="219" customFormat="1" ht="45" x14ac:dyDescent="0.25">
      <c r="A36" s="241" t="s">
        <v>301</v>
      </c>
      <c r="B36" s="196" t="s">
        <v>251</v>
      </c>
      <c r="C36" s="403">
        <v>5</v>
      </c>
      <c r="D36" s="139">
        <f t="shared" si="3"/>
        <v>150</v>
      </c>
      <c r="E36" s="140">
        <f t="shared" si="4"/>
        <v>52</v>
      </c>
      <c r="F36" s="360">
        <v>30</v>
      </c>
      <c r="G36" s="137"/>
      <c r="H36" s="362">
        <v>22</v>
      </c>
      <c r="I36" s="141">
        <f t="shared" si="5"/>
        <v>98</v>
      </c>
      <c r="J36" s="170" t="s">
        <v>229</v>
      </c>
      <c r="K36" s="184" t="s">
        <v>233</v>
      </c>
      <c r="L36" s="187" t="s">
        <v>234</v>
      </c>
      <c r="M36" s="171" t="s">
        <v>230</v>
      </c>
      <c r="N36" s="197" t="s">
        <v>284</v>
      </c>
      <c r="O36" s="185" t="s">
        <v>252</v>
      </c>
      <c r="P36" s="393"/>
    </row>
    <row r="37" spans="1:16" s="219" customFormat="1" ht="45" x14ac:dyDescent="0.25">
      <c r="A37" s="241" t="s">
        <v>302</v>
      </c>
      <c r="B37" s="196" t="s">
        <v>257</v>
      </c>
      <c r="C37" s="403">
        <v>5</v>
      </c>
      <c r="D37" s="139">
        <f t="shared" si="3"/>
        <v>150</v>
      </c>
      <c r="E37" s="140">
        <f t="shared" si="4"/>
        <v>52</v>
      </c>
      <c r="F37" s="360">
        <v>30</v>
      </c>
      <c r="G37" s="137"/>
      <c r="H37" s="362">
        <v>22</v>
      </c>
      <c r="I37" s="141">
        <f t="shared" si="5"/>
        <v>98</v>
      </c>
      <c r="J37" s="170" t="s">
        <v>229</v>
      </c>
      <c r="K37" s="184" t="s">
        <v>233</v>
      </c>
      <c r="L37" s="187" t="s">
        <v>234</v>
      </c>
      <c r="M37" s="171" t="s">
        <v>230</v>
      </c>
      <c r="N37" s="197" t="s">
        <v>258</v>
      </c>
      <c r="O37" s="185" t="s">
        <v>259</v>
      </c>
      <c r="P37" s="393"/>
    </row>
    <row r="38" spans="1:16" s="219" customFormat="1" ht="45" x14ac:dyDescent="0.25">
      <c r="A38" s="241" t="s">
        <v>303</v>
      </c>
      <c r="B38" s="247" t="s">
        <v>260</v>
      </c>
      <c r="C38" s="403">
        <v>5</v>
      </c>
      <c r="D38" s="139">
        <f t="shared" ref="D38:D43" si="6">C38*30</f>
        <v>150</v>
      </c>
      <c r="E38" s="140">
        <f t="shared" ref="E38:E43" si="7">SUM(F38:H38)</f>
        <v>52</v>
      </c>
      <c r="F38" s="360">
        <v>30</v>
      </c>
      <c r="G38" s="137"/>
      <c r="H38" s="362">
        <v>22</v>
      </c>
      <c r="I38" s="141">
        <f t="shared" ref="I38:I43" si="8">D38-E38</f>
        <v>98</v>
      </c>
      <c r="J38" s="170" t="s">
        <v>229</v>
      </c>
      <c r="K38" s="184" t="s">
        <v>233</v>
      </c>
      <c r="L38" s="187" t="s">
        <v>234</v>
      </c>
      <c r="M38" s="171" t="s">
        <v>230</v>
      </c>
      <c r="N38" s="197" t="s">
        <v>261</v>
      </c>
      <c r="O38" s="185" t="s">
        <v>262</v>
      </c>
      <c r="P38" s="393"/>
    </row>
    <row r="39" spans="1:16" s="219" customFormat="1" ht="45" x14ac:dyDescent="0.25">
      <c r="A39" s="241" t="s">
        <v>304</v>
      </c>
      <c r="B39" s="240" t="s">
        <v>275</v>
      </c>
      <c r="C39" s="355">
        <v>5</v>
      </c>
      <c r="D39" s="273">
        <f t="shared" si="6"/>
        <v>150</v>
      </c>
      <c r="E39" s="140">
        <f t="shared" si="7"/>
        <v>52</v>
      </c>
      <c r="F39" s="361">
        <v>30</v>
      </c>
      <c r="G39" s="269"/>
      <c r="H39" s="363">
        <v>22</v>
      </c>
      <c r="I39" s="271">
        <f t="shared" si="8"/>
        <v>98</v>
      </c>
      <c r="J39" s="173" t="s">
        <v>229</v>
      </c>
      <c r="K39" s="267" t="s">
        <v>233</v>
      </c>
      <c r="L39" s="175" t="s">
        <v>234</v>
      </c>
      <c r="M39" s="174" t="s">
        <v>230</v>
      </c>
      <c r="N39" s="398"/>
      <c r="O39" s="185" t="s">
        <v>292</v>
      </c>
      <c r="P39" s="394"/>
    </row>
    <row r="40" spans="1:16" s="219" customFormat="1" ht="45" x14ac:dyDescent="0.25">
      <c r="A40" s="241" t="s">
        <v>305</v>
      </c>
      <c r="B40" s="248" t="s">
        <v>276</v>
      </c>
      <c r="C40" s="355">
        <v>5</v>
      </c>
      <c r="D40" s="273">
        <f t="shared" si="6"/>
        <v>150</v>
      </c>
      <c r="E40" s="242">
        <f t="shared" si="7"/>
        <v>52</v>
      </c>
      <c r="F40" s="361">
        <v>30</v>
      </c>
      <c r="G40" s="269"/>
      <c r="H40" s="363">
        <v>22</v>
      </c>
      <c r="I40" s="271">
        <f t="shared" si="8"/>
        <v>98</v>
      </c>
      <c r="J40" s="173" t="s">
        <v>229</v>
      </c>
      <c r="K40" s="267" t="s">
        <v>233</v>
      </c>
      <c r="L40" s="175" t="s">
        <v>234</v>
      </c>
      <c r="M40" s="174" t="s">
        <v>230</v>
      </c>
      <c r="N40" s="396"/>
      <c r="O40" s="397"/>
      <c r="P40" s="394"/>
    </row>
    <row r="41" spans="1:16" s="219" customFormat="1" ht="45" x14ac:dyDescent="0.25">
      <c r="A41" s="241" t="s">
        <v>306</v>
      </c>
      <c r="B41" s="209" t="s">
        <v>263</v>
      </c>
      <c r="C41" s="403">
        <v>5</v>
      </c>
      <c r="D41" s="139">
        <f t="shared" si="6"/>
        <v>150</v>
      </c>
      <c r="E41" s="140">
        <f t="shared" si="7"/>
        <v>52</v>
      </c>
      <c r="F41" s="360">
        <v>30</v>
      </c>
      <c r="G41" s="137"/>
      <c r="H41" s="362">
        <v>22</v>
      </c>
      <c r="I41" s="141">
        <f t="shared" si="8"/>
        <v>98</v>
      </c>
      <c r="J41" s="170" t="s">
        <v>229</v>
      </c>
      <c r="K41" s="184" t="s">
        <v>233</v>
      </c>
      <c r="L41" s="187" t="s">
        <v>234</v>
      </c>
      <c r="M41" s="171" t="s">
        <v>230</v>
      </c>
      <c r="N41" s="197" t="s">
        <v>285</v>
      </c>
      <c r="O41" s="185" t="s">
        <v>264</v>
      </c>
      <c r="P41" s="393"/>
    </row>
    <row r="42" spans="1:16" s="219" customFormat="1" ht="45" x14ac:dyDescent="0.25">
      <c r="A42" s="241" t="s">
        <v>307</v>
      </c>
      <c r="B42" s="246" t="s">
        <v>265</v>
      </c>
      <c r="C42" s="404">
        <v>5</v>
      </c>
      <c r="D42" s="139">
        <f t="shared" si="6"/>
        <v>150</v>
      </c>
      <c r="E42" s="140">
        <f t="shared" si="7"/>
        <v>52</v>
      </c>
      <c r="F42" s="360">
        <v>30</v>
      </c>
      <c r="G42" s="137"/>
      <c r="H42" s="362">
        <v>22</v>
      </c>
      <c r="I42" s="141">
        <f t="shared" si="8"/>
        <v>98</v>
      </c>
      <c r="J42" s="170" t="s">
        <v>229</v>
      </c>
      <c r="K42" s="184" t="s">
        <v>233</v>
      </c>
      <c r="L42" s="187" t="s">
        <v>234</v>
      </c>
      <c r="M42" s="171" t="s">
        <v>230</v>
      </c>
      <c r="N42" s="276" t="s">
        <v>231</v>
      </c>
      <c r="O42" s="185" t="s">
        <v>266</v>
      </c>
      <c r="P42" s="393" t="s">
        <v>231</v>
      </c>
    </row>
    <row r="43" spans="1:16" s="219" customFormat="1" ht="45.75" thickBot="1" x14ac:dyDescent="0.3">
      <c r="A43" s="249" t="s">
        <v>308</v>
      </c>
      <c r="B43" s="235" t="s">
        <v>277</v>
      </c>
      <c r="C43" s="405">
        <v>5</v>
      </c>
      <c r="D43" s="176">
        <f t="shared" si="6"/>
        <v>150</v>
      </c>
      <c r="E43" s="177">
        <f t="shared" si="7"/>
        <v>52</v>
      </c>
      <c r="F43" s="372">
        <v>30</v>
      </c>
      <c r="G43" s="178"/>
      <c r="H43" s="402">
        <v>22</v>
      </c>
      <c r="I43" s="179">
        <f t="shared" si="8"/>
        <v>98</v>
      </c>
      <c r="J43" s="180" t="s">
        <v>229</v>
      </c>
      <c r="K43" s="182" t="s">
        <v>233</v>
      </c>
      <c r="L43" s="183" t="s">
        <v>234</v>
      </c>
      <c r="M43" s="181" t="s">
        <v>230</v>
      </c>
      <c r="N43" s="391"/>
      <c r="O43" s="395"/>
      <c r="P43" s="392"/>
    </row>
  </sheetData>
  <mergeCells count="40">
    <mergeCell ref="C16:C21"/>
    <mergeCell ref="D16:I16"/>
    <mergeCell ref="L16:L21"/>
    <mergeCell ref="M16:M21"/>
    <mergeCell ref="D4:D8"/>
    <mergeCell ref="E4:H4"/>
    <mergeCell ref="I4:I8"/>
    <mergeCell ref="E5:E8"/>
    <mergeCell ref="F5:H5"/>
    <mergeCell ref="A3:A8"/>
    <mergeCell ref="B3:B8"/>
    <mergeCell ref="C3:C8"/>
    <mergeCell ref="D3:I3"/>
    <mergeCell ref="A9:P9"/>
    <mergeCell ref="P3:P8"/>
    <mergeCell ref="K3:K8"/>
    <mergeCell ref="F6:F8"/>
    <mergeCell ref="G6:G8"/>
    <mergeCell ref="H6:H8"/>
    <mergeCell ref="J3:J8"/>
    <mergeCell ref="L3:L8"/>
    <mergeCell ref="M3:M8"/>
    <mergeCell ref="N3:N8"/>
    <mergeCell ref="O3:O8"/>
    <mergeCell ref="A22:P22"/>
    <mergeCell ref="O16:O21"/>
    <mergeCell ref="P16:P21"/>
    <mergeCell ref="D17:D21"/>
    <mergeCell ref="E17:H17"/>
    <mergeCell ref="I17:I21"/>
    <mergeCell ref="N16:N21"/>
    <mergeCell ref="H19:H21"/>
    <mergeCell ref="J16:J21"/>
    <mergeCell ref="E18:E21"/>
    <mergeCell ref="F18:H18"/>
    <mergeCell ref="F19:F21"/>
    <mergeCell ref="G19:G21"/>
    <mergeCell ref="K16:K21"/>
    <mergeCell ref="A16:A21"/>
    <mergeCell ref="B16:B21"/>
  </mergeCells>
  <phoneticPr fontId="36" type="noConversion"/>
  <hyperlinks>
    <hyperlink ref="N26" r:id="rId1"/>
    <hyperlink ref="N31" r:id="rId2"/>
    <hyperlink ref="N32" r:id="rId3"/>
    <hyperlink ref="N33" r:id="rId4"/>
    <hyperlink ref="O26" r:id="rId5"/>
    <hyperlink ref="O11" r:id="rId6"/>
    <hyperlink ref="O28" r:id="rId7"/>
    <hyperlink ref="O31" r:id="rId8"/>
    <hyperlink ref="O32" r:id="rId9"/>
    <hyperlink ref="O35" r:id="rId10"/>
    <hyperlink ref="O36" r:id="rId11"/>
    <hyperlink ref="O33" r:id="rId12"/>
    <hyperlink ref="O37" r:id="rId13"/>
    <hyperlink ref="O38" r:id="rId14"/>
    <hyperlink ref="O41" r:id="rId15"/>
    <hyperlink ref="O42" r:id="rId16"/>
    <hyperlink ref="N35" r:id="rId17"/>
    <hyperlink ref="N37" r:id="rId18"/>
    <hyperlink ref="N38" r:id="rId19"/>
    <hyperlink ref="N23" r:id="rId20"/>
    <hyperlink ref="N24" r:id="rId21"/>
    <hyperlink ref="N25" r:id="rId22"/>
    <hyperlink ref="N27" r:id="rId23"/>
    <hyperlink ref="N36" r:id="rId24"/>
    <hyperlink ref="N41" r:id="rId25"/>
    <hyperlink ref="O23" r:id="rId26"/>
    <hyperlink ref="O24" r:id="rId27"/>
    <hyperlink ref="O25" r:id="rId28"/>
    <hyperlink ref="O27" r:id="rId29"/>
    <hyperlink ref="O30" r:id="rId30"/>
    <hyperlink ref="O34" r:id="rId31"/>
    <hyperlink ref="O39" r:id="rId32"/>
  </hyperlinks>
  <pageMargins left="0.7" right="0.7" top="0.75" bottom="0.75" header="0.3" footer="0.3"/>
  <pageSetup paperSize="9" scale="54" orientation="landscape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Титулка бакалавр</vt:lpstr>
      <vt:lpstr>бакалавр</vt:lpstr>
      <vt:lpstr>Каталог ВК бакалавр</vt:lpstr>
      <vt:lpstr>бакалавр!Область_печати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Міщанюк Ольга Віталіївна</dc:creator>
  <cp:lastModifiedBy>Home</cp:lastModifiedBy>
  <cp:lastPrinted>2022-08-15T08:38:01Z</cp:lastPrinted>
  <dcterms:created xsi:type="dcterms:W3CDTF">2020-07-08T11:31:31Z</dcterms:created>
  <dcterms:modified xsi:type="dcterms:W3CDTF">2024-01-16T10:42:25Z</dcterms:modified>
</cp:coreProperties>
</file>