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30" tabRatio="787" firstSheet="2" activeTab="8"/>
  </bookViews>
  <sheets>
    <sheet name="K_PGS_01 (3)" sheetId="4" state="hidden" r:id="rId1"/>
    <sheet name="K_PGS_03" sheetId="3" state="hidden" r:id="rId2"/>
    <sheet name="Титул бакалавр" sheetId="6" r:id="rId3"/>
    <sheet name="Бакалавр" sheetId="1" r:id="rId4"/>
    <sheet name="Каталог ВК бакалавр" sheetId="14" r:id="rId5"/>
    <sheet name="RUPpgs03_з триместрами" sheetId="5" state="hidden" r:id="rId6"/>
    <sheet name="Титул магістр" sheetId="9" r:id="rId7"/>
    <sheet name="Магістр" sheetId="7" r:id="rId8"/>
    <sheet name="Каталог ВК магістр" sheetId="15" r:id="rId9"/>
  </sheets>
  <definedNames>
    <definedName name="_xlnm._FilterDatabase" localSheetId="5" hidden="1">'RUPpgs03_з триместрами'!$C$7:$C$100</definedName>
    <definedName name="_xlnm._FilterDatabase" localSheetId="3" hidden="1">Бакалавр!$D$1:$D$73</definedName>
    <definedName name="_xlnm.Print_Area" localSheetId="0">'K_PGS_01 (3)'!$A$1:$BJ$27</definedName>
    <definedName name="_xlnm.Print_Area" localSheetId="1">K_PGS_03!$A$1:$BJ$27</definedName>
    <definedName name="_xlnm.Print_Area" localSheetId="3">Бакалавр!$A$1:$BO$98</definedName>
    <definedName name="_xlnm.Print_Area" localSheetId="7">Магістр!$A$1:$BS$71</definedName>
    <definedName name="_xlnm.Print_Area" localSheetId="2">'Титул бакалавр'!$A$1:$BD$41</definedName>
    <definedName name="_xlnm.Print_Area" localSheetId="6">'Титул магістр'!$A$1:$BA$40</definedName>
  </definedNames>
  <calcPr calcId="145621"/>
</workbook>
</file>

<file path=xl/calcChain.xml><?xml version="1.0" encoding="utf-8"?>
<calcChain xmlns="http://schemas.openxmlformats.org/spreadsheetml/2006/main">
  <c r="E42" i="15" l="1"/>
  <c r="D42" i="15"/>
  <c r="I42" i="15" s="1"/>
  <c r="E41" i="15"/>
  <c r="I41" i="15" s="1"/>
  <c r="D41" i="15"/>
  <c r="E40" i="15"/>
  <c r="D40" i="15"/>
  <c r="I40" i="15" s="1"/>
  <c r="E39" i="15"/>
  <c r="D39" i="15"/>
  <c r="I39" i="15"/>
  <c r="E38" i="15"/>
  <c r="D38" i="15"/>
  <c r="I38" i="15" s="1"/>
  <c r="E13" i="15"/>
  <c r="D13" i="15"/>
  <c r="I13" i="15" s="1"/>
  <c r="E12" i="15"/>
  <c r="D12" i="15"/>
  <c r="I12" i="15" s="1"/>
  <c r="E11" i="15"/>
  <c r="D11" i="15"/>
  <c r="E30" i="15"/>
  <c r="D30" i="15"/>
  <c r="I30" i="15" s="1"/>
  <c r="E29" i="15"/>
  <c r="D29" i="15"/>
  <c r="I29" i="15" s="1"/>
  <c r="E28" i="15"/>
  <c r="D28" i="15"/>
  <c r="I28" i="15" s="1"/>
  <c r="E27" i="15"/>
  <c r="D27" i="15"/>
  <c r="I27" i="15" s="1"/>
  <c r="E26" i="15"/>
  <c r="D26" i="15"/>
  <c r="I26" i="15" s="1"/>
  <c r="E36" i="15"/>
  <c r="E35" i="15"/>
  <c r="E34" i="15"/>
  <c r="E33" i="15"/>
  <c r="E32" i="15"/>
  <c r="E46" i="14"/>
  <c r="D46" i="14"/>
  <c r="I46" i="14" s="1"/>
  <c r="E40" i="14"/>
  <c r="D40" i="14"/>
  <c r="I40" i="14" s="1"/>
  <c r="E38" i="14"/>
  <c r="D38" i="14"/>
  <c r="I38" i="14"/>
  <c r="E31" i="14"/>
  <c r="D31" i="14"/>
  <c r="I31" i="14" s="1"/>
  <c r="I30" i="14"/>
  <c r="E30" i="14"/>
  <c r="D30" i="14"/>
  <c r="E29" i="14"/>
  <c r="D29" i="14"/>
  <c r="I29" i="14" s="1"/>
  <c r="E17" i="14"/>
  <c r="D17" i="14"/>
  <c r="E50" i="14"/>
  <c r="D50" i="14"/>
  <c r="E49" i="14"/>
  <c r="D49" i="14"/>
  <c r="E48" i="14"/>
  <c r="D48" i="14"/>
  <c r="E47" i="14"/>
  <c r="D47" i="14"/>
  <c r="E16" i="14"/>
  <c r="D16" i="14"/>
  <c r="E45" i="14"/>
  <c r="D45" i="14"/>
  <c r="E15" i="14"/>
  <c r="D15" i="14"/>
  <c r="E44" i="14"/>
  <c r="D44" i="14"/>
  <c r="E43" i="14"/>
  <c r="D43" i="14"/>
  <c r="E42" i="14"/>
  <c r="D42" i="14"/>
  <c r="E41" i="14"/>
  <c r="D41" i="14"/>
  <c r="E14" i="14"/>
  <c r="D14" i="14"/>
  <c r="E39" i="14"/>
  <c r="D39" i="14"/>
  <c r="E13" i="14"/>
  <c r="D13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12" i="14"/>
  <c r="D12" i="14"/>
  <c r="E11" i="14"/>
  <c r="D11" i="14"/>
  <c r="E10" i="14"/>
  <c r="D10" i="14"/>
  <c r="I73" i="1"/>
  <c r="I72" i="1"/>
  <c r="I71" i="1"/>
  <c r="I70" i="1"/>
  <c r="I69" i="1"/>
  <c r="I68" i="1"/>
  <c r="I67" i="1"/>
  <c r="I66" i="1"/>
  <c r="I65" i="1"/>
  <c r="I64" i="1"/>
  <c r="I63" i="1"/>
  <c r="I11" i="15"/>
  <c r="D36" i="15"/>
  <c r="I36" i="15" s="1"/>
  <c r="D35" i="15"/>
  <c r="I35" i="15" s="1"/>
  <c r="D34" i="15"/>
  <c r="I34" i="15" s="1"/>
  <c r="D33" i="15"/>
  <c r="I33" i="15" s="1"/>
  <c r="D32" i="15"/>
  <c r="I32" i="15" s="1"/>
  <c r="I49" i="14"/>
  <c r="I47" i="14"/>
  <c r="I16" i="14"/>
  <c r="I45" i="14"/>
  <c r="I42" i="14"/>
  <c r="I14" i="14"/>
  <c r="I39" i="14"/>
  <c r="I34" i="14"/>
  <c r="I32" i="14"/>
  <c r="I12" i="14"/>
  <c r="I15" i="14"/>
  <c r="I48" i="14"/>
  <c r="I35" i="14"/>
  <c r="I36" i="14"/>
  <c r="I50" i="14"/>
  <c r="I10" i="14"/>
  <c r="I37" i="14"/>
  <c r="I43" i="14"/>
  <c r="I11" i="14"/>
  <c r="I13" i="14"/>
  <c r="I33" i="14"/>
  <c r="I41" i="14"/>
  <c r="I44" i="14"/>
  <c r="I17" i="14"/>
  <c r="U62" i="1"/>
  <c r="T62" i="1"/>
  <c r="S62" i="1"/>
  <c r="R62" i="1"/>
  <c r="Q62" i="1"/>
  <c r="P62" i="1"/>
  <c r="O62" i="1"/>
  <c r="N62" i="1"/>
  <c r="F24" i="1"/>
  <c r="I23" i="1"/>
  <c r="H23" i="1"/>
  <c r="I22" i="1"/>
  <c r="H22" i="1"/>
  <c r="I21" i="1"/>
  <c r="H21" i="1"/>
  <c r="I20" i="1"/>
  <c r="H20" i="1"/>
  <c r="M20" i="1" s="1"/>
  <c r="I19" i="1"/>
  <c r="H19" i="1"/>
  <c r="I18" i="1"/>
  <c r="H18" i="1"/>
  <c r="I17" i="1"/>
  <c r="H17" i="1"/>
  <c r="M17" i="1" s="1"/>
  <c r="I16" i="1"/>
  <c r="H16" i="1"/>
  <c r="I15" i="1"/>
  <c r="H15" i="1"/>
  <c r="I14" i="1"/>
  <c r="H14" i="1"/>
  <c r="I13" i="1"/>
  <c r="M13" i="1" s="1"/>
  <c r="H13" i="1"/>
  <c r="I12" i="1"/>
  <c r="H12" i="1"/>
  <c r="I11" i="1"/>
  <c r="H11" i="1"/>
  <c r="U24" i="1"/>
  <c r="T24" i="1"/>
  <c r="S24" i="1"/>
  <c r="R24" i="1"/>
  <c r="Q24" i="1"/>
  <c r="P24" i="1"/>
  <c r="O24" i="1"/>
  <c r="N24" i="1"/>
  <c r="L24" i="1"/>
  <c r="K24" i="1"/>
  <c r="J24" i="1"/>
  <c r="G24" i="1"/>
  <c r="H58" i="1"/>
  <c r="M58" i="1" s="1"/>
  <c r="F49" i="7"/>
  <c r="E49" i="7"/>
  <c r="E53" i="7" s="1"/>
  <c r="D49" i="7"/>
  <c r="I11" i="7"/>
  <c r="H11" i="7"/>
  <c r="BS11" i="7" s="1"/>
  <c r="P30" i="7"/>
  <c r="P49" i="7" s="1"/>
  <c r="O30" i="7"/>
  <c r="N30" i="7"/>
  <c r="L30" i="7"/>
  <c r="K30" i="7"/>
  <c r="J30" i="7"/>
  <c r="J49" i="7" s="1"/>
  <c r="J53" i="7" s="1"/>
  <c r="P28" i="7"/>
  <c r="O28" i="7"/>
  <c r="N28" i="7"/>
  <c r="N49" i="7" s="1"/>
  <c r="L28" i="7"/>
  <c r="K28" i="7"/>
  <c r="J28" i="7"/>
  <c r="F19" i="7"/>
  <c r="F53" i="7" s="1"/>
  <c r="E19" i="7"/>
  <c r="D19" i="7"/>
  <c r="D53" i="7" s="1"/>
  <c r="P17" i="7"/>
  <c r="O17" i="7"/>
  <c r="N17" i="7"/>
  <c r="L17" i="7"/>
  <c r="L19" i="7" s="1"/>
  <c r="K17" i="7"/>
  <c r="J17" i="7"/>
  <c r="P16" i="7"/>
  <c r="O16" i="7"/>
  <c r="O19" i="7" s="1"/>
  <c r="N16" i="7"/>
  <c r="L16" i="7"/>
  <c r="K16" i="7"/>
  <c r="K19" i="7" s="1"/>
  <c r="J16" i="7"/>
  <c r="C19" i="7"/>
  <c r="I18" i="7"/>
  <c r="H18" i="7"/>
  <c r="G17" i="7"/>
  <c r="I12" i="7"/>
  <c r="H12" i="7"/>
  <c r="D25" i="6"/>
  <c r="E25" i="6" s="1"/>
  <c r="F25" i="6" s="1"/>
  <c r="G25" i="6" s="1"/>
  <c r="H25" i="6" s="1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S25" i="6" s="1"/>
  <c r="T25" i="6" s="1"/>
  <c r="U25" i="6" s="1"/>
  <c r="V25" i="6" s="1"/>
  <c r="W25" i="6" s="1"/>
  <c r="X25" i="6" s="1"/>
  <c r="Y25" i="6" s="1"/>
  <c r="Z25" i="6" s="1"/>
  <c r="AA25" i="6" s="1"/>
  <c r="AB25" i="6" s="1"/>
  <c r="AC25" i="6" s="1"/>
  <c r="AD25" i="6" s="1"/>
  <c r="AE25" i="6" s="1"/>
  <c r="AF25" i="6" s="1"/>
  <c r="AG25" i="6" s="1"/>
  <c r="AH25" i="6" s="1"/>
  <c r="AI25" i="6" s="1"/>
  <c r="AJ25" i="6" s="1"/>
  <c r="AK25" i="6" s="1"/>
  <c r="AL25" i="6" s="1"/>
  <c r="AM25" i="6" s="1"/>
  <c r="AN25" i="6" s="1"/>
  <c r="AO25" i="6" s="1"/>
  <c r="AP25" i="6" s="1"/>
  <c r="AQ25" i="6" s="1"/>
  <c r="AR25" i="6" s="1"/>
  <c r="AS25" i="6" s="1"/>
  <c r="AT25" i="6" s="1"/>
  <c r="AU25" i="6" s="1"/>
  <c r="AV25" i="6" s="1"/>
  <c r="AW25" i="6" s="1"/>
  <c r="AX25" i="6" s="1"/>
  <c r="AY25" i="6" s="1"/>
  <c r="AZ25" i="6" s="1"/>
  <c r="BA25" i="6" s="1"/>
  <c r="C25" i="6"/>
  <c r="C27" i="9"/>
  <c r="D27" i="9"/>
  <c r="E27" i="9" s="1"/>
  <c r="F27" i="9" s="1"/>
  <c r="G27" i="9" s="1"/>
  <c r="H27" i="9" s="1"/>
  <c r="I27" i="9" s="1"/>
  <c r="J27" i="9" s="1"/>
  <c r="K27" i="9" s="1"/>
  <c r="L27" i="9" s="1"/>
  <c r="M27" i="9" s="1"/>
  <c r="N27" i="9" s="1"/>
  <c r="O27" i="9" s="1"/>
  <c r="P27" i="9" s="1"/>
  <c r="Q27" i="9" s="1"/>
  <c r="R27" i="9" s="1"/>
  <c r="S27" i="9" s="1"/>
  <c r="T27" i="9" s="1"/>
  <c r="U27" i="9" s="1"/>
  <c r="V27" i="9" s="1"/>
  <c r="W27" i="9" s="1"/>
  <c r="X27" i="9" s="1"/>
  <c r="Y27" i="9" s="1"/>
  <c r="Z27" i="9" s="1"/>
  <c r="AA27" i="9" s="1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AM27" i="9" s="1"/>
  <c r="AN27" i="9" s="1"/>
  <c r="AO27" i="9" s="1"/>
  <c r="AP27" i="9" s="1"/>
  <c r="AQ27" i="9" s="1"/>
  <c r="AR27" i="9" s="1"/>
  <c r="AS27" i="9" s="1"/>
  <c r="AT27" i="9" s="1"/>
  <c r="AU27" i="9" s="1"/>
  <c r="AV27" i="9" s="1"/>
  <c r="AW27" i="9" s="1"/>
  <c r="AX27" i="9" s="1"/>
  <c r="AY27" i="9" s="1"/>
  <c r="AZ27" i="9" s="1"/>
  <c r="BA27" i="9" s="1"/>
  <c r="L49" i="7"/>
  <c r="N19" i="7"/>
  <c r="M11" i="7"/>
  <c r="J19" i="7"/>
  <c r="M18" i="7"/>
  <c r="M17" i="7" s="1"/>
  <c r="H17" i="7"/>
  <c r="M12" i="7"/>
  <c r="C24" i="1"/>
  <c r="G62" i="1"/>
  <c r="BK81" i="1"/>
  <c r="BJ81" i="1"/>
  <c r="BI81" i="1"/>
  <c r="BH81" i="1"/>
  <c r="BG81" i="1"/>
  <c r="BF81" i="1"/>
  <c r="BE81" i="1"/>
  <c r="BD81" i="1"/>
  <c r="BC81" i="1"/>
  <c r="BA81" i="1"/>
  <c r="AZ81" i="1"/>
  <c r="AY81" i="1"/>
  <c r="AX81" i="1"/>
  <c r="AW81" i="1"/>
  <c r="AV81" i="1"/>
  <c r="AU81" i="1"/>
  <c r="AT81" i="1"/>
  <c r="AS81" i="1"/>
  <c r="AQ81" i="1"/>
  <c r="AP81" i="1"/>
  <c r="AO81" i="1"/>
  <c r="AN81" i="1"/>
  <c r="AM81" i="1"/>
  <c r="AL81" i="1"/>
  <c r="AK81" i="1"/>
  <c r="AJ81" i="1"/>
  <c r="AI81" i="1"/>
  <c r="AG81" i="1"/>
  <c r="AF81" i="1"/>
  <c r="AE81" i="1"/>
  <c r="AD81" i="1"/>
  <c r="AC81" i="1"/>
  <c r="AB81" i="1"/>
  <c r="AA81" i="1"/>
  <c r="Z81" i="1"/>
  <c r="Y81" i="1"/>
  <c r="BL80" i="1"/>
  <c r="BB80" i="1"/>
  <c r="AR80" i="1"/>
  <c r="AH80" i="1"/>
  <c r="X80" i="1"/>
  <c r="W80" i="1"/>
  <c r="V80" i="1"/>
  <c r="BK79" i="1"/>
  <c r="BJ79" i="1"/>
  <c r="BI79" i="1"/>
  <c r="BH79" i="1"/>
  <c r="BG79" i="1"/>
  <c r="BF79" i="1"/>
  <c r="BE79" i="1"/>
  <c r="BD79" i="1"/>
  <c r="BC79" i="1"/>
  <c r="BA79" i="1"/>
  <c r="AZ79" i="1"/>
  <c r="AY79" i="1"/>
  <c r="AX79" i="1"/>
  <c r="AW79" i="1"/>
  <c r="AV79" i="1"/>
  <c r="AU79" i="1"/>
  <c r="AT79" i="1"/>
  <c r="AS79" i="1"/>
  <c r="AQ79" i="1"/>
  <c r="AP79" i="1"/>
  <c r="AO79" i="1"/>
  <c r="AN79" i="1"/>
  <c r="AM79" i="1"/>
  <c r="AL79" i="1"/>
  <c r="AK79" i="1"/>
  <c r="AJ79" i="1"/>
  <c r="AI79" i="1"/>
  <c r="AG79" i="1"/>
  <c r="AF79" i="1"/>
  <c r="AE79" i="1"/>
  <c r="AD79" i="1"/>
  <c r="AC79" i="1"/>
  <c r="AB79" i="1"/>
  <c r="AA79" i="1"/>
  <c r="Z79" i="1"/>
  <c r="Y79" i="1"/>
  <c r="BU78" i="1"/>
  <c r="BT78" i="1"/>
  <c r="BS78" i="1"/>
  <c r="BR78" i="1"/>
  <c r="BQ78" i="1"/>
  <c r="BP78" i="1"/>
  <c r="BO78" i="1"/>
  <c r="BN78" i="1"/>
  <c r="BM78" i="1"/>
  <c r="F78" i="1"/>
  <c r="BK77" i="1"/>
  <c r="BK78" i="1" s="1"/>
  <c r="BJ77" i="1"/>
  <c r="BJ78" i="1" s="1"/>
  <c r="BI77" i="1"/>
  <c r="BI78" i="1" s="1"/>
  <c r="BH77" i="1"/>
  <c r="BH78" i="1" s="1"/>
  <c r="BG77" i="1"/>
  <c r="BG78" i="1" s="1"/>
  <c r="BF77" i="1"/>
  <c r="BF78" i="1" s="1"/>
  <c r="BE77" i="1"/>
  <c r="BE78" i="1" s="1"/>
  <c r="BD77" i="1"/>
  <c r="BD78" i="1" s="1"/>
  <c r="BC77" i="1"/>
  <c r="BC78" i="1" s="1"/>
  <c r="BA77" i="1"/>
  <c r="BA78" i="1" s="1"/>
  <c r="AZ77" i="1"/>
  <c r="AZ78" i="1" s="1"/>
  <c r="AY77" i="1"/>
  <c r="AY78" i="1" s="1"/>
  <c r="AX77" i="1"/>
  <c r="AX78" i="1" s="1"/>
  <c r="AW77" i="1"/>
  <c r="AW78" i="1" s="1"/>
  <c r="AV77" i="1"/>
  <c r="AV78" i="1" s="1"/>
  <c r="AU77" i="1"/>
  <c r="AU78" i="1" s="1"/>
  <c r="AT77" i="1"/>
  <c r="AT78" i="1" s="1"/>
  <c r="AS77" i="1"/>
  <c r="AS78" i="1" s="1"/>
  <c r="AQ77" i="1"/>
  <c r="AQ78" i="1" s="1"/>
  <c r="AP77" i="1"/>
  <c r="AP78" i="1" s="1"/>
  <c r="AO77" i="1"/>
  <c r="AO78" i="1" s="1"/>
  <c r="AN77" i="1"/>
  <c r="AN78" i="1" s="1"/>
  <c r="AM77" i="1"/>
  <c r="AM78" i="1" s="1"/>
  <c r="AL77" i="1"/>
  <c r="AL78" i="1" s="1"/>
  <c r="AK77" i="1"/>
  <c r="AK78" i="1" s="1"/>
  <c r="AJ77" i="1"/>
  <c r="AJ78" i="1" s="1"/>
  <c r="AI77" i="1"/>
  <c r="AI78" i="1" s="1"/>
  <c r="AG77" i="1"/>
  <c r="AG78" i="1" s="1"/>
  <c r="AF77" i="1"/>
  <c r="AF78" i="1" s="1"/>
  <c r="AE77" i="1"/>
  <c r="AE78" i="1" s="1"/>
  <c r="AD77" i="1"/>
  <c r="AD78" i="1" s="1"/>
  <c r="AC77" i="1"/>
  <c r="AC78" i="1" s="1"/>
  <c r="AB77" i="1"/>
  <c r="AB78" i="1" s="1"/>
  <c r="AA77" i="1"/>
  <c r="AA78" i="1" s="1"/>
  <c r="Z77" i="1"/>
  <c r="Z78" i="1" s="1"/>
  <c r="Y77" i="1"/>
  <c r="Y78" i="1" s="1"/>
  <c r="H73" i="1"/>
  <c r="H72" i="1"/>
  <c r="H71" i="1"/>
  <c r="M71" i="1" s="1"/>
  <c r="H70" i="1"/>
  <c r="H69" i="1"/>
  <c r="H68" i="1"/>
  <c r="H67" i="1"/>
  <c r="H66" i="1"/>
  <c r="M66" i="1" s="1"/>
  <c r="H65" i="1"/>
  <c r="H64" i="1"/>
  <c r="BU63" i="1"/>
  <c r="BT63" i="1"/>
  <c r="BS63" i="1"/>
  <c r="BR63" i="1"/>
  <c r="BQ63" i="1"/>
  <c r="BP63" i="1"/>
  <c r="BO63" i="1"/>
  <c r="BN63" i="1"/>
  <c r="BM63" i="1"/>
  <c r="BL63" i="1"/>
  <c r="BB63" i="1"/>
  <c r="AR63" i="1"/>
  <c r="AH63" i="1"/>
  <c r="H63" i="1"/>
  <c r="U60" i="1"/>
  <c r="U74" i="1" s="1"/>
  <c r="T60" i="1"/>
  <c r="S60" i="1"/>
  <c r="S74" i="1" s="1"/>
  <c r="R60" i="1"/>
  <c r="Q60" i="1"/>
  <c r="Q74" i="1" s="1"/>
  <c r="P60" i="1"/>
  <c r="O60" i="1"/>
  <c r="O74" i="1" s="1"/>
  <c r="N60" i="1"/>
  <c r="N74" i="1" s="1"/>
  <c r="L60" i="1"/>
  <c r="L74" i="1" s="1"/>
  <c r="K60" i="1"/>
  <c r="K74" i="1" s="1"/>
  <c r="J60" i="1"/>
  <c r="J74" i="1" s="1"/>
  <c r="G60" i="1"/>
  <c r="H60" i="1" s="1"/>
  <c r="D60" i="1"/>
  <c r="D74" i="1" s="1"/>
  <c r="C60" i="1"/>
  <c r="C74" i="1" s="1"/>
  <c r="I59" i="1"/>
  <c r="H59" i="1"/>
  <c r="I57" i="1"/>
  <c r="H57" i="1"/>
  <c r="I56" i="1"/>
  <c r="H56" i="1"/>
  <c r="I55" i="1"/>
  <c r="H55" i="1"/>
  <c r="I54" i="1"/>
  <c r="H54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BK43" i="1"/>
  <c r="BJ43" i="1"/>
  <c r="BI43" i="1"/>
  <c r="BH43" i="1"/>
  <c r="BG43" i="1"/>
  <c r="BF43" i="1"/>
  <c r="BE43" i="1"/>
  <c r="BD43" i="1"/>
  <c r="BC43" i="1"/>
  <c r="BA43" i="1"/>
  <c r="AZ43" i="1"/>
  <c r="AY43" i="1"/>
  <c r="AX43" i="1"/>
  <c r="AW43" i="1"/>
  <c r="AV43" i="1"/>
  <c r="AU43" i="1"/>
  <c r="AT43" i="1"/>
  <c r="AS43" i="1"/>
  <c r="AQ43" i="1"/>
  <c r="AP43" i="1"/>
  <c r="AO43" i="1"/>
  <c r="AN43" i="1"/>
  <c r="AM43" i="1"/>
  <c r="AL43" i="1"/>
  <c r="AK43" i="1"/>
  <c r="AJ43" i="1"/>
  <c r="AI43" i="1"/>
  <c r="AG43" i="1"/>
  <c r="AF43" i="1"/>
  <c r="AE43" i="1"/>
  <c r="AD43" i="1"/>
  <c r="AC43" i="1"/>
  <c r="AB43" i="1"/>
  <c r="AA43" i="1"/>
  <c r="Z43" i="1"/>
  <c r="Y43" i="1"/>
  <c r="I43" i="1"/>
  <c r="H43" i="1"/>
  <c r="BK42" i="1"/>
  <c r="BJ42" i="1"/>
  <c r="BI42" i="1"/>
  <c r="BH42" i="1"/>
  <c r="BG42" i="1"/>
  <c r="BF42" i="1"/>
  <c r="BE42" i="1"/>
  <c r="BD42" i="1"/>
  <c r="BC42" i="1"/>
  <c r="BA42" i="1"/>
  <c r="AZ42" i="1"/>
  <c r="AY42" i="1"/>
  <c r="AX42" i="1"/>
  <c r="AW42" i="1"/>
  <c r="AV42" i="1"/>
  <c r="AU42" i="1"/>
  <c r="AT42" i="1"/>
  <c r="AS42" i="1"/>
  <c r="AQ42" i="1"/>
  <c r="AP42" i="1"/>
  <c r="AO42" i="1"/>
  <c r="AN42" i="1"/>
  <c r="AM42" i="1"/>
  <c r="AL42" i="1"/>
  <c r="AK42" i="1"/>
  <c r="AJ42" i="1"/>
  <c r="AI42" i="1"/>
  <c r="AG42" i="1"/>
  <c r="AF42" i="1"/>
  <c r="AE42" i="1"/>
  <c r="AD42" i="1"/>
  <c r="AC42" i="1"/>
  <c r="AB42" i="1"/>
  <c r="AA42" i="1"/>
  <c r="Z42" i="1"/>
  <c r="Y42" i="1"/>
  <c r="H42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Q41" i="1"/>
  <c r="AP41" i="1"/>
  <c r="AO41" i="1"/>
  <c r="AN41" i="1"/>
  <c r="AM41" i="1"/>
  <c r="AL41" i="1"/>
  <c r="AK41" i="1"/>
  <c r="AJ41" i="1"/>
  <c r="AI41" i="1"/>
  <c r="AG41" i="1"/>
  <c r="AF41" i="1"/>
  <c r="AE41" i="1"/>
  <c r="AD41" i="1"/>
  <c r="AC41" i="1"/>
  <c r="AB41" i="1"/>
  <c r="AA41" i="1"/>
  <c r="Z41" i="1"/>
  <c r="Y41" i="1"/>
  <c r="I41" i="1"/>
  <c r="H41" i="1"/>
  <c r="BK40" i="1"/>
  <c r="BJ40" i="1"/>
  <c r="BI40" i="1"/>
  <c r="BH40" i="1"/>
  <c r="BG40" i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Q40" i="1"/>
  <c r="AP40" i="1"/>
  <c r="AO40" i="1"/>
  <c r="AN40" i="1"/>
  <c r="AM40" i="1"/>
  <c r="AL40" i="1"/>
  <c r="AK40" i="1"/>
  <c r="AJ40" i="1"/>
  <c r="AI40" i="1"/>
  <c r="AG40" i="1"/>
  <c r="AF40" i="1"/>
  <c r="AE40" i="1"/>
  <c r="AD40" i="1"/>
  <c r="AC40" i="1"/>
  <c r="AB40" i="1"/>
  <c r="AA40" i="1"/>
  <c r="Z40" i="1"/>
  <c r="Y40" i="1"/>
  <c r="I40" i="1"/>
  <c r="M40" i="1" s="1"/>
  <c r="H40" i="1"/>
  <c r="BK39" i="1"/>
  <c r="BJ39" i="1"/>
  <c r="BI39" i="1"/>
  <c r="BH39" i="1"/>
  <c r="BG39" i="1"/>
  <c r="BF39" i="1"/>
  <c r="BE39" i="1"/>
  <c r="BD39" i="1"/>
  <c r="BC39" i="1"/>
  <c r="BA39" i="1"/>
  <c r="AZ39" i="1"/>
  <c r="AY39" i="1"/>
  <c r="AX39" i="1"/>
  <c r="AW39" i="1"/>
  <c r="AV39" i="1"/>
  <c r="AU39" i="1"/>
  <c r="AT39" i="1"/>
  <c r="AS39" i="1"/>
  <c r="AQ39" i="1"/>
  <c r="AP39" i="1"/>
  <c r="AO39" i="1"/>
  <c r="AN39" i="1"/>
  <c r="AM39" i="1"/>
  <c r="AL39" i="1"/>
  <c r="AK39" i="1"/>
  <c r="AJ39" i="1"/>
  <c r="AI39" i="1"/>
  <c r="AG39" i="1"/>
  <c r="AF39" i="1"/>
  <c r="AE39" i="1"/>
  <c r="AD39" i="1"/>
  <c r="AC39" i="1"/>
  <c r="AB39" i="1"/>
  <c r="AA39" i="1"/>
  <c r="Z39" i="1"/>
  <c r="Y39" i="1"/>
  <c r="I39" i="1"/>
  <c r="H39" i="1"/>
  <c r="BK38" i="1"/>
  <c r="BJ38" i="1"/>
  <c r="BI38" i="1"/>
  <c r="BI63" i="1" s="1"/>
  <c r="BH38" i="1"/>
  <c r="BG38" i="1"/>
  <c r="BF38" i="1"/>
  <c r="BE38" i="1"/>
  <c r="BE63" i="1" s="1"/>
  <c r="BD38" i="1"/>
  <c r="BC38" i="1"/>
  <c r="BA38" i="1"/>
  <c r="AZ38" i="1"/>
  <c r="AZ63" i="1" s="1"/>
  <c r="AY38" i="1"/>
  <c r="AX38" i="1"/>
  <c r="AW38" i="1"/>
  <c r="AV38" i="1"/>
  <c r="AU38" i="1"/>
  <c r="AT38" i="1"/>
  <c r="AS38" i="1"/>
  <c r="AQ38" i="1"/>
  <c r="AP38" i="1"/>
  <c r="AO38" i="1"/>
  <c r="AN38" i="1"/>
  <c r="AM38" i="1"/>
  <c r="AM63" i="1" s="1"/>
  <c r="AL38" i="1"/>
  <c r="AK38" i="1"/>
  <c r="AJ38" i="1"/>
  <c r="AI38" i="1"/>
  <c r="AI63" i="1" s="1"/>
  <c r="AG38" i="1"/>
  <c r="AF38" i="1"/>
  <c r="AE38" i="1"/>
  <c r="AD38" i="1"/>
  <c r="AD63" i="1" s="1"/>
  <c r="AC38" i="1"/>
  <c r="AB38" i="1"/>
  <c r="AA38" i="1"/>
  <c r="Z38" i="1"/>
  <c r="Z63" i="1" s="1"/>
  <c r="Y38" i="1"/>
  <c r="I38" i="1"/>
  <c r="H38" i="1"/>
  <c r="I37" i="1"/>
  <c r="H37" i="1"/>
  <c r="I34" i="1"/>
  <c r="H34" i="1"/>
  <c r="BU32" i="1"/>
  <c r="BU33" i="1" s="1"/>
  <c r="BU80" i="1" s="1"/>
  <c r="BU82" i="1" s="1"/>
  <c r="BT32" i="1"/>
  <c r="BT33" i="1" s="1"/>
  <c r="BS32" i="1"/>
  <c r="BS33" i="1" s="1"/>
  <c r="BS80" i="1" s="1"/>
  <c r="BS82" i="1" s="1"/>
  <c r="BR32" i="1"/>
  <c r="BR33" i="1" s="1"/>
  <c r="BQ32" i="1"/>
  <c r="BQ33" i="1" s="1"/>
  <c r="BQ80" i="1" s="1"/>
  <c r="BQ82" i="1" s="1"/>
  <c r="BP32" i="1"/>
  <c r="BP33" i="1" s="1"/>
  <c r="BP80" i="1" s="1"/>
  <c r="BP82" i="1" s="1"/>
  <c r="BO32" i="1"/>
  <c r="BO33" i="1"/>
  <c r="BN32" i="1"/>
  <c r="BN33" i="1" s="1"/>
  <c r="BM32" i="1"/>
  <c r="BM33" i="1" s="1"/>
  <c r="BM80" i="1" s="1"/>
  <c r="BM82" i="1" s="1"/>
  <c r="BK31" i="1"/>
  <c r="BK32" i="1" s="1"/>
  <c r="BJ31" i="1"/>
  <c r="BJ32" i="1" s="1"/>
  <c r="BI31" i="1"/>
  <c r="BI32" i="1" s="1"/>
  <c r="BH31" i="1"/>
  <c r="BH32" i="1" s="1"/>
  <c r="BG31" i="1"/>
  <c r="BG32" i="1" s="1"/>
  <c r="BG33" i="1" s="1"/>
  <c r="BG80" i="1" s="1"/>
  <c r="BG82" i="1" s="1"/>
  <c r="BF31" i="1"/>
  <c r="BF32" i="1" s="1"/>
  <c r="BE31" i="1"/>
  <c r="BE32" i="1" s="1"/>
  <c r="BD31" i="1"/>
  <c r="BD32" i="1" s="1"/>
  <c r="BD33" i="1" s="1"/>
  <c r="BD80" i="1" s="1"/>
  <c r="BD82" i="1" s="1"/>
  <c r="BC31" i="1"/>
  <c r="BC32" i="1" s="1"/>
  <c r="BA31" i="1"/>
  <c r="BA32" i="1" s="1"/>
  <c r="AZ31" i="1"/>
  <c r="AY31" i="1"/>
  <c r="AY32" i="1" s="1"/>
  <c r="AY33" i="1" s="1"/>
  <c r="AY80" i="1" s="1"/>
  <c r="AX31" i="1"/>
  <c r="AX32" i="1" s="1"/>
  <c r="AX33" i="1" s="1"/>
  <c r="AX80" i="1" s="1"/>
  <c r="AX82" i="1" s="1"/>
  <c r="AW31" i="1"/>
  <c r="AV31" i="1"/>
  <c r="AV32" i="1" s="1"/>
  <c r="AU31" i="1"/>
  <c r="AU32" i="1" s="1"/>
  <c r="AU33" i="1" s="1"/>
  <c r="AU80" i="1" s="1"/>
  <c r="AU82" i="1" s="1"/>
  <c r="AT31" i="1"/>
  <c r="AT32" i="1" s="1"/>
  <c r="AS31" i="1"/>
  <c r="AS32" i="1" s="1"/>
  <c r="AS33" i="1" s="1"/>
  <c r="AS80" i="1" s="1"/>
  <c r="AS82" i="1" s="1"/>
  <c r="AQ31" i="1"/>
  <c r="AQ32" i="1" s="1"/>
  <c r="AQ33" i="1" s="1"/>
  <c r="AQ80" i="1" s="1"/>
  <c r="AQ82" i="1" s="1"/>
  <c r="AP31" i="1"/>
  <c r="AP32" i="1" s="1"/>
  <c r="AO31" i="1"/>
  <c r="AO32" i="1" s="1"/>
  <c r="AO33" i="1" s="1"/>
  <c r="AO80" i="1" s="1"/>
  <c r="AO82" i="1" s="1"/>
  <c r="AN31" i="1"/>
  <c r="AN32" i="1" s="1"/>
  <c r="AM31" i="1"/>
  <c r="AM32" i="1" s="1"/>
  <c r="AL31" i="1"/>
  <c r="AL32" i="1" s="1"/>
  <c r="AK31" i="1"/>
  <c r="AJ31" i="1"/>
  <c r="AJ32" i="1" s="1"/>
  <c r="AI31" i="1"/>
  <c r="AI32" i="1" s="1"/>
  <c r="AG31" i="1"/>
  <c r="AG32" i="1" s="1"/>
  <c r="AF31" i="1"/>
  <c r="AE31" i="1"/>
  <c r="AE32" i="1" s="1"/>
  <c r="AE33" i="1" s="1"/>
  <c r="AE80" i="1" s="1"/>
  <c r="AE82" i="1" s="1"/>
  <c r="AD31" i="1"/>
  <c r="AC31" i="1"/>
  <c r="AC32" i="1" s="1"/>
  <c r="AC33" i="1" s="1"/>
  <c r="AB31" i="1"/>
  <c r="AA31" i="1"/>
  <c r="AA32" i="1" s="1"/>
  <c r="Z31" i="1"/>
  <c r="Z32" i="1"/>
  <c r="Y31" i="1"/>
  <c r="Y32" i="1" s="1"/>
  <c r="I27" i="1"/>
  <c r="H27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U31" i="1" s="1"/>
  <c r="T26" i="1"/>
  <c r="T31" i="1" s="1"/>
  <c r="S26" i="1"/>
  <c r="S31" i="1" s="1"/>
  <c r="S78" i="1" s="1"/>
  <c r="R26" i="1"/>
  <c r="R31" i="1" s="1"/>
  <c r="Q26" i="1"/>
  <c r="Q31" i="1" s="1"/>
  <c r="P26" i="1"/>
  <c r="P31" i="1" s="1"/>
  <c r="O26" i="1"/>
  <c r="N26" i="1"/>
  <c r="N31" i="1"/>
  <c r="L26" i="1"/>
  <c r="L31" i="1" s="1"/>
  <c r="K26" i="1"/>
  <c r="K31" i="1" s="1"/>
  <c r="K78" i="1" s="1"/>
  <c r="J26" i="1"/>
  <c r="J31" i="1" s="1"/>
  <c r="G26" i="1"/>
  <c r="H26" i="1" s="1"/>
  <c r="C26" i="1"/>
  <c r="BU24" i="1"/>
  <c r="BT24" i="1"/>
  <c r="BS24" i="1"/>
  <c r="BR24" i="1"/>
  <c r="BQ24" i="1"/>
  <c r="BP24" i="1"/>
  <c r="BO24" i="1"/>
  <c r="BN24" i="1"/>
  <c r="BM24" i="1"/>
  <c r="BK24" i="1"/>
  <c r="BJ24" i="1"/>
  <c r="BI24" i="1"/>
  <c r="BH24" i="1"/>
  <c r="BG24" i="1"/>
  <c r="BF24" i="1"/>
  <c r="BE24" i="1"/>
  <c r="BD24" i="1"/>
  <c r="BC24" i="1"/>
  <c r="BA24" i="1"/>
  <c r="AZ24" i="1"/>
  <c r="AY24" i="1"/>
  <c r="AX24" i="1"/>
  <c r="AW24" i="1"/>
  <c r="AV24" i="1"/>
  <c r="AU24" i="1"/>
  <c r="AT24" i="1"/>
  <c r="AS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D24" i="1"/>
  <c r="AC24" i="1"/>
  <c r="AB24" i="1"/>
  <c r="AA24" i="1"/>
  <c r="Z24" i="1"/>
  <c r="Y24" i="1"/>
  <c r="D31" i="1"/>
  <c r="I53" i="1"/>
  <c r="H53" i="1"/>
  <c r="M53" i="1" s="1"/>
  <c r="I36" i="1"/>
  <c r="H36" i="1"/>
  <c r="I35" i="1"/>
  <c r="H35" i="1"/>
  <c r="I52" i="1"/>
  <c r="G30" i="7"/>
  <c r="BJ54" i="7"/>
  <c r="BI54" i="7"/>
  <c r="BH54" i="7"/>
  <c r="BG54" i="7"/>
  <c r="BF54" i="7"/>
  <c r="BE54" i="7"/>
  <c r="BD54" i="7"/>
  <c r="BC54" i="7"/>
  <c r="BB54" i="7"/>
  <c r="AZ54" i="7"/>
  <c r="AY54" i="7"/>
  <c r="AX54" i="7"/>
  <c r="AW54" i="7"/>
  <c r="AV54" i="7"/>
  <c r="AU54" i="7"/>
  <c r="AT54" i="7"/>
  <c r="AS54" i="7"/>
  <c r="AR54" i="7"/>
  <c r="AP54" i="7"/>
  <c r="AO54" i="7"/>
  <c r="AN54" i="7"/>
  <c r="AM54" i="7"/>
  <c r="AL54" i="7"/>
  <c r="AK54" i="7"/>
  <c r="AJ54" i="7"/>
  <c r="AI54" i="7"/>
  <c r="AH54" i="7"/>
  <c r="AF54" i="7"/>
  <c r="AE54" i="7"/>
  <c r="AD54" i="7"/>
  <c r="AC54" i="7"/>
  <c r="AB54" i="7"/>
  <c r="AA54" i="7"/>
  <c r="Z54" i="7"/>
  <c r="Y54" i="7"/>
  <c r="X54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BJ52" i="7"/>
  <c r="BI52" i="7"/>
  <c r="BH52" i="7"/>
  <c r="BG52" i="7"/>
  <c r="BF52" i="7"/>
  <c r="BE52" i="7"/>
  <c r="BD52" i="7"/>
  <c r="BC52" i="7"/>
  <c r="BB52" i="7"/>
  <c r="AZ52" i="7"/>
  <c r="AY52" i="7"/>
  <c r="AX52" i="7"/>
  <c r="AW52" i="7"/>
  <c r="AV52" i="7"/>
  <c r="AU52" i="7"/>
  <c r="AT52" i="7"/>
  <c r="AS52" i="7"/>
  <c r="AR52" i="7"/>
  <c r="AP52" i="7"/>
  <c r="AO52" i="7"/>
  <c r="AN52" i="7"/>
  <c r="AM52" i="7"/>
  <c r="AL52" i="7"/>
  <c r="AK52" i="7"/>
  <c r="AJ52" i="7"/>
  <c r="AI52" i="7"/>
  <c r="AH52" i="7"/>
  <c r="AF52" i="7"/>
  <c r="AE52" i="7"/>
  <c r="AD52" i="7"/>
  <c r="AC52" i="7"/>
  <c r="AB52" i="7"/>
  <c r="AA52" i="7"/>
  <c r="Z52" i="7"/>
  <c r="Y52" i="7"/>
  <c r="X52" i="7"/>
  <c r="C49" i="7"/>
  <c r="C53" i="7" s="1"/>
  <c r="BP30" i="7"/>
  <c r="BP49" i="7" s="1"/>
  <c r="BP55" i="7" s="1"/>
  <c r="BO30" i="7"/>
  <c r="BO49" i="7" s="1"/>
  <c r="BO55" i="7" s="1"/>
  <c r="BN30" i="7"/>
  <c r="BM30" i="7"/>
  <c r="BM49" i="7" s="1"/>
  <c r="BL30" i="7"/>
  <c r="BL49" i="7" s="1"/>
  <c r="BK30" i="7"/>
  <c r="BA30" i="7"/>
  <c r="AQ30" i="7"/>
  <c r="AG30" i="7"/>
  <c r="W30" i="7"/>
  <c r="V30" i="7"/>
  <c r="U30" i="7"/>
  <c r="T30" i="7"/>
  <c r="T49" i="7" s="1"/>
  <c r="S30" i="7"/>
  <c r="S49" i="7" s="1"/>
  <c r="R30" i="7"/>
  <c r="R49" i="7" s="1"/>
  <c r="Q30" i="7"/>
  <c r="Q49" i="7" s="1"/>
  <c r="BJ48" i="7"/>
  <c r="BI48" i="7"/>
  <c r="BH48" i="7"/>
  <c r="BG48" i="7"/>
  <c r="BF48" i="7"/>
  <c r="BE48" i="7"/>
  <c r="BD48" i="7"/>
  <c r="BC48" i="7"/>
  <c r="BB48" i="7"/>
  <c r="AZ48" i="7"/>
  <c r="AY48" i="7"/>
  <c r="AX48" i="7"/>
  <c r="AW48" i="7"/>
  <c r="AV48" i="7"/>
  <c r="AU48" i="7"/>
  <c r="AT48" i="7"/>
  <c r="AS48" i="7"/>
  <c r="AR48" i="7"/>
  <c r="AP48" i="7"/>
  <c r="AO48" i="7"/>
  <c r="AN48" i="7"/>
  <c r="AM48" i="7"/>
  <c r="AL48" i="7"/>
  <c r="AK48" i="7"/>
  <c r="AJ48" i="7"/>
  <c r="AI48" i="7"/>
  <c r="AH48" i="7"/>
  <c r="AF48" i="7"/>
  <c r="AE48" i="7"/>
  <c r="AD48" i="7"/>
  <c r="AC48" i="7"/>
  <c r="AB48" i="7"/>
  <c r="AA48" i="7"/>
  <c r="Z48" i="7"/>
  <c r="Y48" i="7"/>
  <c r="X48" i="7"/>
  <c r="I48" i="7"/>
  <c r="H48" i="7"/>
  <c r="I47" i="7"/>
  <c r="H47" i="7"/>
  <c r="I46" i="7"/>
  <c r="H46" i="7"/>
  <c r="I45" i="7"/>
  <c r="H45" i="7"/>
  <c r="I44" i="7"/>
  <c r="H44" i="7"/>
  <c r="I42" i="7"/>
  <c r="H42" i="7"/>
  <c r="I41" i="7"/>
  <c r="H41" i="7"/>
  <c r="I40" i="7"/>
  <c r="H40" i="7"/>
  <c r="I39" i="7"/>
  <c r="H39" i="7"/>
  <c r="I38" i="7"/>
  <c r="H38" i="7"/>
  <c r="I36" i="7"/>
  <c r="H36" i="7"/>
  <c r="I35" i="7"/>
  <c r="H35" i="7"/>
  <c r="I34" i="7"/>
  <c r="H34" i="7"/>
  <c r="I33" i="7"/>
  <c r="H33" i="7"/>
  <c r="I32" i="7"/>
  <c r="H32" i="7"/>
  <c r="BJ31" i="7"/>
  <c r="BJ30" i="7" s="1"/>
  <c r="BJ49" i="7" s="1"/>
  <c r="BI31" i="7"/>
  <c r="BH31" i="7"/>
  <c r="BG31" i="7"/>
  <c r="BF31" i="7"/>
  <c r="BF30" i="7" s="1"/>
  <c r="BE31" i="7"/>
  <c r="BD31" i="7"/>
  <c r="BC31" i="7"/>
  <c r="BB31" i="7"/>
  <c r="BB30" i="7" s="1"/>
  <c r="BB49" i="7" s="1"/>
  <c r="AZ31" i="7"/>
  <c r="AY31" i="7"/>
  <c r="AX31" i="7"/>
  <c r="AW31" i="7"/>
  <c r="AW30" i="7" s="1"/>
  <c r="AW49" i="7" s="1"/>
  <c r="AV31" i="7"/>
  <c r="AU31" i="7"/>
  <c r="AT31" i="7"/>
  <c r="AS31" i="7"/>
  <c r="AR31" i="7"/>
  <c r="AP31" i="7"/>
  <c r="AO31" i="7"/>
  <c r="AN31" i="7"/>
  <c r="AM31" i="7"/>
  <c r="AL31" i="7"/>
  <c r="AK31" i="7"/>
  <c r="AK30" i="7" s="1"/>
  <c r="AJ31" i="7"/>
  <c r="AJ30" i="7"/>
  <c r="AJ49" i="7" s="1"/>
  <c r="AJ55" i="7" s="1"/>
  <c r="AI31" i="7"/>
  <c r="AH31" i="7"/>
  <c r="AF31" i="7"/>
  <c r="AE31" i="7"/>
  <c r="AE30" i="7" s="1"/>
  <c r="AE49" i="7" s="1"/>
  <c r="AD31" i="7"/>
  <c r="AC31" i="7"/>
  <c r="AB31" i="7"/>
  <c r="AB30" i="7" s="1"/>
  <c r="AB49" i="7" s="1"/>
  <c r="AA31" i="7"/>
  <c r="AA30" i="7" s="1"/>
  <c r="AA49" i="7" s="1"/>
  <c r="Z31" i="7"/>
  <c r="Y31" i="7"/>
  <c r="X31" i="7"/>
  <c r="BP28" i="7"/>
  <c r="BO28" i="7"/>
  <c r="BN28" i="7"/>
  <c r="BM28" i="7"/>
  <c r="BL28" i="7"/>
  <c r="BK28" i="7"/>
  <c r="BA28" i="7"/>
  <c r="AQ28" i="7"/>
  <c r="AG28" i="7"/>
  <c r="W28" i="7"/>
  <c r="V28" i="7"/>
  <c r="U28" i="7"/>
  <c r="T28" i="7"/>
  <c r="S28" i="7"/>
  <c r="R28" i="7"/>
  <c r="Q28" i="7"/>
  <c r="G28" i="7"/>
  <c r="H27" i="7"/>
  <c r="M27" i="7" s="1"/>
  <c r="H26" i="7"/>
  <c r="M26" i="7" s="1"/>
  <c r="H25" i="7"/>
  <c r="M25" i="7" s="1"/>
  <c r="BJ24" i="7"/>
  <c r="BI24" i="7"/>
  <c r="BH24" i="7"/>
  <c r="BG24" i="7"/>
  <c r="BF24" i="7"/>
  <c r="BE24" i="7"/>
  <c r="BD24" i="7"/>
  <c r="BC24" i="7"/>
  <c r="BB24" i="7"/>
  <c r="AZ24" i="7"/>
  <c r="AY24" i="7"/>
  <c r="AX24" i="7"/>
  <c r="AW24" i="7"/>
  <c r="AV24" i="7"/>
  <c r="AU24" i="7"/>
  <c r="AT24" i="7"/>
  <c r="AS24" i="7"/>
  <c r="AR24" i="7"/>
  <c r="AP24" i="7"/>
  <c r="AO24" i="7"/>
  <c r="AN24" i="7"/>
  <c r="AM24" i="7"/>
  <c r="AL24" i="7"/>
  <c r="AK24" i="7"/>
  <c r="AJ24" i="7"/>
  <c r="AI24" i="7"/>
  <c r="AH24" i="7"/>
  <c r="AF24" i="7"/>
  <c r="AE24" i="7"/>
  <c r="AD24" i="7"/>
  <c r="AC24" i="7"/>
  <c r="AB24" i="7"/>
  <c r="AA24" i="7"/>
  <c r="Z24" i="7"/>
  <c r="Y24" i="7"/>
  <c r="X24" i="7"/>
  <c r="H24" i="7"/>
  <c r="M24" i="7" s="1"/>
  <c r="BJ23" i="7"/>
  <c r="BI23" i="7"/>
  <c r="BH23" i="7"/>
  <c r="BG23" i="7"/>
  <c r="BF23" i="7"/>
  <c r="BE23" i="7"/>
  <c r="BD23" i="7"/>
  <c r="BC23" i="7"/>
  <c r="BB23" i="7"/>
  <c r="AZ23" i="7"/>
  <c r="AY23" i="7"/>
  <c r="AX23" i="7"/>
  <c r="AW23" i="7"/>
  <c r="AV23" i="7"/>
  <c r="AU23" i="7"/>
  <c r="AT23" i="7"/>
  <c r="AS23" i="7"/>
  <c r="AR23" i="7"/>
  <c r="AP23" i="7"/>
  <c r="AO23" i="7"/>
  <c r="AN23" i="7"/>
  <c r="AM23" i="7"/>
  <c r="AL23" i="7"/>
  <c r="AK23" i="7"/>
  <c r="AJ23" i="7"/>
  <c r="AI23" i="7"/>
  <c r="AH23" i="7"/>
  <c r="AF23" i="7"/>
  <c r="AE23" i="7"/>
  <c r="AD23" i="7"/>
  <c r="AC23" i="7"/>
  <c r="AB23" i="7"/>
  <c r="AA23" i="7"/>
  <c r="Z23" i="7"/>
  <c r="Y23" i="7"/>
  <c r="X23" i="7"/>
  <c r="I23" i="7"/>
  <c r="H23" i="7"/>
  <c r="BJ22" i="7"/>
  <c r="BI22" i="7"/>
  <c r="BH22" i="7"/>
  <c r="BG22" i="7"/>
  <c r="BF22" i="7"/>
  <c r="BE22" i="7"/>
  <c r="BD22" i="7"/>
  <c r="BC22" i="7"/>
  <c r="BB22" i="7"/>
  <c r="AZ22" i="7"/>
  <c r="AY22" i="7"/>
  <c r="AX22" i="7"/>
  <c r="AW22" i="7"/>
  <c r="AV22" i="7"/>
  <c r="AU22" i="7"/>
  <c r="AT22" i="7"/>
  <c r="AS22" i="7"/>
  <c r="AR22" i="7"/>
  <c r="AP22" i="7"/>
  <c r="AO22" i="7"/>
  <c r="AN22" i="7"/>
  <c r="AM22" i="7"/>
  <c r="AL22" i="7"/>
  <c r="AK22" i="7"/>
  <c r="AJ22" i="7"/>
  <c r="AI22" i="7"/>
  <c r="AH22" i="7"/>
  <c r="AF22" i="7"/>
  <c r="AE22" i="7"/>
  <c r="AD22" i="7"/>
  <c r="AC22" i="7"/>
  <c r="AB22" i="7"/>
  <c r="AA22" i="7"/>
  <c r="Z22" i="7"/>
  <c r="Y22" i="7"/>
  <c r="X22" i="7"/>
  <c r="I22" i="7"/>
  <c r="H22" i="7"/>
  <c r="BP16" i="7"/>
  <c r="BO16" i="7"/>
  <c r="BN16" i="7"/>
  <c r="BM16" i="7"/>
  <c r="BK16" i="7"/>
  <c r="BA16" i="7"/>
  <c r="AQ16" i="7"/>
  <c r="AG16" i="7"/>
  <c r="W16" i="7"/>
  <c r="V16" i="7"/>
  <c r="U16" i="7"/>
  <c r="T16" i="7"/>
  <c r="S16" i="7"/>
  <c r="R16" i="7"/>
  <c r="Q16" i="7"/>
  <c r="G16" i="7"/>
  <c r="G19" i="7" s="1"/>
  <c r="I15" i="7"/>
  <c r="H15" i="7"/>
  <c r="I14" i="7"/>
  <c r="H14" i="7"/>
  <c r="BL13" i="7"/>
  <c r="BL16" i="7" s="1"/>
  <c r="BJ13" i="7"/>
  <c r="BI13" i="7"/>
  <c r="BH13" i="7"/>
  <c r="BG13" i="7"/>
  <c r="BG16" i="7" s="1"/>
  <c r="BF13" i="7"/>
  <c r="BE13" i="7"/>
  <c r="BD13" i="7"/>
  <c r="BC13" i="7"/>
  <c r="BB13" i="7"/>
  <c r="AZ13" i="7"/>
  <c r="AZ16" i="7" s="1"/>
  <c r="AY13" i="7"/>
  <c r="AY16" i="7" s="1"/>
  <c r="AX13" i="7"/>
  <c r="AW13" i="7"/>
  <c r="AV13" i="7"/>
  <c r="AV16" i="7" s="1"/>
  <c r="AU13" i="7"/>
  <c r="AT13" i="7"/>
  <c r="AS13" i="7"/>
  <c r="AS16" i="7" s="1"/>
  <c r="AR13" i="7"/>
  <c r="AR16" i="7" s="1"/>
  <c r="AP13" i="7"/>
  <c r="AO13" i="7"/>
  <c r="AN13" i="7"/>
  <c r="AM13" i="7"/>
  <c r="AL13" i="7"/>
  <c r="AK13" i="7"/>
  <c r="AJ13" i="7"/>
  <c r="AI13" i="7"/>
  <c r="AH13" i="7"/>
  <c r="AH16" i="7"/>
  <c r="AF13" i="7"/>
  <c r="AF16" i="7" s="1"/>
  <c r="AE13" i="7"/>
  <c r="AD13" i="7"/>
  <c r="AD16" i="7" s="1"/>
  <c r="AC13" i="7"/>
  <c r="AB13" i="7"/>
  <c r="AA13" i="7"/>
  <c r="Z13" i="7"/>
  <c r="Y13" i="7"/>
  <c r="X13" i="7"/>
  <c r="I13" i="7"/>
  <c r="H13" i="7"/>
  <c r="H16" i="7" s="1"/>
  <c r="H19" i="7" s="1"/>
  <c r="Q8" i="7"/>
  <c r="R8" i="7" s="1"/>
  <c r="B8" i="7"/>
  <c r="C8" i="7" s="1"/>
  <c r="D8" i="7" s="1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P8" i="7" s="1"/>
  <c r="O5" i="7"/>
  <c r="P5" i="7"/>
  <c r="O38" i="9"/>
  <c r="O38" i="6"/>
  <c r="O39" i="6"/>
  <c r="O40" i="6"/>
  <c r="O37" i="6"/>
  <c r="H41" i="6"/>
  <c r="O37" i="9"/>
  <c r="D39" i="9"/>
  <c r="B39" i="9"/>
  <c r="O5" i="1"/>
  <c r="P5" i="1" s="1"/>
  <c r="Q5" i="1" s="1"/>
  <c r="R5" i="1" s="1"/>
  <c r="S5" i="1" s="1"/>
  <c r="T5" i="1" s="1"/>
  <c r="U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M41" i="6"/>
  <c r="K41" i="6"/>
  <c r="F41" i="6"/>
  <c r="D41" i="6"/>
  <c r="B41" i="6"/>
  <c r="AK15" i="4"/>
  <c r="AK16" i="4"/>
  <c r="AL15" i="4" s="1"/>
  <c r="AL16" i="4" s="1"/>
  <c r="AM15" i="4" s="1"/>
  <c r="AM16" i="4" s="1"/>
  <c r="AN15" i="4" s="1"/>
  <c r="AB15" i="4"/>
  <c r="AB16" i="4" s="1"/>
  <c r="AC15" i="4" s="1"/>
  <c r="AC16" i="4" s="1"/>
  <c r="AD15" i="4" s="1"/>
  <c r="AD16" i="4" s="1"/>
  <c r="AE15" i="4" s="1"/>
  <c r="X15" i="4"/>
  <c r="X16" i="4"/>
  <c r="Y15" i="4" s="1"/>
  <c r="Y16" i="4" s="1"/>
  <c r="Z15" i="4" s="1"/>
  <c r="Z16" i="4" s="1"/>
  <c r="T15" i="4"/>
  <c r="T16" i="4"/>
  <c r="U15" i="4" s="1"/>
  <c r="U16" i="4" s="1"/>
  <c r="V15" i="4" s="1"/>
  <c r="V16" i="4" s="1"/>
  <c r="G15" i="4"/>
  <c r="G16" i="4"/>
  <c r="C15" i="4"/>
  <c r="B16" i="4"/>
  <c r="AX16" i="4"/>
  <c r="AY15" i="4"/>
  <c r="AY16" i="4" s="1"/>
  <c r="AZ15" i="4" s="1"/>
  <c r="AZ16" i="4" s="1"/>
  <c r="AS16" i="4"/>
  <c r="AT15" i="4" s="1"/>
  <c r="AT16" i="4"/>
  <c r="AU15" i="4" s="1"/>
  <c r="AU16" i="4" s="1"/>
  <c r="AV15" i="4" s="1"/>
  <c r="AV16" i="4" s="1"/>
  <c r="AW15" i="4" s="1"/>
  <c r="AO15" i="4"/>
  <c r="AO16" i="4" s="1"/>
  <c r="AP15" i="4"/>
  <c r="AP16" i="4" s="1"/>
  <c r="AQ15" i="4" s="1"/>
  <c r="AQ16" i="4" s="1"/>
  <c r="AR15" i="4" s="1"/>
  <c r="AF16" i="4"/>
  <c r="AG15" i="4"/>
  <c r="AG16" i="4" s="1"/>
  <c r="AH15" i="4" s="1"/>
  <c r="AH16" i="4" s="1"/>
  <c r="AI15" i="4" s="1"/>
  <c r="AI16" i="4" s="1"/>
  <c r="P15" i="4"/>
  <c r="Q15" i="4" s="1"/>
  <c r="O16" i="4"/>
  <c r="K15" i="4"/>
  <c r="F16" i="4"/>
  <c r="BI18" i="4"/>
  <c r="BI19" i="4"/>
  <c r="BI20" i="4"/>
  <c r="BI21" i="4"/>
  <c r="BB23" i="4"/>
  <c r="BC23" i="4"/>
  <c r="BD23" i="4"/>
  <c r="BE23" i="4"/>
  <c r="BF23" i="4"/>
  <c r="BG23" i="4"/>
  <c r="BH23" i="4"/>
  <c r="AS22" i="3"/>
  <c r="AT22" i="3" s="1"/>
  <c r="AU22" i="3"/>
  <c r="AX22" i="3"/>
  <c r="AY22" i="3"/>
  <c r="AZ22" i="3" s="1"/>
  <c r="BA22" i="3" s="1"/>
  <c r="AQ17" i="3"/>
  <c r="AR17" i="3"/>
  <c r="AS17" i="3" s="1"/>
  <c r="AT17" i="3" s="1"/>
  <c r="AU17" i="3" s="1"/>
  <c r="AV17" i="3" s="1"/>
  <c r="AW17" i="3" s="1"/>
  <c r="AX17" i="3" s="1"/>
  <c r="AY17" i="3" s="1"/>
  <c r="AZ17" i="3" s="1"/>
  <c r="BA17" i="3" s="1"/>
  <c r="Z17" i="3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U17" i="3"/>
  <c r="V17" i="3"/>
  <c r="W17" i="3" s="1"/>
  <c r="X17" i="3" s="1"/>
  <c r="C17" i="3"/>
  <c r="D17" i="3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BA16" i="3"/>
  <c r="AZ16" i="3"/>
  <c r="AX16" i="3"/>
  <c r="AY15" i="3"/>
  <c r="AY16" i="3"/>
  <c r="AT15" i="3"/>
  <c r="AT16" i="3" s="1"/>
  <c r="AU15" i="3" s="1"/>
  <c r="AU16" i="3" s="1"/>
  <c r="AV15" i="3" s="1"/>
  <c r="AV16" i="3" s="1"/>
  <c r="AW15" i="3" s="1"/>
  <c r="AP15" i="3"/>
  <c r="AP16" i="3" s="1"/>
  <c r="AQ15" i="3" s="1"/>
  <c r="AQ16" i="3" s="1"/>
  <c r="AR15" i="3" s="1"/>
  <c r="AK16" i="3"/>
  <c r="AL15" i="3" s="1"/>
  <c r="AL16" i="3" s="1"/>
  <c r="AM15" i="3" s="1"/>
  <c r="AM16" i="3" s="1"/>
  <c r="AN15" i="3" s="1"/>
  <c r="AG16" i="3"/>
  <c r="AH15" i="3"/>
  <c r="AH16" i="3" s="1"/>
  <c r="AI15" i="3" s="1"/>
  <c r="AI16" i="3" s="1"/>
  <c r="AB16" i="3"/>
  <c r="AC15" i="3" s="1"/>
  <c r="AC16" i="3" s="1"/>
  <c r="AD15" i="3" s="1"/>
  <c r="AD16" i="3" s="1"/>
  <c r="AE15" i="3" s="1"/>
  <c r="X16" i="3"/>
  <c r="Y15" i="3"/>
  <c r="Y16" i="3"/>
  <c r="Z15" i="3" s="1"/>
  <c r="Z16" i="3" s="1"/>
  <c r="T16" i="3"/>
  <c r="U15" i="3"/>
  <c r="U16" i="3" s="1"/>
  <c r="V15" i="3" s="1"/>
  <c r="V16" i="3" s="1"/>
  <c r="P15" i="3"/>
  <c r="Q15" i="3" s="1"/>
  <c r="O16" i="3"/>
  <c r="M15" i="3"/>
  <c r="L16" i="3"/>
  <c r="K16" i="3"/>
  <c r="H15" i="3"/>
  <c r="I15" i="3"/>
  <c r="I16" i="3"/>
  <c r="G16" i="3"/>
  <c r="C15" i="3"/>
  <c r="C16" i="3"/>
  <c r="D15" i="3"/>
  <c r="D16" i="3" s="1"/>
  <c r="E15" i="3" s="1"/>
  <c r="E16" i="3" s="1"/>
  <c r="C22" i="3"/>
  <c r="D22" i="3" s="1"/>
  <c r="E22" i="3" s="1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Q22" i="3"/>
  <c r="R22" i="3" s="1"/>
  <c r="T22" i="3"/>
  <c r="V22" i="3"/>
  <c r="W22" i="3" s="1"/>
  <c r="X22" i="3" s="1"/>
  <c r="Y22" i="3" s="1"/>
  <c r="Z22" i="3" s="1"/>
  <c r="AA22" i="3" s="1"/>
  <c r="AB22" i="3" s="1"/>
  <c r="AF22" i="3"/>
  <c r="AG22" i="3"/>
  <c r="AH22" i="3" s="1"/>
  <c r="AI22" i="3" s="1"/>
  <c r="AJ22" i="3" s="1"/>
  <c r="AK22" i="3" s="1"/>
  <c r="AL22" i="3" s="1"/>
  <c r="AM22" i="3" s="1"/>
  <c r="AN22" i="3" s="1"/>
  <c r="AO22" i="3" s="1"/>
  <c r="BI18" i="3"/>
  <c r="BI23" i="3" s="1"/>
  <c r="BI19" i="3"/>
  <c r="BI20" i="3"/>
  <c r="BI21" i="3"/>
  <c r="BB23" i="3"/>
  <c r="BC23" i="3"/>
  <c r="BD23" i="3"/>
  <c r="BE23" i="3"/>
  <c r="BF23" i="3"/>
  <c r="BG23" i="3"/>
  <c r="BH23" i="3"/>
  <c r="BP7" i="5"/>
  <c r="AP7" i="5"/>
  <c r="AC7" i="5"/>
  <c r="CM8" i="5"/>
  <c r="CM21" i="5"/>
  <c r="CM32" i="5"/>
  <c r="CM56" i="5"/>
  <c r="CM65" i="5"/>
  <c r="CM74" i="5"/>
  <c r="CL8" i="5"/>
  <c r="CL21" i="5"/>
  <c r="CL32" i="5"/>
  <c r="CL56" i="5"/>
  <c r="CL65" i="5"/>
  <c r="CL74" i="5"/>
  <c r="CK8" i="5"/>
  <c r="CK21" i="5"/>
  <c r="CK32" i="5"/>
  <c r="CK56" i="5"/>
  <c r="CK65" i="5"/>
  <c r="CK74" i="5"/>
  <c r="CJ8" i="5"/>
  <c r="CJ21" i="5"/>
  <c r="CJ32" i="5"/>
  <c r="CJ56" i="5"/>
  <c r="CJ65" i="5"/>
  <c r="CJ74" i="5"/>
  <c r="CI8" i="5"/>
  <c r="CI21" i="5"/>
  <c r="CI32" i="5"/>
  <c r="CI56" i="5"/>
  <c r="CI65" i="5"/>
  <c r="CI74" i="5"/>
  <c r="CH8" i="5"/>
  <c r="CH21" i="5"/>
  <c r="CH32" i="5"/>
  <c r="CH56" i="5"/>
  <c r="CH65" i="5"/>
  <c r="CH74" i="5"/>
  <c r="CG8" i="5"/>
  <c r="CG21" i="5"/>
  <c r="CG32" i="5"/>
  <c r="CG56" i="5"/>
  <c r="CG65" i="5"/>
  <c r="CG74" i="5"/>
  <c r="CF8" i="5"/>
  <c r="CF21" i="5"/>
  <c r="CF32" i="5"/>
  <c r="CF56" i="5"/>
  <c r="CF65" i="5"/>
  <c r="CF74" i="5"/>
  <c r="CE8" i="5"/>
  <c r="CE21" i="5"/>
  <c r="CE32" i="5"/>
  <c r="CE56" i="5"/>
  <c r="CE65" i="5"/>
  <c r="CE74" i="5"/>
  <c r="CD8" i="5"/>
  <c r="CD21" i="5"/>
  <c r="CD32" i="5"/>
  <c r="CD56" i="5"/>
  <c r="CD65" i="5"/>
  <c r="CD74" i="5"/>
  <c r="CC8" i="5"/>
  <c r="CC21" i="5"/>
  <c r="CC32" i="5"/>
  <c r="CC56" i="5"/>
  <c r="CC65" i="5"/>
  <c r="CC74" i="5"/>
  <c r="BC7" i="5"/>
  <c r="CB8" i="5"/>
  <c r="CB21" i="5"/>
  <c r="CB32" i="5"/>
  <c r="CB56" i="5"/>
  <c r="CB65" i="5"/>
  <c r="CB74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2" i="5"/>
  <c r="BO23" i="5"/>
  <c r="BO24" i="5"/>
  <c r="BO25" i="5"/>
  <c r="BO26" i="5"/>
  <c r="BO27" i="5"/>
  <c r="BO28" i="5"/>
  <c r="BO29" i="5"/>
  <c r="BO30" i="5"/>
  <c r="BO31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7" i="5"/>
  <c r="BO58" i="5"/>
  <c r="BO59" i="5"/>
  <c r="BO60" i="5"/>
  <c r="BO61" i="5"/>
  <c r="BO62" i="5"/>
  <c r="BO63" i="5"/>
  <c r="BO64" i="5"/>
  <c r="BO66" i="5"/>
  <c r="BO67" i="5"/>
  <c r="BO68" i="5"/>
  <c r="BO69" i="5"/>
  <c r="BO70" i="5"/>
  <c r="BO71" i="5"/>
  <c r="BO72" i="5"/>
  <c r="BO73" i="5"/>
  <c r="BO75" i="5"/>
  <c r="BO76" i="5"/>
  <c r="BO77" i="5"/>
  <c r="BO78" i="5"/>
  <c r="BO79" i="5"/>
  <c r="BO80" i="5"/>
  <c r="BO81" i="5"/>
  <c r="BO82" i="5"/>
  <c r="BO83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2" i="5"/>
  <c r="BB23" i="5"/>
  <c r="BB24" i="5"/>
  <c r="BB25" i="5"/>
  <c r="BB26" i="5"/>
  <c r="BB27" i="5"/>
  <c r="BB28" i="5"/>
  <c r="BB29" i="5"/>
  <c r="BB30" i="5"/>
  <c r="BB31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7" i="5"/>
  <c r="BB58" i="5"/>
  <c r="BB59" i="5"/>
  <c r="BB60" i="5"/>
  <c r="BB61" i="5"/>
  <c r="BB62" i="5"/>
  <c r="BB63" i="5"/>
  <c r="BB64" i="5"/>
  <c r="BB66" i="5"/>
  <c r="BB67" i="5"/>
  <c r="BB68" i="5"/>
  <c r="BB69" i="5"/>
  <c r="BB70" i="5"/>
  <c r="BB71" i="5"/>
  <c r="BB72" i="5"/>
  <c r="BB73" i="5"/>
  <c r="BB75" i="5"/>
  <c r="BB76" i="5"/>
  <c r="BB77" i="5"/>
  <c r="BB78" i="5"/>
  <c r="BB79" i="5"/>
  <c r="BB80" i="5"/>
  <c r="BB81" i="5"/>
  <c r="BB82" i="5"/>
  <c r="BB83" i="5"/>
  <c r="AO53" i="5"/>
  <c r="AO45" i="5"/>
  <c r="AO42" i="5"/>
  <c r="AO52" i="5"/>
  <c r="AO38" i="5"/>
  <c r="AO40" i="5"/>
  <c r="AO33" i="5"/>
  <c r="AO34" i="5"/>
  <c r="AO35" i="5"/>
  <c r="AO36" i="5"/>
  <c r="AO37" i="5"/>
  <c r="AO39" i="5"/>
  <c r="AO41" i="5"/>
  <c r="AO43" i="5"/>
  <c r="AO44" i="5"/>
  <c r="AO46" i="5"/>
  <c r="AO47" i="5"/>
  <c r="AO48" i="5"/>
  <c r="AO49" i="5"/>
  <c r="AO50" i="5"/>
  <c r="AO51" i="5"/>
  <c r="AO54" i="5"/>
  <c r="AO55" i="5"/>
  <c r="AO66" i="5"/>
  <c r="AO67" i="5"/>
  <c r="AO68" i="5"/>
  <c r="AO69" i="5"/>
  <c r="AO70" i="5"/>
  <c r="AO71" i="5"/>
  <c r="AO72" i="5"/>
  <c r="AO73" i="5"/>
  <c r="AO57" i="5"/>
  <c r="AO58" i="5"/>
  <c r="AO59" i="5"/>
  <c r="AO60" i="5"/>
  <c r="AO61" i="5"/>
  <c r="AO62" i="5"/>
  <c r="AO63" i="5"/>
  <c r="AO64" i="5"/>
  <c r="AO28" i="5"/>
  <c r="AO22" i="5"/>
  <c r="AO23" i="5"/>
  <c r="AO24" i="5"/>
  <c r="AO25" i="5"/>
  <c r="AO26" i="5"/>
  <c r="AO27" i="5"/>
  <c r="AO29" i="5"/>
  <c r="AO30" i="5"/>
  <c r="AO31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75" i="5"/>
  <c r="AO76" i="5"/>
  <c r="AO77" i="5"/>
  <c r="AO78" i="5"/>
  <c r="AO79" i="5"/>
  <c r="AO80" i="5"/>
  <c r="AO81" i="5"/>
  <c r="AO82" i="5"/>
  <c r="AO83" i="5"/>
  <c r="J51" i="5"/>
  <c r="Z21" i="5"/>
  <c r="Z32" i="5"/>
  <c r="Z56" i="5"/>
  <c r="Z65" i="5"/>
  <c r="Z8" i="5"/>
  <c r="Z88" i="5" s="1"/>
  <c r="Y32" i="5"/>
  <c r="Y65" i="5"/>
  <c r="Y21" i="5"/>
  <c r="Y56" i="5"/>
  <c r="Y8" i="5"/>
  <c r="Y90" i="5" s="1"/>
  <c r="X21" i="5"/>
  <c r="X32" i="5"/>
  <c r="X65" i="5"/>
  <c r="X8" i="5"/>
  <c r="X56" i="5"/>
  <c r="W32" i="5"/>
  <c r="W56" i="5"/>
  <c r="W65" i="5"/>
  <c r="W8" i="5"/>
  <c r="W21" i="5"/>
  <c r="V21" i="5"/>
  <c r="V32" i="5"/>
  <c r="V56" i="5"/>
  <c r="V65" i="5"/>
  <c r="V8" i="5"/>
  <c r="U21" i="5"/>
  <c r="U32" i="5"/>
  <c r="U56" i="5"/>
  <c r="U65" i="5"/>
  <c r="U8" i="5"/>
  <c r="U90" i="5"/>
  <c r="T21" i="5"/>
  <c r="T32" i="5"/>
  <c r="T56" i="5"/>
  <c r="T65" i="5"/>
  <c r="T88" i="5" s="1"/>
  <c r="T8" i="5"/>
  <c r="S21" i="5"/>
  <c r="S32" i="5"/>
  <c r="S56" i="5"/>
  <c r="S65" i="5"/>
  <c r="S8" i="5"/>
  <c r="R21" i="5"/>
  <c r="R32" i="5"/>
  <c r="R8" i="5"/>
  <c r="R56" i="5"/>
  <c r="R65" i="5"/>
  <c r="Q21" i="5"/>
  <c r="Q56" i="5"/>
  <c r="Q32" i="5"/>
  <c r="Q8" i="5"/>
  <c r="Q65" i="5"/>
  <c r="P21" i="5"/>
  <c r="P32" i="5"/>
  <c r="P8" i="5"/>
  <c r="P56" i="5"/>
  <c r="P6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83" i="5"/>
  <c r="J75" i="5"/>
  <c r="J77" i="5"/>
  <c r="I77" i="5"/>
  <c r="J78" i="5"/>
  <c r="I78" i="5"/>
  <c r="H78" i="5" s="1"/>
  <c r="J79" i="5"/>
  <c r="I79" i="5" s="1"/>
  <c r="J81" i="5"/>
  <c r="J76" i="5"/>
  <c r="J80" i="5"/>
  <c r="J82" i="5"/>
  <c r="O65" i="5"/>
  <c r="N65" i="5"/>
  <c r="M65" i="5"/>
  <c r="L65" i="5"/>
  <c r="K65" i="5"/>
  <c r="J73" i="5"/>
  <c r="J66" i="5"/>
  <c r="I66" i="5"/>
  <c r="J67" i="5"/>
  <c r="J69" i="5"/>
  <c r="J70" i="5"/>
  <c r="J71" i="5"/>
  <c r="J72" i="5"/>
  <c r="I72" i="5"/>
  <c r="J68" i="5"/>
  <c r="O56" i="5"/>
  <c r="N56" i="5"/>
  <c r="M56" i="5"/>
  <c r="L56" i="5"/>
  <c r="K56" i="5"/>
  <c r="J57" i="5"/>
  <c r="J58" i="5"/>
  <c r="J59" i="5"/>
  <c r="J60" i="5"/>
  <c r="I60" i="5" s="1"/>
  <c r="H60" i="5" s="1"/>
  <c r="J61" i="5"/>
  <c r="I61" i="5" s="1"/>
  <c r="H61" i="5" s="1"/>
  <c r="J62" i="5"/>
  <c r="I62" i="5"/>
  <c r="J63" i="5"/>
  <c r="H63" i="5"/>
  <c r="I63" i="5"/>
  <c r="J64" i="5"/>
  <c r="I64" i="5" s="1"/>
  <c r="H64" i="5" s="1"/>
  <c r="O32" i="5"/>
  <c r="N32" i="5"/>
  <c r="M32" i="5"/>
  <c r="L32" i="5"/>
  <c r="K32" i="5"/>
  <c r="J33" i="5"/>
  <c r="J35" i="5"/>
  <c r="I35" i="5" s="1"/>
  <c r="H35" i="5" s="1"/>
  <c r="J36" i="5"/>
  <c r="J37" i="5"/>
  <c r="I37" i="5"/>
  <c r="J38" i="5"/>
  <c r="I38" i="5"/>
  <c r="H38" i="5" s="1"/>
  <c r="J39" i="5"/>
  <c r="I39" i="5" s="1"/>
  <c r="H39" i="5" s="1"/>
  <c r="J40" i="5"/>
  <c r="J42" i="5"/>
  <c r="J43" i="5"/>
  <c r="I43" i="5" s="1"/>
  <c r="H43" i="5" s="1"/>
  <c r="J44" i="5"/>
  <c r="J45" i="5"/>
  <c r="H45" i="5" s="1"/>
  <c r="I45" i="5"/>
  <c r="J46" i="5"/>
  <c r="J47" i="5"/>
  <c r="J48" i="5"/>
  <c r="J49" i="5"/>
  <c r="I49" i="5"/>
  <c r="J50" i="5"/>
  <c r="H50" i="5" s="1"/>
  <c r="I50" i="5"/>
  <c r="J52" i="5"/>
  <c r="J53" i="5"/>
  <c r="I53" i="5"/>
  <c r="J54" i="5"/>
  <c r="J55" i="5"/>
  <c r="I55" i="5" s="1"/>
  <c r="J34" i="5"/>
  <c r="J41" i="5"/>
  <c r="O21" i="5"/>
  <c r="N21" i="5"/>
  <c r="M21" i="5"/>
  <c r="L21" i="5"/>
  <c r="K21" i="5"/>
  <c r="J22" i="5"/>
  <c r="J23" i="5"/>
  <c r="I23" i="5"/>
  <c r="J24" i="5"/>
  <c r="J25" i="5"/>
  <c r="I25" i="5" s="1"/>
  <c r="H25" i="5" s="1"/>
  <c r="J27" i="5"/>
  <c r="J28" i="5"/>
  <c r="I28" i="5" s="1"/>
  <c r="H28" i="5" s="1"/>
  <c r="J29" i="5"/>
  <c r="J30" i="5"/>
  <c r="J31" i="5"/>
  <c r="I31" i="5" s="1"/>
  <c r="H31" i="5" s="1"/>
  <c r="J26" i="5"/>
  <c r="I26" i="5"/>
  <c r="O8" i="5"/>
  <c r="N8" i="5"/>
  <c r="M8" i="5"/>
  <c r="M90" i="5"/>
  <c r="L8" i="5"/>
  <c r="L88" i="5"/>
  <c r="K8" i="5"/>
  <c r="J10" i="5"/>
  <c r="J9" i="5"/>
  <c r="I9" i="5"/>
  <c r="J11" i="5"/>
  <c r="H11" i="5" s="1"/>
  <c r="I11" i="5"/>
  <c r="J12" i="5"/>
  <c r="J13" i="5"/>
  <c r="J14" i="5"/>
  <c r="I14" i="5" s="1"/>
  <c r="H14" i="5" s="1"/>
  <c r="J15" i="5"/>
  <c r="H15" i="5" s="1"/>
  <c r="I15" i="5"/>
  <c r="J16" i="5"/>
  <c r="I16" i="5" s="1"/>
  <c r="H16" i="5" s="1"/>
  <c r="J17" i="5"/>
  <c r="I17" i="5" s="1"/>
  <c r="H17" i="5" s="1"/>
  <c r="J18" i="5"/>
  <c r="J19" i="5"/>
  <c r="I19" i="5"/>
  <c r="J20" i="5"/>
  <c r="J8" i="5"/>
  <c r="I20" i="5"/>
  <c r="J7" i="5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B83" i="5"/>
  <c r="AB82" i="5"/>
  <c r="AB81" i="5"/>
  <c r="AB80" i="5"/>
  <c r="AB79" i="5"/>
  <c r="AB78" i="5"/>
  <c r="AB77" i="5"/>
  <c r="AB76" i="5"/>
  <c r="AB73" i="5"/>
  <c r="AB72" i="5"/>
  <c r="AB71" i="5"/>
  <c r="AB70" i="5"/>
  <c r="AB69" i="5"/>
  <c r="AB68" i="5"/>
  <c r="AB67" i="5"/>
  <c r="AB66" i="5"/>
  <c r="AB65" i="5" s="1"/>
  <c r="AB64" i="5"/>
  <c r="AB63" i="5"/>
  <c r="AB62" i="5"/>
  <c r="AB61" i="5"/>
  <c r="AB60" i="5"/>
  <c r="AB59" i="5"/>
  <c r="AB58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1" i="5"/>
  <c r="AB30" i="5"/>
  <c r="AB29" i="5"/>
  <c r="AB28" i="5"/>
  <c r="AB27" i="5"/>
  <c r="AB26" i="5"/>
  <c r="AB25" i="5"/>
  <c r="AB24" i="5"/>
  <c r="AB23" i="5"/>
  <c r="AB20" i="5"/>
  <c r="AB19" i="5"/>
  <c r="AB18" i="5"/>
  <c r="AB17" i="5"/>
  <c r="AB16" i="5"/>
  <c r="AB15" i="5"/>
  <c r="AB14" i="5"/>
  <c r="AB13" i="5"/>
  <c r="AB12" i="5"/>
  <c r="AB11" i="5"/>
  <c r="AB10" i="5"/>
  <c r="P4" i="5"/>
  <c r="Q4" i="5"/>
  <c r="R4" i="5" s="1"/>
  <c r="S4" i="5" s="1"/>
  <c r="T4" i="5" s="1"/>
  <c r="U4" i="5" s="1"/>
  <c r="V4" i="5" s="1"/>
  <c r="W4" i="5" s="1"/>
  <c r="X4" i="5" s="1"/>
  <c r="Y4" i="5" s="1"/>
  <c r="Z4" i="5" s="1"/>
  <c r="CC7" i="5"/>
  <c r="CD7" i="5" s="1"/>
  <c r="CE7" i="5" s="1"/>
  <c r="CF7" i="5" s="1"/>
  <c r="CG7" i="5" s="1"/>
  <c r="CH7" i="5" s="1"/>
  <c r="CI7" i="5" s="1"/>
  <c r="CJ7" i="5" s="1"/>
  <c r="CK7" i="5" s="1"/>
  <c r="CL7" i="5" s="1"/>
  <c r="CM7" i="5" s="1"/>
  <c r="J84" i="5"/>
  <c r="B7" i="5"/>
  <c r="C7" i="5" s="1"/>
  <c r="D7" i="5" s="1"/>
  <c r="E7" i="5" s="1"/>
  <c r="F7" i="5" s="1"/>
  <c r="G7" i="5" s="1"/>
  <c r="AB9" i="5"/>
  <c r="AB8" i="5" s="1"/>
  <c r="AB75" i="5"/>
  <c r="AB74" i="5" s="1"/>
  <c r="AB57" i="5"/>
  <c r="AB33" i="5"/>
  <c r="AB22" i="5"/>
  <c r="N84" i="5"/>
  <c r="M84" i="5"/>
  <c r="L84" i="5"/>
  <c r="K84" i="5"/>
  <c r="I84" i="5"/>
  <c r="G32" i="5"/>
  <c r="G8" i="5"/>
  <c r="BC79" i="5"/>
  <c r="BC9" i="5"/>
  <c r="BC8" i="5" s="1"/>
  <c r="AQ7" i="5"/>
  <c r="AQ34" i="5"/>
  <c r="AP53" i="5"/>
  <c r="AP35" i="5"/>
  <c r="AP44" i="5"/>
  <c r="AP47" i="5"/>
  <c r="AP66" i="5"/>
  <c r="AP72" i="5"/>
  <c r="AP58" i="5"/>
  <c r="AP28" i="5"/>
  <c r="AP27" i="5"/>
  <c r="AP30" i="5"/>
  <c r="AP16" i="5"/>
  <c r="AP75" i="5"/>
  <c r="AP77" i="5"/>
  <c r="I47" i="5"/>
  <c r="H47" i="5" s="1"/>
  <c r="AC83" i="5"/>
  <c r="AC73" i="5"/>
  <c r="AC58" i="5"/>
  <c r="AC11" i="5"/>
  <c r="AC49" i="5"/>
  <c r="AC39" i="5"/>
  <c r="AC27" i="5"/>
  <c r="BP17" i="5"/>
  <c r="BP44" i="5"/>
  <c r="AC25" i="5"/>
  <c r="AC33" i="5"/>
  <c r="AC42" i="5"/>
  <c r="AC50" i="5"/>
  <c r="AC10" i="5"/>
  <c r="AC17" i="5"/>
  <c r="AC61" i="5"/>
  <c r="AC72" i="5"/>
  <c r="AC80" i="5"/>
  <c r="AP69" i="5"/>
  <c r="AP9" i="5"/>
  <c r="AP17" i="5"/>
  <c r="I58" i="5"/>
  <c r="H58" i="5" s="1"/>
  <c r="AC24" i="5"/>
  <c r="AC34" i="5"/>
  <c r="AC41" i="5"/>
  <c r="AC48" i="5"/>
  <c r="AC9" i="5"/>
  <c r="AC18" i="5"/>
  <c r="AC60" i="5"/>
  <c r="AC67" i="5"/>
  <c r="AC75" i="5"/>
  <c r="AC82" i="5"/>
  <c r="BC72" i="5"/>
  <c r="AC71" i="5"/>
  <c r="AC59" i="5"/>
  <c r="AC53" i="5"/>
  <c r="AC40" i="5"/>
  <c r="AC23" i="5"/>
  <c r="I52" i="5"/>
  <c r="H52" i="5"/>
  <c r="AC12" i="5"/>
  <c r="AC26" i="5"/>
  <c r="AP76" i="5"/>
  <c r="AP11" i="5"/>
  <c r="AP50" i="5"/>
  <c r="AP34" i="5"/>
  <c r="AC62" i="5"/>
  <c r="AP82" i="5"/>
  <c r="AP29" i="5"/>
  <c r="AP61" i="5"/>
  <c r="H15" i="4"/>
  <c r="I15" i="4"/>
  <c r="BP37" i="5"/>
  <c r="AC69" i="5"/>
  <c r="H16" i="3"/>
  <c r="M39" i="9"/>
  <c r="K39" i="9"/>
  <c r="H39" i="9"/>
  <c r="F39" i="9"/>
  <c r="I34" i="5"/>
  <c r="P16" i="3"/>
  <c r="I10" i="5"/>
  <c r="C16" i="4"/>
  <c r="D15" i="4"/>
  <c r="D16" i="4" s="1"/>
  <c r="AP26" i="5"/>
  <c r="AP63" i="5"/>
  <c r="AP40" i="5"/>
  <c r="AP39" i="5"/>
  <c r="AP13" i="5"/>
  <c r="AP46" i="5"/>
  <c r="AP19" i="5"/>
  <c r="AP57" i="5"/>
  <c r="P16" i="4"/>
  <c r="AQ61" i="5"/>
  <c r="AQ63" i="5"/>
  <c r="AQ42" i="5"/>
  <c r="AQ60" i="5"/>
  <c r="AP71" i="5"/>
  <c r="AP54" i="5"/>
  <c r="AP52" i="5"/>
  <c r="AP42" i="5"/>
  <c r="AP49" i="5"/>
  <c r="AP60" i="5"/>
  <c r="AP10" i="5"/>
  <c r="AP8" i="5" s="1"/>
  <c r="AP79" i="5"/>
  <c r="AP45" i="5"/>
  <c r="AP80" i="5"/>
  <c r="AP67" i="5"/>
  <c r="AP78" i="5"/>
  <c r="AP74" i="5"/>
  <c r="AP38" i="5"/>
  <c r="AP51" i="5"/>
  <c r="AP62" i="5"/>
  <c r="AP12" i="5"/>
  <c r="AP81" i="5"/>
  <c r="AP36" i="5"/>
  <c r="AP43" i="5"/>
  <c r="AP31" i="5"/>
  <c r="AP33" i="5"/>
  <c r="AP32" i="5" s="1"/>
  <c r="AP55" i="5"/>
  <c r="AP64" i="5"/>
  <c r="AP14" i="5"/>
  <c r="AP83" i="5"/>
  <c r="AP48" i="5"/>
  <c r="AP37" i="5"/>
  <c r="AP68" i="5"/>
  <c r="AP23" i="5"/>
  <c r="AP18" i="5"/>
  <c r="AP59" i="5"/>
  <c r="AP22" i="5"/>
  <c r="AP41" i="5"/>
  <c r="AP70" i="5"/>
  <c r="AP25" i="5"/>
  <c r="AP20" i="5"/>
  <c r="AP24" i="5"/>
  <c r="AP73" i="5"/>
  <c r="AP15" i="5"/>
  <c r="AQ51" i="5"/>
  <c r="AQ18" i="5"/>
  <c r="I42" i="5"/>
  <c r="I48" i="5"/>
  <c r="H48" i="5" s="1"/>
  <c r="AC35" i="5"/>
  <c r="I54" i="5"/>
  <c r="H54" i="5" s="1"/>
  <c r="I44" i="5"/>
  <c r="H44" i="5" s="1"/>
  <c r="I57" i="5"/>
  <c r="H57" i="5" s="1"/>
  <c r="I69" i="5"/>
  <c r="BC73" i="5"/>
  <c r="BC48" i="5"/>
  <c r="BC10" i="5"/>
  <c r="BC14" i="5"/>
  <c r="BC77" i="5"/>
  <c r="BC57" i="5"/>
  <c r="BC41" i="5"/>
  <c r="BC25" i="5"/>
  <c r="BD7" i="5"/>
  <c r="BD43" i="5"/>
  <c r="BC42" i="5"/>
  <c r="BC78" i="5"/>
  <c r="BC75" i="5"/>
  <c r="BC55" i="5"/>
  <c r="BC39" i="5"/>
  <c r="BC23" i="5"/>
  <c r="BC12" i="5"/>
  <c r="BC46" i="5"/>
  <c r="BC82" i="5"/>
  <c r="BC70" i="5"/>
  <c r="BC80" i="5"/>
  <c r="BC71" i="5"/>
  <c r="BC53" i="5"/>
  <c r="BC37" i="5"/>
  <c r="BC19" i="5"/>
  <c r="BC16" i="5"/>
  <c r="BC50" i="5"/>
  <c r="BC52" i="5"/>
  <c r="BC62" i="5"/>
  <c r="BC76" i="5"/>
  <c r="BC74" i="5" s="1"/>
  <c r="BC69" i="5"/>
  <c r="BC51" i="5"/>
  <c r="BC35" i="5"/>
  <c r="BC17" i="5"/>
  <c r="BC20" i="5"/>
  <c r="BC54" i="5"/>
  <c r="BC36" i="5"/>
  <c r="BC44" i="5"/>
  <c r="BC40" i="5"/>
  <c r="BC67" i="5"/>
  <c r="BC49" i="5"/>
  <c r="BC33" i="5"/>
  <c r="BC15" i="5"/>
  <c r="BC24" i="5"/>
  <c r="BC60" i="5"/>
  <c r="BC18" i="5"/>
  <c r="BC26" i="5"/>
  <c r="BC66" i="5"/>
  <c r="BC83" i="5"/>
  <c r="BC63" i="5"/>
  <c r="BC47" i="5"/>
  <c r="BC31" i="5"/>
  <c r="BC13" i="5"/>
  <c r="BC28" i="5"/>
  <c r="BC64" i="5"/>
  <c r="BC81" i="5"/>
  <c r="BC61" i="5"/>
  <c r="BC45" i="5"/>
  <c r="BC29" i="5"/>
  <c r="BC11" i="5"/>
  <c r="BC34" i="5"/>
  <c r="BC68" i="5"/>
  <c r="BC65" i="5" s="1"/>
  <c r="BC58" i="5"/>
  <c r="BC30" i="5"/>
  <c r="E15" i="4"/>
  <c r="E16" i="4" s="1"/>
  <c r="I27" i="5"/>
  <c r="H27" i="5" s="1"/>
  <c r="I24" i="5"/>
  <c r="H24" i="5" s="1"/>
  <c r="I33" i="5"/>
  <c r="H33" i="5" s="1"/>
  <c r="I81" i="5"/>
  <c r="H81" i="5" s="1"/>
  <c r="V90" i="5"/>
  <c r="BP48" i="5"/>
  <c r="BD59" i="5"/>
  <c r="BD45" i="5"/>
  <c r="BD11" i="5"/>
  <c r="BD52" i="5"/>
  <c r="BD80" i="5"/>
  <c r="BD24" i="5"/>
  <c r="BD29" i="5"/>
  <c r="BD53" i="5"/>
  <c r="BD71" i="5"/>
  <c r="BD28" i="5"/>
  <c r="BD64" i="5"/>
  <c r="Q16" i="4"/>
  <c r="R15" i="4"/>
  <c r="AQ57" i="5"/>
  <c r="I13" i="5"/>
  <c r="H13" i="5" s="1"/>
  <c r="H41" i="5"/>
  <c r="I36" i="5"/>
  <c r="H36" i="5" s="1"/>
  <c r="Z90" i="5"/>
  <c r="T90" i="5"/>
  <c r="H23" i="5"/>
  <c r="I30" i="5"/>
  <c r="H30" i="5" s="1"/>
  <c r="I75" i="5"/>
  <c r="H75" i="5" s="1"/>
  <c r="I71" i="5"/>
  <c r="H71" i="5" s="1"/>
  <c r="AQ53" i="5"/>
  <c r="AQ71" i="5"/>
  <c r="L90" i="5"/>
  <c r="O41" i="6"/>
  <c r="BC27" i="5"/>
  <c r="AB56" i="5"/>
  <c r="H10" i="5"/>
  <c r="H19" i="5"/>
  <c r="H49" i="5"/>
  <c r="BD81" i="5"/>
  <c r="BD82" i="5"/>
  <c r="BD48" i="5"/>
  <c r="BD35" i="5"/>
  <c r="BD25" i="5"/>
  <c r="BD15" i="5"/>
  <c r="BD46" i="5"/>
  <c r="BD54" i="5"/>
  <c r="BD72" i="5"/>
  <c r="BD34" i="5"/>
  <c r="BD50" i="5"/>
  <c r="BD61" i="5"/>
  <c r="BD79" i="5"/>
  <c r="BD19" i="5"/>
  <c r="BD26" i="5"/>
  <c r="BD78" i="5"/>
  <c r="BD58" i="5"/>
  <c r="BD22" i="5"/>
  <c r="J15" i="4"/>
  <c r="I16" i="4"/>
  <c r="H16" i="4"/>
  <c r="H53" i="5"/>
  <c r="H62" i="5"/>
  <c r="H66" i="5"/>
  <c r="H77" i="5"/>
  <c r="AV28" i="7"/>
  <c r="AW32" i="1"/>
  <c r="K90" i="5"/>
  <c r="K88" i="5"/>
  <c r="O90" i="5"/>
  <c r="O88" i="5"/>
  <c r="I22" i="5"/>
  <c r="H22" i="5"/>
  <c r="N88" i="5"/>
  <c r="N90" i="5"/>
  <c r="I67" i="5"/>
  <c r="H67" i="5"/>
  <c r="J65" i="5"/>
  <c r="I83" i="5"/>
  <c r="H83" i="5" s="1"/>
  <c r="J74" i="5"/>
  <c r="P90" i="5"/>
  <c r="P88" i="5"/>
  <c r="Q90" i="5"/>
  <c r="Q88" i="5"/>
  <c r="R88" i="5"/>
  <c r="R90" i="5"/>
  <c r="S88" i="5"/>
  <c r="S90" i="5"/>
  <c r="N15" i="3"/>
  <c r="M16" i="3"/>
  <c r="I51" i="5"/>
  <c r="H51" i="5" s="1"/>
  <c r="AO74" i="5"/>
  <c r="AO8" i="5"/>
  <c r="AO21" i="5"/>
  <c r="AO56" i="5"/>
  <c r="AO65" i="5"/>
  <c r="AO32" i="5"/>
  <c r="BB74" i="5"/>
  <c r="BB65" i="5"/>
  <c r="BB56" i="5"/>
  <c r="BB32" i="5"/>
  <c r="BB21" i="5"/>
  <c r="BB8" i="5"/>
  <c r="BO74" i="5"/>
  <c r="BO65" i="5"/>
  <c r="BO56" i="5"/>
  <c r="BO32" i="5"/>
  <c r="BO90" i="5" s="1"/>
  <c r="O92" i="5" s="1"/>
  <c r="BO21" i="5"/>
  <c r="BO8" i="5"/>
  <c r="CB90" i="5"/>
  <c r="O93" i="5"/>
  <c r="CC90" i="5"/>
  <c r="P93" i="5" s="1"/>
  <c r="CE90" i="5"/>
  <c r="R93" i="5"/>
  <c r="CG90" i="5"/>
  <c r="T93" i="5" s="1"/>
  <c r="CI90" i="5"/>
  <c r="V93" i="5"/>
  <c r="CK90" i="5"/>
  <c r="X93" i="5" s="1"/>
  <c r="CM90" i="5"/>
  <c r="Z93" i="5"/>
  <c r="BP10" i="5"/>
  <c r="BP26" i="5"/>
  <c r="BP43" i="5"/>
  <c r="BP60" i="5"/>
  <c r="BP77" i="5"/>
  <c r="BP23" i="5"/>
  <c r="BP45" i="5"/>
  <c r="BP67" i="5"/>
  <c r="BP19" i="5"/>
  <c r="BP41" i="5"/>
  <c r="BP63" i="5"/>
  <c r="BP80" i="5"/>
  <c r="BP27" i="5"/>
  <c r="BP49" i="5"/>
  <c r="BP71" i="5"/>
  <c r="BP31" i="5"/>
  <c r="BP70" i="5"/>
  <c r="BP14" i="5"/>
  <c r="BP30" i="5"/>
  <c r="BP47" i="5"/>
  <c r="BP64" i="5"/>
  <c r="BP81" i="5"/>
  <c r="BP28" i="5"/>
  <c r="BP50" i="5"/>
  <c r="BP73" i="5"/>
  <c r="BP24" i="5"/>
  <c r="BP46" i="5"/>
  <c r="BP69" i="5"/>
  <c r="BQ7" i="5"/>
  <c r="BQ42" i="5" s="1"/>
  <c r="BP33" i="5"/>
  <c r="BP54" i="5"/>
  <c r="BP78" i="5"/>
  <c r="BP9" i="5"/>
  <c r="BP42" i="5"/>
  <c r="BP15" i="5"/>
  <c r="BP18" i="5"/>
  <c r="BP35" i="5"/>
  <c r="BP51" i="5"/>
  <c r="BP68" i="5"/>
  <c r="BP12" i="5"/>
  <c r="BP34" i="5"/>
  <c r="BP57" i="5"/>
  <c r="BP56" i="5"/>
  <c r="BP79" i="5"/>
  <c r="BP29" i="5"/>
  <c r="BP52" i="5"/>
  <c r="BP75" i="5"/>
  <c r="BP11" i="5"/>
  <c r="BP38" i="5"/>
  <c r="BP61" i="5"/>
  <c r="BP83" i="5"/>
  <c r="BP82" i="5"/>
  <c r="BP20" i="5"/>
  <c r="BP59" i="5"/>
  <c r="BP76" i="5"/>
  <c r="BP39" i="5"/>
  <c r="BP40" i="5"/>
  <c r="BP58" i="5"/>
  <c r="BP66" i="5"/>
  <c r="BP65" i="5" s="1"/>
  <c r="BP55" i="5"/>
  <c r="BP62" i="5"/>
  <c r="BP72" i="5"/>
  <c r="BP13" i="5"/>
  <c r="BP16" i="5"/>
  <c r="BP53" i="5"/>
  <c r="BP25" i="5"/>
  <c r="I18" i="5"/>
  <c r="H18" i="5" s="1"/>
  <c r="W90" i="5"/>
  <c r="W88" i="5"/>
  <c r="X88" i="5"/>
  <c r="X90" i="5"/>
  <c r="I59" i="5"/>
  <c r="J56" i="5"/>
  <c r="I70" i="5"/>
  <c r="H70" i="5"/>
  <c r="V88" i="5"/>
  <c r="AP56" i="5"/>
  <c r="AB32" i="5"/>
  <c r="BD38" i="5"/>
  <c r="BD36" i="5"/>
  <c r="BD16" i="5"/>
  <c r="BD13" i="5"/>
  <c r="BD37" i="5"/>
  <c r="BD41" i="5"/>
  <c r="BD9" i="5"/>
  <c r="BD66" i="5"/>
  <c r="AI16" i="7"/>
  <c r="AB32" i="1"/>
  <c r="AK32" i="1"/>
  <c r="G31" i="1"/>
  <c r="BB90" i="5"/>
  <c r="O91" i="5" s="1"/>
  <c r="BP8" i="5"/>
  <c r="BQ14" i="5"/>
  <c r="BQ49" i="5"/>
  <c r="BQ10" i="5"/>
  <c r="BQ68" i="5"/>
  <c r="BQ81" i="5"/>
  <c r="BQ79" i="5"/>
  <c r="BQ59" i="5"/>
  <c r="BQ35" i="5"/>
  <c r="BQ34" i="5"/>
  <c r="BQ51" i="5"/>
  <c r="BQ60" i="5"/>
  <c r="BQ82" i="5"/>
  <c r="BQ16" i="5"/>
  <c r="BQ52" i="5"/>
  <c r="BQ11" i="5"/>
  <c r="BD10" i="5"/>
  <c r="BD83" i="5"/>
  <c r="BD63" i="5"/>
  <c r="BD17" i="5"/>
  <c r="BD76" i="5"/>
  <c r="BD69" i="5"/>
  <c r="BD75" i="5"/>
  <c r="BD55" i="5"/>
  <c r="BD51" i="5"/>
  <c r="BD49" i="5"/>
  <c r="BD27" i="5"/>
  <c r="BD47" i="5"/>
  <c r="BD62" i="5"/>
  <c r="BD30" i="5"/>
  <c r="BD12" i="5"/>
  <c r="BD39" i="5"/>
  <c r="BD77" i="5"/>
  <c r="BD40" i="5"/>
  <c r="BE7" i="5"/>
  <c r="BD70" i="5"/>
  <c r="BD31" i="5"/>
  <c r="BD68" i="5"/>
  <c r="BD42" i="5"/>
  <c r="BD67" i="5"/>
  <c r="BD65" i="5" s="1"/>
  <c r="BD20" i="5"/>
  <c r="BD44" i="5"/>
  <c r="BD18" i="5"/>
  <c r="BD14" i="5"/>
  <c r="BD23" i="5"/>
  <c r="BD21" i="5"/>
  <c r="BD73" i="5"/>
  <c r="BD57" i="5"/>
  <c r="AB21" i="5"/>
  <c r="BC59" i="5"/>
  <c r="BC56" i="5"/>
  <c r="BC43" i="5"/>
  <c r="BC38" i="5"/>
  <c r="BC32" i="5" s="1"/>
  <c r="BC22" i="5"/>
  <c r="BC21" i="5" s="1"/>
  <c r="CF90" i="5"/>
  <c r="S93" i="5" s="1"/>
  <c r="CJ90" i="5"/>
  <c r="W93" i="5" s="1"/>
  <c r="AC51" i="5"/>
  <c r="AC78" i="5"/>
  <c r="AC63" i="5"/>
  <c r="AC16" i="5"/>
  <c r="AC55" i="5"/>
  <c r="AC44" i="5"/>
  <c r="AC38" i="5"/>
  <c r="AC30" i="5"/>
  <c r="AC29" i="5"/>
  <c r="AC37" i="5"/>
  <c r="AC46" i="5"/>
  <c r="AC54" i="5"/>
  <c r="AC13" i="5"/>
  <c r="AC57" i="5"/>
  <c r="AC56" i="5"/>
  <c r="AC68" i="5"/>
  <c r="AC76" i="5"/>
  <c r="AD7" i="5"/>
  <c r="AC22" i="5"/>
  <c r="AC21" i="5" s="1"/>
  <c r="AC28" i="5"/>
  <c r="AC36" i="5"/>
  <c r="AC32" i="5" s="1"/>
  <c r="AC45" i="5"/>
  <c r="AC52" i="5"/>
  <c r="AC14" i="5"/>
  <c r="AC20" i="5"/>
  <c r="AC64" i="5"/>
  <c r="AC70" i="5"/>
  <c r="AC79" i="5"/>
  <c r="AC81" i="5"/>
  <c r="AC66" i="5"/>
  <c r="AC65" i="5" s="1"/>
  <c r="AC15" i="5"/>
  <c r="AC47" i="5"/>
  <c r="AC31" i="5"/>
  <c r="AC77" i="5"/>
  <c r="AC74" i="5" s="1"/>
  <c r="AC43" i="5"/>
  <c r="AC19" i="5"/>
  <c r="BP22" i="5"/>
  <c r="BP21" i="5" s="1"/>
  <c r="BP36" i="5"/>
  <c r="BP32" i="5"/>
  <c r="H34" i="5"/>
  <c r="CD90" i="5"/>
  <c r="Q93" i="5" s="1"/>
  <c r="CH90" i="5"/>
  <c r="U93" i="5" s="1"/>
  <c r="CL90" i="5"/>
  <c r="Y93" i="5" s="1"/>
  <c r="BI23" i="4"/>
  <c r="L15" i="4"/>
  <c r="M15" i="4" s="1"/>
  <c r="K16" i="4"/>
  <c r="AD72" i="5"/>
  <c r="AD52" i="5"/>
  <c r="AD69" i="5"/>
  <c r="AD81" i="5"/>
  <c r="AD11" i="5"/>
  <c r="AD78" i="5"/>
  <c r="AD22" i="5"/>
  <c r="AD49" i="5"/>
  <c r="AD67" i="5"/>
  <c r="AD28" i="5"/>
  <c r="AD50" i="5"/>
  <c r="AD46" i="5"/>
  <c r="AD20" i="5"/>
  <c r="AD73" i="5"/>
  <c r="AD33" i="5"/>
  <c r="AD47" i="5"/>
  <c r="AD66" i="5"/>
  <c r="AD64" i="5"/>
  <c r="AD26" i="5"/>
  <c r="AD13" i="5"/>
  <c r="AD62" i="5"/>
  <c r="AD68" i="5"/>
  <c r="AD35" i="5"/>
  <c r="AD25" i="5"/>
  <c r="AD30" i="5"/>
  <c r="AD34" i="5"/>
  <c r="AD48" i="5"/>
  <c r="AD77" i="5"/>
  <c r="AD9" i="5"/>
  <c r="AD83" i="5"/>
  <c r="AD36" i="5"/>
  <c r="AD45" i="5"/>
  <c r="AD19" i="5"/>
  <c r="AD38" i="5"/>
  <c r="AD10" i="5"/>
  <c r="AD29" i="5"/>
  <c r="AD44" i="5"/>
  <c r="AD75" i="5"/>
  <c r="AD40" i="5"/>
  <c r="AD57" i="5"/>
  <c r="AD60" i="5"/>
  <c r="AD23" i="5"/>
  <c r="AD21" i="5" s="1"/>
  <c r="AD31" i="5"/>
  <c r="AD15" i="5"/>
  <c r="AD79" i="5"/>
  <c r="AD27" i="5"/>
  <c r="AD82" i="5"/>
  <c r="AD24" i="5"/>
  <c r="AD39" i="5"/>
  <c r="AD63" i="5"/>
  <c r="AD17" i="5"/>
  <c r="AD54" i="5"/>
  <c r="AD76" i="5"/>
  <c r="AD55" i="5"/>
  <c r="AD43" i="5"/>
  <c r="AD37" i="5"/>
  <c r="AD70" i="5"/>
  <c r="AE7" i="5"/>
  <c r="AD14" i="5"/>
  <c r="AD58" i="5"/>
  <c r="AD56" i="5" s="1"/>
  <c r="AD41" i="5"/>
  <c r="AD51" i="5"/>
  <c r="AD59" i="5"/>
  <c r="AD53" i="5"/>
  <c r="AD18" i="5"/>
  <c r="AD42" i="5"/>
  <c r="AD80" i="5"/>
  <c r="AD71" i="5"/>
  <c r="AD61" i="5"/>
  <c r="AD12" i="5"/>
  <c r="AD16" i="5"/>
  <c r="BE81" i="5"/>
  <c r="BE17" i="5"/>
  <c r="BE36" i="5"/>
  <c r="BE46" i="5"/>
  <c r="BE34" i="5"/>
  <c r="BE14" i="5"/>
  <c r="BE35" i="5"/>
  <c r="BE63" i="5"/>
  <c r="BE55" i="5"/>
  <c r="BE24" i="5"/>
  <c r="BE59" i="5"/>
  <c r="BE80" i="5"/>
  <c r="BE78" i="5"/>
  <c r="BE42" i="5"/>
  <c r="BE25" i="5"/>
  <c r="BE54" i="5"/>
  <c r="BE18" i="5"/>
  <c r="BE29" i="5"/>
  <c r="BE83" i="5"/>
  <c r="BE19" i="5"/>
  <c r="BE39" i="5"/>
  <c r="BE53" i="5"/>
  <c r="BE67" i="5"/>
  <c r="BE79" i="5"/>
  <c r="BE43" i="5"/>
  <c r="BE28" i="5"/>
  <c r="BF7" i="5"/>
  <c r="BE15" i="5"/>
  <c r="BE76" i="5"/>
  <c r="BE70" i="5"/>
  <c r="BE13" i="5"/>
  <c r="BE72" i="5"/>
  <c r="BE60" i="5"/>
  <c r="BE49" i="5"/>
  <c r="BE10" i="5"/>
  <c r="BE38" i="5"/>
  <c r="BE73" i="5"/>
  <c r="BE71" i="5"/>
  <c r="BE58" i="5"/>
  <c r="BE31" i="5"/>
  <c r="BE57" i="5"/>
  <c r="BE69" i="5"/>
  <c r="BE77" i="5"/>
  <c r="BE12" i="5"/>
  <c r="BE22" i="5"/>
  <c r="BE44" i="5"/>
  <c r="BE68" i="5"/>
  <c r="BE48" i="5"/>
  <c r="BE33" i="5"/>
  <c r="BE51" i="5"/>
  <c r="BE82" i="5"/>
  <c r="BE52" i="5"/>
  <c r="BE64" i="5"/>
  <c r="BE75" i="5"/>
  <c r="BE16" i="5"/>
  <c r="BE66" i="5"/>
  <c r="BE65" i="5" s="1"/>
  <c r="BE45" i="5"/>
  <c r="BE9" i="5"/>
  <c r="BE50" i="5"/>
  <c r="BE30" i="5"/>
  <c r="BE61" i="5"/>
  <c r="BE40" i="5"/>
  <c r="BE27" i="5"/>
  <c r="BE23" i="5"/>
  <c r="BE21" i="5" s="1"/>
  <c r="BE47" i="5"/>
  <c r="BE41" i="5"/>
  <c r="BE37" i="5"/>
  <c r="BE32" i="5" s="1"/>
  <c r="BE62" i="5"/>
  <c r="BE26" i="5"/>
  <c r="BE11" i="5"/>
  <c r="BE20" i="5"/>
  <c r="BD74" i="5"/>
  <c r="BD8" i="5"/>
  <c r="AD8" i="5"/>
  <c r="AD65" i="5"/>
  <c r="BE56" i="5"/>
  <c r="BF18" i="5"/>
  <c r="BF82" i="5"/>
  <c r="BF57" i="5"/>
  <c r="BF46" i="5"/>
  <c r="BF76" i="5"/>
  <c r="BF37" i="5"/>
  <c r="BF71" i="5"/>
  <c r="BF13" i="5"/>
  <c r="AE62" i="5"/>
  <c r="AE71" i="5"/>
  <c r="AE76" i="5"/>
  <c r="AF7" i="5"/>
  <c r="AF76" i="5" s="1"/>
  <c r="AE64" i="5"/>
  <c r="AE59" i="5"/>
  <c r="AE73" i="5"/>
  <c r="AE38" i="5"/>
  <c r="AE53" i="5"/>
  <c r="AE41" i="5"/>
  <c r="AE44" i="5"/>
  <c r="AE26" i="5"/>
  <c r="AE57" i="5"/>
  <c r="AE34" i="5"/>
  <c r="AE28" i="5"/>
  <c r="AD74" i="5"/>
  <c r="AF67" i="5"/>
  <c r="AF63" i="5"/>
  <c r="AF78" i="5"/>
  <c r="AF77" i="5"/>
  <c r="AF40" i="5"/>
  <c r="AF51" i="5"/>
  <c r="AF66" i="5"/>
  <c r="AF38" i="5"/>
  <c r="AF46" i="5"/>
  <c r="AF42" i="5"/>
  <c r="AF50" i="5"/>
  <c r="AF19" i="5"/>
  <c r="AF47" i="5"/>
  <c r="AF82" i="5"/>
  <c r="AF59" i="5"/>
  <c r="AF71" i="5"/>
  <c r="AF45" i="5"/>
  <c r="AF27" i="5"/>
  <c r="AF18" i="5"/>
  <c r="AF73" i="5"/>
  <c r="AF49" i="5"/>
  <c r="AF33" i="5"/>
  <c r="AF75" i="5"/>
  <c r="AF52" i="5"/>
  <c r="AF70" i="5"/>
  <c r="AF28" i="5"/>
  <c r="AF83" i="5"/>
  <c r="AF20" i="5"/>
  <c r="AF37" i="5"/>
  <c r="BE74" i="5"/>
  <c r="BF63" i="5"/>
  <c r="BF67" i="5"/>
  <c r="BF44" i="5"/>
  <c r="BF28" i="5"/>
  <c r="BF49" i="5"/>
  <c r="BF29" i="5"/>
  <c r="BF10" i="5"/>
  <c r="BF45" i="5"/>
  <c r="BF22" i="5"/>
  <c r="BF38" i="5"/>
  <c r="BF83" i="5"/>
  <c r="BF47" i="5"/>
  <c r="BF31" i="5"/>
  <c r="BF54" i="5"/>
  <c r="BF20" i="5"/>
  <c r="BG7" i="5"/>
  <c r="BF43" i="5"/>
  <c r="BF12" i="5"/>
  <c r="BF81" i="5"/>
  <c r="BF35" i="5"/>
  <c r="BF52" i="5"/>
  <c r="BF72" i="5"/>
  <c r="BF27" i="5"/>
  <c r="BF14" i="5"/>
  <c r="BF73" i="5"/>
  <c r="BF30" i="5"/>
  <c r="BF70" i="5"/>
  <c r="BF61" i="5"/>
  <c r="BF53" i="5"/>
  <c r="BF68" i="5"/>
  <c r="BF15" i="5"/>
  <c r="BF77" i="5"/>
  <c r="BF62" i="5"/>
  <c r="BF17" i="5"/>
  <c r="BF41" i="5"/>
  <c r="BF26" i="5"/>
  <c r="BF39" i="5"/>
  <c r="BF50" i="5"/>
  <c r="BF11" i="5"/>
  <c r="BF16" i="5"/>
  <c r="BF33" i="5"/>
  <c r="BF23" i="5"/>
  <c r="BF21" i="5" s="1"/>
  <c r="BF19" i="5"/>
  <c r="BF66" i="5"/>
  <c r="BF34" i="5"/>
  <c r="BF32" i="5" s="1"/>
  <c r="BF59" i="5"/>
  <c r="BF51" i="5"/>
  <c r="BF24" i="5"/>
  <c r="BF64" i="5"/>
  <c r="BF75" i="5"/>
  <c r="BF69" i="5"/>
  <c r="BF78" i="5"/>
  <c r="BF60" i="5"/>
  <c r="BF40" i="5"/>
  <c r="AE61" i="5"/>
  <c r="AE72" i="5"/>
  <c r="AE70" i="5"/>
  <c r="AE75" i="5"/>
  <c r="AE69" i="5"/>
  <c r="AE14" i="5"/>
  <c r="AE22" i="5"/>
  <c r="AE15" i="5"/>
  <c r="AE27" i="5"/>
  <c r="AE77" i="5"/>
  <c r="AE17" i="5"/>
  <c r="AE51" i="5"/>
  <c r="AE67" i="5"/>
  <c r="AE20" i="5"/>
  <c r="AE33" i="5"/>
  <c r="AE9" i="5"/>
  <c r="AE48" i="5"/>
  <c r="AE43" i="5"/>
  <c r="AE19" i="5"/>
  <c r="AE47" i="5"/>
  <c r="AE50" i="5"/>
  <c r="AE68" i="5"/>
  <c r="AE55" i="5"/>
  <c r="AE39" i="5"/>
  <c r="AE36" i="5"/>
  <c r="AE11" i="5"/>
  <c r="AE10" i="5"/>
  <c r="AE29" i="5"/>
  <c r="AE83" i="5"/>
  <c r="AE79" i="5"/>
  <c r="AE40" i="5"/>
  <c r="AE49" i="5"/>
  <c r="AE66" i="5"/>
  <c r="AE58" i="5"/>
  <c r="AE82" i="5"/>
  <c r="AE54" i="5"/>
  <c r="AE46" i="5"/>
  <c r="AE18" i="5"/>
  <c r="AE80" i="5"/>
  <c r="AE13" i="5"/>
  <c r="AE35" i="5"/>
  <c r="AD32" i="5"/>
  <c r="AD90" i="5"/>
  <c r="Q94" i="5" s="1"/>
  <c r="AE78" i="5"/>
  <c r="AE24" i="5"/>
  <c r="AE63" i="5"/>
  <c r="AE45" i="5"/>
  <c r="BF55" i="5"/>
  <c r="BF42" i="5"/>
  <c r="AE42" i="5"/>
  <c r="AE52" i="5"/>
  <c r="AE60" i="5"/>
  <c r="AE56" i="5" s="1"/>
  <c r="AE81" i="5"/>
  <c r="BF36" i="5"/>
  <c r="BF58" i="5"/>
  <c r="AE12" i="5"/>
  <c r="AE23" i="5"/>
  <c r="AE16" i="5"/>
  <c r="BF79" i="5"/>
  <c r="BF48" i="5"/>
  <c r="BF25" i="5"/>
  <c r="AE37" i="5"/>
  <c r="AE31" i="5"/>
  <c r="AE25" i="5"/>
  <c r="AE30" i="5"/>
  <c r="BF80" i="5"/>
  <c r="BF9" i="5"/>
  <c r="AC8" i="5"/>
  <c r="AC90" i="5"/>
  <c r="P94" i="5" s="1"/>
  <c r="J21" i="5"/>
  <c r="I29" i="5"/>
  <c r="I21" i="5"/>
  <c r="C93" i="5"/>
  <c r="BQ36" i="5"/>
  <c r="BQ76" i="5"/>
  <c r="BQ19" i="5"/>
  <c r="BQ61" i="5"/>
  <c r="AO90" i="5"/>
  <c r="O95" i="5" s="1"/>
  <c r="H59" i="5"/>
  <c r="BQ53" i="5"/>
  <c r="BQ28" i="5"/>
  <c r="BQ57" i="5"/>
  <c r="BQ72" i="5"/>
  <c r="BQ18" i="5"/>
  <c r="BQ67" i="5"/>
  <c r="BQ25" i="5"/>
  <c r="BQ30" i="5"/>
  <c r="BQ45" i="5"/>
  <c r="BQ75" i="5"/>
  <c r="BQ54" i="5"/>
  <c r="BQ73" i="5"/>
  <c r="BQ38" i="5"/>
  <c r="BQ83" i="5"/>
  <c r="BQ44" i="5"/>
  <c r="BQ15" i="5"/>
  <c r="BQ48" i="5"/>
  <c r="BQ37" i="5"/>
  <c r="BQ43" i="5"/>
  <c r="BQ58" i="5"/>
  <c r="BQ80" i="5"/>
  <c r="BQ78" i="5"/>
  <c r="BQ23" i="5"/>
  <c r="BQ63" i="5"/>
  <c r="BQ24" i="5"/>
  <c r="BQ12" i="5"/>
  <c r="BQ77" i="5"/>
  <c r="BQ39" i="5"/>
  <c r="BQ20" i="5"/>
  <c r="BQ64" i="5"/>
  <c r="BQ70" i="5"/>
  <c r="BR7" i="5"/>
  <c r="BQ40" i="5"/>
  <c r="BQ50" i="5"/>
  <c r="BQ62" i="5"/>
  <c r="BQ26" i="5"/>
  <c r="BQ71" i="5"/>
  <c r="BQ66" i="5"/>
  <c r="BQ65" i="5"/>
  <c r="BQ69" i="5"/>
  <c r="BQ17" i="5"/>
  <c r="BQ31" i="5"/>
  <c r="BQ27" i="5"/>
  <c r="BQ9" i="5"/>
  <c r="BQ55" i="5"/>
  <c r="BP74" i="5"/>
  <c r="BP90" i="5"/>
  <c r="P92" i="5" s="1"/>
  <c r="BQ33" i="5"/>
  <c r="BQ22" i="5"/>
  <c r="BQ41" i="5"/>
  <c r="BQ29" i="5"/>
  <c r="H72" i="5"/>
  <c r="I40" i="5"/>
  <c r="J32" i="5"/>
  <c r="J90" i="5" s="1"/>
  <c r="BQ46" i="5"/>
  <c r="BQ13" i="5"/>
  <c r="BQ47" i="5"/>
  <c r="AQ64" i="5"/>
  <c r="AQ81" i="5"/>
  <c r="AQ44" i="5"/>
  <c r="AQ50" i="5"/>
  <c r="AQ79" i="5"/>
  <c r="AQ41" i="5"/>
  <c r="H42" i="5"/>
  <c r="Y88" i="5"/>
  <c r="AQ68" i="5"/>
  <c r="BD33" i="5"/>
  <c r="BD32" i="5" s="1"/>
  <c r="BD90" i="5" s="1"/>
  <c r="Q91" i="5" s="1"/>
  <c r="BD60" i="5"/>
  <c r="BD56" i="5"/>
  <c r="AQ15" i="5"/>
  <c r="AQ77" i="5"/>
  <c r="AQ74" i="5" s="1"/>
  <c r="AQ16" i="5"/>
  <c r="AQ20" i="5"/>
  <c r="AQ54" i="5"/>
  <c r="AQ14" i="5"/>
  <c r="AQ38" i="5"/>
  <c r="AQ80" i="5"/>
  <c r="AQ43" i="5"/>
  <c r="AQ17" i="5"/>
  <c r="AQ45" i="5"/>
  <c r="AQ73" i="5"/>
  <c r="AQ76" i="5"/>
  <c r="AQ27" i="5"/>
  <c r="AQ35" i="5"/>
  <c r="AQ83" i="5"/>
  <c r="AQ72" i="5"/>
  <c r="AQ23" i="5"/>
  <c r="AQ21" i="5" s="1"/>
  <c r="AQ39" i="5"/>
  <c r="AQ19" i="5"/>
  <c r="AQ31" i="5"/>
  <c r="AQ28" i="5"/>
  <c r="AQ55" i="5"/>
  <c r="AQ59" i="5"/>
  <c r="AQ36" i="5"/>
  <c r="AQ82" i="5"/>
  <c r="AQ69" i="5"/>
  <c r="AQ66" i="5"/>
  <c r="AQ10" i="5"/>
  <c r="AQ13" i="5"/>
  <c r="AQ70" i="5"/>
  <c r="H20" i="5"/>
  <c r="I46" i="5"/>
  <c r="H46" i="5"/>
  <c r="AQ25" i="5"/>
  <c r="AQ37" i="5"/>
  <c r="AQ78" i="5"/>
  <c r="I12" i="5"/>
  <c r="I8" i="5" s="1"/>
  <c r="AQ12" i="5"/>
  <c r="AQ26" i="5"/>
  <c r="AQ47" i="5"/>
  <c r="AQ52" i="5"/>
  <c r="AQ49" i="5"/>
  <c r="AQ48" i="5"/>
  <c r="AQ33" i="5"/>
  <c r="H69" i="5"/>
  <c r="U88" i="5"/>
  <c r="M88" i="5"/>
  <c r="AQ11" i="5"/>
  <c r="AQ8" i="5" s="1"/>
  <c r="AQ40" i="5"/>
  <c r="AQ58" i="5"/>
  <c r="AQ56" i="5" s="1"/>
  <c r="AQ67" i="5"/>
  <c r="AQ46" i="5"/>
  <c r="AP65" i="5"/>
  <c r="AQ9" i="5"/>
  <c r="AR7" i="5"/>
  <c r="AR78" i="5" s="1"/>
  <c r="AQ30" i="5"/>
  <c r="AQ24" i="5"/>
  <c r="AP21" i="5"/>
  <c r="AP90" i="5"/>
  <c r="P95" i="5" s="1"/>
  <c r="AQ22" i="5"/>
  <c r="AQ75" i="5"/>
  <c r="AQ62" i="5"/>
  <c r="AQ29" i="5"/>
  <c r="H9" i="5"/>
  <c r="H37" i="5"/>
  <c r="I73" i="5"/>
  <c r="I65" i="5" s="1"/>
  <c r="H65" i="5" s="1"/>
  <c r="H32" i="5"/>
  <c r="BQ21" i="5"/>
  <c r="BG41" i="5"/>
  <c r="BG75" i="5"/>
  <c r="BG9" i="5"/>
  <c r="BG30" i="5"/>
  <c r="BG27" i="5"/>
  <c r="BG79" i="5"/>
  <c r="BG46" i="5"/>
  <c r="BG26" i="5"/>
  <c r="BG33" i="5"/>
  <c r="BG64" i="5"/>
  <c r="BG38" i="5"/>
  <c r="BG42" i="5"/>
  <c r="BH7" i="5"/>
  <c r="BG70" i="5"/>
  <c r="BG51" i="5"/>
  <c r="BG40" i="5"/>
  <c r="BG34" i="5"/>
  <c r="BG39" i="5"/>
  <c r="BG25" i="5"/>
  <c r="BG24" i="5"/>
  <c r="BG16" i="5"/>
  <c r="BG49" i="5"/>
  <c r="BG71" i="5"/>
  <c r="BG11" i="5"/>
  <c r="BG80" i="5"/>
  <c r="BG60" i="5"/>
  <c r="BG23" i="5"/>
  <c r="BG13" i="5"/>
  <c r="BG57" i="5"/>
  <c r="BG48" i="5"/>
  <c r="BG83" i="5"/>
  <c r="BG74" i="5" s="1"/>
  <c r="BG62" i="5"/>
  <c r="BG29" i="5"/>
  <c r="BG81" i="5"/>
  <c r="BG67" i="5"/>
  <c r="BG36" i="5"/>
  <c r="BG53" i="5"/>
  <c r="BG52" i="5"/>
  <c r="BG66" i="5"/>
  <c r="BG65" i="5" s="1"/>
  <c r="BG58" i="5"/>
  <c r="BG45" i="5"/>
  <c r="BG63" i="5"/>
  <c r="BG55" i="5"/>
  <c r="BG59" i="5"/>
  <c r="BG77" i="5"/>
  <c r="BG22" i="5"/>
  <c r="BG20" i="5"/>
  <c r="BG10" i="5"/>
  <c r="BG50" i="5"/>
  <c r="BG69" i="5"/>
  <c r="BG14" i="5"/>
  <c r="BG43" i="5"/>
  <c r="BG82" i="5"/>
  <c r="BG68" i="5"/>
  <c r="BG19" i="5"/>
  <c r="BG17" i="5"/>
  <c r="BG44" i="5"/>
  <c r="BG78" i="5"/>
  <c r="BG18" i="5"/>
  <c r="BG12" i="5"/>
  <c r="BG61" i="5"/>
  <c r="BG15" i="5"/>
  <c r="BG72" i="5"/>
  <c r="BG54" i="5"/>
  <c r="BG31" i="5"/>
  <c r="BG76" i="5"/>
  <c r="BG37" i="5"/>
  <c r="BG73" i="5"/>
  <c r="BG28" i="5"/>
  <c r="BG35" i="5"/>
  <c r="BG47" i="5"/>
  <c r="H40" i="5"/>
  <c r="I32" i="5"/>
  <c r="BQ32" i="5"/>
  <c r="AE65" i="5"/>
  <c r="AR33" i="5"/>
  <c r="AR15" i="5"/>
  <c r="AR82" i="5"/>
  <c r="AR30" i="5"/>
  <c r="AR16" i="5"/>
  <c r="AR20" i="5"/>
  <c r="AR11" i="5"/>
  <c r="AR63" i="5"/>
  <c r="AR14" i="5"/>
  <c r="AR36" i="5"/>
  <c r="AR48" i="5"/>
  <c r="AR44" i="5"/>
  <c r="AR38" i="5"/>
  <c r="AR66" i="5"/>
  <c r="AR50" i="5"/>
  <c r="AR75" i="5"/>
  <c r="AR59" i="5"/>
  <c r="AR61" i="5"/>
  <c r="AR13" i="5"/>
  <c r="AR67" i="5"/>
  <c r="AR72" i="5"/>
  <c r="AR22" i="5"/>
  <c r="AR53" i="5"/>
  <c r="AR24" i="5"/>
  <c r="AR54" i="5"/>
  <c r="AR42" i="5"/>
  <c r="AR31" i="5"/>
  <c r="AR55" i="5"/>
  <c r="AR37" i="5"/>
  <c r="AR29" i="5"/>
  <c r="AR58" i="5"/>
  <c r="AR70" i="5"/>
  <c r="H21" i="5"/>
  <c r="J88" i="5"/>
  <c r="AE8" i="5"/>
  <c r="H29" i="5"/>
  <c r="AE32" i="5"/>
  <c r="AE90" i="5" s="1"/>
  <c r="R94" i="5" s="1"/>
  <c r="AE21" i="5"/>
  <c r="H12" i="5"/>
  <c r="BQ8" i="5"/>
  <c r="BF56" i="5"/>
  <c r="BF65" i="5"/>
  <c r="BQ74" i="5"/>
  <c r="BR9" i="5"/>
  <c r="BR44" i="5"/>
  <c r="BR13" i="5"/>
  <c r="BR70" i="5"/>
  <c r="BR43" i="5"/>
  <c r="BR76" i="5"/>
  <c r="BR73" i="5"/>
  <c r="BR71" i="5"/>
  <c r="BR52" i="5"/>
  <c r="BR35" i="5"/>
  <c r="BR81" i="5"/>
  <c r="BR82" i="5"/>
  <c r="BR77" i="5"/>
  <c r="BR75" i="5"/>
  <c r="BR31" i="5"/>
  <c r="BS7" i="5"/>
  <c r="BR64" i="5"/>
  <c r="BR83" i="5"/>
  <c r="BR11" i="5"/>
  <c r="BR16" i="5"/>
  <c r="BR68" i="5"/>
  <c r="BR12" i="5"/>
  <c r="BR17" i="5"/>
  <c r="BR79" i="5"/>
  <c r="BR14" i="5"/>
  <c r="BR37" i="5"/>
  <c r="BR25" i="5"/>
  <c r="BR38" i="5"/>
  <c r="BR78" i="5"/>
  <c r="BR28" i="5"/>
  <c r="BR46" i="5"/>
  <c r="BR54" i="5"/>
  <c r="BR50" i="5"/>
  <c r="BR69" i="5"/>
  <c r="BR61" i="5"/>
  <c r="BR22" i="5"/>
  <c r="BR66" i="5"/>
  <c r="BR51" i="5"/>
  <c r="BR20" i="5"/>
  <c r="BR60" i="5"/>
  <c r="BR29" i="5"/>
  <c r="BR10" i="5"/>
  <c r="BR8" i="5" s="1"/>
  <c r="BR15" i="5"/>
  <c r="BR45" i="5"/>
  <c r="BR41" i="5"/>
  <c r="BR67" i="5"/>
  <c r="BR65" i="5" s="1"/>
  <c r="BR36" i="5"/>
  <c r="BR19" i="5"/>
  <c r="BR30" i="5"/>
  <c r="BR33" i="5"/>
  <c r="BR18" i="5"/>
  <c r="BR48" i="5"/>
  <c r="BR39" i="5"/>
  <c r="BR47" i="5"/>
  <c r="BR49" i="5"/>
  <c r="BR40" i="5"/>
  <c r="BR58" i="5"/>
  <c r="BR57" i="5"/>
  <c r="BR23" i="5"/>
  <c r="BR24" i="5"/>
  <c r="BR34" i="5"/>
  <c r="BR80" i="5"/>
  <c r="BR42" i="5"/>
  <c r="BR62" i="5"/>
  <c r="BR53" i="5"/>
  <c r="BR63" i="5"/>
  <c r="BR27" i="5"/>
  <c r="BR72" i="5"/>
  <c r="BR55" i="5"/>
  <c r="BR59" i="5"/>
  <c r="BR26" i="5"/>
  <c r="AQ65" i="5"/>
  <c r="AQ32" i="5"/>
  <c r="BQ56" i="5"/>
  <c r="BQ90" i="5" s="1"/>
  <c r="Q92" i="5" s="1"/>
  <c r="BF8" i="5"/>
  <c r="AE74" i="5"/>
  <c r="BF74" i="5"/>
  <c r="BG32" i="5"/>
  <c r="BG21" i="5"/>
  <c r="BG56" i="5"/>
  <c r="BH30" i="5"/>
  <c r="BH75" i="5"/>
  <c r="BH28" i="5"/>
  <c r="BH12" i="5"/>
  <c r="BH73" i="5"/>
  <c r="BH35" i="5"/>
  <c r="BH60" i="5"/>
  <c r="BH37" i="5"/>
  <c r="BH15" i="5"/>
  <c r="BH53" i="5"/>
  <c r="BH67" i="5"/>
  <c r="BH72" i="5"/>
  <c r="BH78" i="5"/>
  <c r="BH34" i="5"/>
  <c r="BH55" i="5"/>
  <c r="BH29" i="5"/>
  <c r="BH51" i="5"/>
  <c r="BI7" i="5"/>
  <c r="BH36" i="5"/>
  <c r="BH52" i="5"/>
  <c r="BH76" i="5"/>
  <c r="BH9" i="5"/>
  <c r="BH80" i="5"/>
  <c r="BH11" i="5"/>
  <c r="BH40" i="5"/>
  <c r="BH48" i="5"/>
  <c r="BH25" i="5"/>
  <c r="BH68" i="5"/>
  <c r="BH58" i="5"/>
  <c r="BH77" i="5"/>
  <c r="BH20" i="5"/>
  <c r="BH66" i="5"/>
  <c r="BH70" i="5"/>
  <c r="BH13" i="5"/>
  <c r="BH43" i="5"/>
  <c r="BH31" i="5"/>
  <c r="BH19" i="5"/>
  <c r="BH62" i="5"/>
  <c r="BH50" i="5"/>
  <c r="BH10" i="5"/>
  <c r="BH18" i="5"/>
  <c r="BH54" i="5"/>
  <c r="BH61" i="5"/>
  <c r="BH44" i="5"/>
  <c r="BH63" i="5"/>
  <c r="BH59" i="5"/>
  <c r="BH33" i="5"/>
  <c r="BH45" i="5"/>
  <c r="BH46" i="5"/>
  <c r="BH57" i="5"/>
  <c r="BH56" i="5" s="1"/>
  <c r="BH64" i="5"/>
  <c r="BH17" i="5"/>
  <c r="BH49" i="5"/>
  <c r="BH71" i="5"/>
  <c r="BH24" i="5"/>
  <c r="BH69" i="5"/>
  <c r="BH26" i="5"/>
  <c r="BH83" i="5"/>
  <c r="BH16" i="5"/>
  <c r="BH41" i="5"/>
  <c r="BH82" i="5"/>
  <c r="BH81" i="5"/>
  <c r="BH14" i="5"/>
  <c r="BH27" i="5"/>
  <c r="BH38" i="5"/>
  <c r="BH22" i="5"/>
  <c r="BH21" i="5" s="1"/>
  <c r="BH79" i="5"/>
  <c r="BH42" i="5"/>
  <c r="BH47" i="5"/>
  <c r="BH39" i="5"/>
  <c r="BH23" i="5"/>
  <c r="BS24" i="5"/>
  <c r="BS10" i="5"/>
  <c r="BS12" i="5"/>
  <c r="BS31" i="5"/>
  <c r="BS78" i="5"/>
  <c r="BS19" i="5"/>
  <c r="BS51" i="5"/>
  <c r="BS80" i="5"/>
  <c r="BS57" i="5"/>
  <c r="BS56" i="5" s="1"/>
  <c r="BT7" i="5"/>
  <c r="BS45" i="5"/>
  <c r="BS71" i="5"/>
  <c r="BS48" i="5"/>
  <c r="BS55" i="5"/>
  <c r="BS30" i="5"/>
  <c r="BS73" i="5"/>
  <c r="BS76" i="5"/>
  <c r="BS25" i="5"/>
  <c r="BS49" i="5"/>
  <c r="BS70" i="5"/>
  <c r="BS36" i="5"/>
  <c r="BS54" i="5"/>
  <c r="BS17" i="5"/>
  <c r="BS67" i="5"/>
  <c r="BS47" i="5"/>
  <c r="BS82" i="5"/>
  <c r="BS52" i="5"/>
  <c r="BS42" i="5"/>
  <c r="BS50" i="5"/>
  <c r="BS63" i="5"/>
  <c r="BS59" i="5"/>
  <c r="BS83" i="5"/>
  <c r="BS53" i="5"/>
  <c r="BS11" i="5"/>
  <c r="BS69" i="5"/>
  <c r="BS38" i="5"/>
  <c r="BS79" i="5"/>
  <c r="BS29" i="5"/>
  <c r="BS22" i="5"/>
  <c r="BS35" i="5"/>
  <c r="BS40" i="5"/>
  <c r="BS60" i="5"/>
  <c r="BS81" i="5"/>
  <c r="BS58" i="5"/>
  <c r="BS37" i="5"/>
  <c r="BS39" i="5"/>
  <c r="BS75" i="5"/>
  <c r="BS43" i="5"/>
  <c r="BS34" i="5"/>
  <c r="BS13" i="5"/>
  <c r="BS9" i="5"/>
  <c r="BS72" i="5"/>
  <c r="BS33" i="5"/>
  <c r="BS61" i="5"/>
  <c r="BS27" i="5"/>
  <c r="BS66" i="5"/>
  <c r="BS14" i="5"/>
  <c r="BS77" i="5"/>
  <c r="BS16" i="5"/>
  <c r="BS64" i="5"/>
  <c r="BS68" i="5"/>
  <c r="BS65" i="5" s="1"/>
  <c r="BS18" i="5"/>
  <c r="BS28" i="5"/>
  <c r="BS62" i="5"/>
  <c r="BS15" i="5"/>
  <c r="BS26" i="5"/>
  <c r="BS23" i="5"/>
  <c r="BS21" i="5" s="1"/>
  <c r="BS20" i="5"/>
  <c r="BS41" i="5"/>
  <c r="BS46" i="5"/>
  <c r="BS44" i="5"/>
  <c r="BR21" i="5"/>
  <c r="BG8" i="5"/>
  <c r="BG90" i="5" s="1"/>
  <c r="T91" i="5" s="1"/>
  <c r="BT22" i="5"/>
  <c r="BT62" i="5"/>
  <c r="BT38" i="5"/>
  <c r="BT33" i="5"/>
  <c r="BT67" i="5"/>
  <c r="BT80" i="5"/>
  <c r="BT61" i="5"/>
  <c r="BT83" i="5"/>
  <c r="BT45" i="5"/>
  <c r="BT31" i="5"/>
  <c r="BT25" i="5"/>
  <c r="BT70" i="5"/>
  <c r="BT71" i="5"/>
  <c r="BT24" i="5"/>
  <c r="BT54" i="5"/>
  <c r="BT63" i="5"/>
  <c r="BT52" i="5"/>
  <c r="BT73" i="5"/>
  <c r="BT79" i="5"/>
  <c r="BU7" i="5"/>
  <c r="BT72" i="5"/>
  <c r="BT13" i="5"/>
  <c r="BT60" i="5"/>
  <c r="BT46" i="5"/>
  <c r="BT37" i="5"/>
  <c r="BT12" i="5"/>
  <c r="BT41" i="5"/>
  <c r="BT23" i="5"/>
  <c r="BT40" i="5"/>
  <c r="BT69" i="5"/>
  <c r="BT17" i="5"/>
  <c r="BH8" i="5"/>
  <c r="BI63" i="5"/>
  <c r="BI9" i="5"/>
  <c r="BI69" i="5"/>
  <c r="BI14" i="5"/>
  <c r="BI48" i="5"/>
  <c r="BI75" i="5"/>
  <c r="BI11" i="5"/>
  <c r="BI62" i="5"/>
  <c r="BI29" i="5"/>
  <c r="BI44" i="5"/>
  <c r="BI26" i="5"/>
  <c r="BI49" i="5"/>
  <c r="BI18" i="5"/>
  <c r="BI30" i="5"/>
  <c r="BI79" i="5"/>
  <c r="BI35" i="5"/>
  <c r="BI15" i="5"/>
  <c r="BI77" i="5"/>
  <c r="BI57" i="5"/>
  <c r="BI10" i="5"/>
  <c r="BI71" i="5"/>
  <c r="BI41" i="5"/>
  <c r="BI27" i="5"/>
  <c r="BI64" i="5"/>
  <c r="BI39" i="5"/>
  <c r="BI82" i="5"/>
  <c r="BI60" i="5"/>
  <c r="BI58" i="5"/>
  <c r="BJ7" i="5"/>
  <c r="BI22" i="5"/>
  <c r="BI43" i="5"/>
  <c r="BI68" i="5"/>
  <c r="BI24" i="5"/>
  <c r="BI23" i="5"/>
  <c r="BI38" i="5"/>
  <c r="BI73" i="5"/>
  <c r="BH74" i="5"/>
  <c r="BS32" i="5"/>
  <c r="BJ52" i="5"/>
  <c r="BJ49" i="5"/>
  <c r="BJ35" i="5"/>
  <c r="BJ81" i="5"/>
  <c r="BJ28" i="5"/>
  <c r="BJ54" i="5"/>
  <c r="BJ9" i="5"/>
  <c r="BJ14" i="5"/>
  <c r="BJ27" i="5"/>
  <c r="BJ64" i="5"/>
  <c r="BJ34" i="5"/>
  <c r="BJ78" i="5"/>
  <c r="BJ40" i="5"/>
  <c r="BJ58" i="5"/>
  <c r="BJ47" i="5"/>
  <c r="BJ53" i="5"/>
  <c r="BJ15" i="5"/>
  <c r="BJ30" i="5"/>
  <c r="BJ75" i="5"/>
  <c r="BJ17" i="5"/>
  <c r="BJ60" i="5"/>
  <c r="BJ80" i="5"/>
  <c r="BJ55" i="5"/>
  <c r="BJ25" i="5"/>
  <c r="BJ41" i="5"/>
  <c r="BJ44" i="5"/>
  <c r="BJ76" i="5"/>
  <c r="BJ24" i="5"/>
  <c r="BJ70" i="5"/>
  <c r="BJ71" i="5"/>
  <c r="BJ31" i="5"/>
  <c r="BJ83" i="5"/>
  <c r="BJ11" i="5"/>
  <c r="BJ82" i="5"/>
  <c r="BJ12" i="5"/>
  <c r="BJ13" i="5"/>
  <c r="BJ10" i="5"/>
  <c r="BJ57" i="5"/>
  <c r="BJ33" i="5"/>
  <c r="BJ61" i="5"/>
  <c r="BU9" i="5"/>
  <c r="BU67" i="5"/>
  <c r="BU45" i="5"/>
  <c r="BU59" i="5"/>
  <c r="BU30" i="5"/>
  <c r="BU29" i="5"/>
  <c r="BU38" i="5"/>
  <c r="BU62" i="5"/>
  <c r="BU77" i="5"/>
  <c r="BU16" i="5"/>
  <c r="BU11" i="5"/>
  <c r="BU72" i="5"/>
  <c r="BU10" i="5"/>
  <c r="BU34" i="5"/>
  <c r="BU37" i="5"/>
  <c r="BU27" i="5"/>
  <c r="BU73" i="5"/>
  <c r="BU83" i="5"/>
  <c r="BU48" i="5"/>
  <c r="BU63" i="5"/>
  <c r="BU66" i="5"/>
  <c r="BU41" i="5"/>
  <c r="BU20" i="5"/>
  <c r="BV7" i="5"/>
  <c r="BV48" i="5" s="1"/>
  <c r="BU68" i="5"/>
  <c r="BU58" i="5"/>
  <c r="BU43" i="5"/>
  <c r="BU46" i="5"/>
  <c r="BU28" i="5"/>
  <c r="BU13" i="5"/>
  <c r="BU12" i="5"/>
  <c r="BU14" i="5"/>
  <c r="BU23" i="5"/>
  <c r="BU70" i="5"/>
  <c r="BU78" i="5"/>
  <c r="BU49" i="5"/>
  <c r="BU57" i="5"/>
  <c r="BU53" i="5"/>
  <c r="BU71" i="5"/>
  <c r="BU26" i="5"/>
  <c r="BU64" i="5"/>
  <c r="BV82" i="5"/>
  <c r="BV12" i="5"/>
  <c r="BV76" i="5"/>
  <c r="BV60" i="5"/>
  <c r="BV14" i="5"/>
  <c r="BV10" i="5"/>
  <c r="BV51" i="5"/>
  <c r="BV15" i="5"/>
  <c r="BV40" i="5"/>
  <c r="BV49" i="5"/>
  <c r="BV44" i="5"/>
  <c r="BV27" i="5"/>
  <c r="BV13" i="5"/>
  <c r="BV24" i="5"/>
  <c r="BV50" i="5"/>
  <c r="BV29" i="5"/>
  <c r="BV53" i="5"/>
  <c r="BV31" i="5"/>
  <c r="BV61" i="5"/>
  <c r="BV20" i="5"/>
  <c r="BV79" i="5"/>
  <c r="BV17" i="5"/>
  <c r="BV71" i="5"/>
  <c r="BV28" i="5"/>
  <c r="BV23" i="5"/>
  <c r="BV66" i="5"/>
  <c r="BV75" i="5"/>
  <c r="BV63" i="5"/>
  <c r="BV38" i="5"/>
  <c r="BV58" i="5"/>
  <c r="BV34" i="5"/>
  <c r="BV77" i="5"/>
  <c r="BV43" i="5"/>
  <c r="BV46" i="5"/>
  <c r="BV39" i="5"/>
  <c r="BV19" i="5"/>
  <c r="BV22" i="5"/>
  <c r="BV80" i="5"/>
  <c r="BV45" i="5"/>
  <c r="BV64" i="5"/>
  <c r="BV42" i="5"/>
  <c r="BV36" i="5"/>
  <c r="BV41" i="5"/>
  <c r="BV37" i="5"/>
  <c r="BV30" i="5"/>
  <c r="BV73" i="5"/>
  <c r="BV70" i="5"/>
  <c r="BV68" i="5"/>
  <c r="BV25" i="5"/>
  <c r="BV83" i="5"/>
  <c r="BV62" i="5"/>
  <c r="AF32" i="1"/>
  <c r="AF33" i="1" s="1"/>
  <c r="AF80" i="1" s="1"/>
  <c r="AF82" i="1" s="1"/>
  <c r="H62" i="1"/>
  <c r="M52" i="1"/>
  <c r="M42" i="1"/>
  <c r="M67" i="1"/>
  <c r="M73" i="1"/>
  <c r="M63" i="1"/>
  <c r="M70" i="1"/>
  <c r="BT80" i="1"/>
  <c r="BT82" i="1" s="1"/>
  <c r="M38" i="1"/>
  <c r="M45" i="1"/>
  <c r="M49" i="1"/>
  <c r="C31" i="1"/>
  <c r="C78" i="1" s="1"/>
  <c r="BO80" i="1"/>
  <c r="BO82" i="1" s="1"/>
  <c r="AB33" i="1"/>
  <c r="AB80" i="1" s="1"/>
  <c r="AB82" i="1" s="1"/>
  <c r="I26" i="1"/>
  <c r="BR80" i="1"/>
  <c r="BR82" i="1" s="1"/>
  <c r="Z33" i="1"/>
  <c r="AD32" i="1"/>
  <c r="AD33" i="1" s="1"/>
  <c r="AG33" i="1"/>
  <c r="AG80" i="1"/>
  <c r="G74" i="1"/>
  <c r="H74" i="1" s="1"/>
  <c r="I24" i="1"/>
  <c r="M37" i="1"/>
  <c r="M44" i="1"/>
  <c r="M48" i="1"/>
  <c r="M59" i="1"/>
  <c r="AC80" i="1"/>
  <c r="AT33" i="1"/>
  <c r="AT80" i="1" s="1"/>
  <c r="AT82" i="1" s="1"/>
  <c r="AJ33" i="1"/>
  <c r="AJ80" i="1" s="1"/>
  <c r="AJ82" i="1" s="1"/>
  <c r="AW33" i="1"/>
  <c r="AW80" i="1" s="1"/>
  <c r="AW82" i="1" s="1"/>
  <c r="M39" i="1"/>
  <c r="M50" i="1"/>
  <c r="M56" i="1"/>
  <c r="AZ32" i="1"/>
  <c r="AZ33" i="1" s="1"/>
  <c r="AZ80" i="1" s="1"/>
  <c r="AZ82" i="1" s="1"/>
  <c r="M26" i="1"/>
  <c r="BA33" i="1"/>
  <c r="BA80" i="1" s="1"/>
  <c r="BA82" i="1" s="1"/>
  <c r="AN33" i="1"/>
  <c r="AN80" i="1" s="1"/>
  <c r="AN82" i="1" s="1"/>
  <c r="M65" i="1"/>
  <c r="M34" i="1"/>
  <c r="M47" i="1"/>
  <c r="M57" i="1"/>
  <c r="BD63" i="1"/>
  <c r="AQ63" i="1"/>
  <c r="AT63" i="1"/>
  <c r="AV63" i="1"/>
  <c r="BH63" i="1"/>
  <c r="AK63" i="1"/>
  <c r="BK63" i="1"/>
  <c r="BA63" i="1"/>
  <c r="AG63" i="1"/>
  <c r="AB63" i="1"/>
  <c r="M41" i="1"/>
  <c r="M35" i="7"/>
  <c r="M13" i="7"/>
  <c r="M23" i="7"/>
  <c r="Z30" i="7"/>
  <c r="Z49" i="7" s="1"/>
  <c r="AD30" i="7"/>
  <c r="AD49" i="7" s="1"/>
  <c r="AI30" i="7"/>
  <c r="AI49" i="7" s="1"/>
  <c r="AM30" i="7"/>
  <c r="AM49" i="7" s="1"/>
  <c r="AR30" i="7"/>
  <c r="AR49" i="7" s="1"/>
  <c r="AV30" i="7"/>
  <c r="AV49" i="7" s="1"/>
  <c r="M38" i="7"/>
  <c r="G49" i="7"/>
  <c r="G53" i="7"/>
  <c r="I30" i="7"/>
  <c r="AC30" i="7"/>
  <c r="AC49" i="7" s="1"/>
  <c r="AU30" i="7"/>
  <c r="AU49" i="7" s="1"/>
  <c r="M32" i="7"/>
  <c r="H30" i="7"/>
  <c r="M36" i="7"/>
  <c r="M39" i="7"/>
  <c r="I16" i="7"/>
  <c r="M14" i="7"/>
  <c r="H28" i="7"/>
  <c r="Z28" i="7"/>
  <c r="Z55" i="7" s="1"/>
  <c r="AD28" i="7"/>
  <c r="AH30" i="7"/>
  <c r="AH49" i="7"/>
  <c r="I28" i="7"/>
  <c r="AW28" i="7"/>
  <c r="BB28" i="7"/>
  <c r="BF28" i="7"/>
  <c r="AP30" i="7"/>
  <c r="AP49" i="7" s="1"/>
  <c r="AY30" i="7"/>
  <c r="AY49" i="7" s="1"/>
  <c r="BD30" i="7"/>
  <c r="BD49" i="7" s="1"/>
  <c r="BH30" i="7"/>
  <c r="BH49" i="7" s="1"/>
  <c r="M48" i="7"/>
  <c r="M15" i="7"/>
  <c r="BC30" i="7"/>
  <c r="BC49" i="7" s="1"/>
  <c r="AT28" i="7"/>
  <c r="AT30" i="7"/>
  <c r="AT49" i="7"/>
  <c r="AX30" i="7"/>
  <c r="AX49" i="7" s="1"/>
  <c r="AX55" i="7" s="1"/>
  <c r="BG30" i="7"/>
  <c r="BG49" i="7"/>
  <c r="BM55" i="7"/>
  <c r="AC28" i="7"/>
  <c r="AC55" i="7" s="1"/>
  <c r="AH28" i="7"/>
  <c r="AH55" i="7" s="1"/>
  <c r="AL28" i="7"/>
  <c r="AP28" i="7"/>
  <c r="X30" i="7"/>
  <c r="X49" i="7" s="1"/>
  <c r="M46" i="7"/>
  <c r="M22" i="7"/>
  <c r="M28" i="7" s="1"/>
  <c r="AN30" i="7"/>
  <c r="AN49" i="7"/>
  <c r="AS30" i="7"/>
  <c r="AS49" i="7" s="1"/>
  <c r="AS55" i="7" s="1"/>
  <c r="M42" i="7"/>
  <c r="M45" i="7"/>
  <c r="BI28" i="7"/>
  <c r="AA28" i="7"/>
  <c r="AA55" i="7" s="1"/>
  <c r="AN28" i="7"/>
  <c r="M44" i="7"/>
  <c r="BH28" i="7"/>
  <c r="M33" i="7"/>
  <c r="AZ30" i="7"/>
  <c r="AZ49" i="7" s="1"/>
  <c r="BE30" i="7"/>
  <c r="BE49" i="7" s="1"/>
  <c r="BI30" i="7"/>
  <c r="BI49" i="7" s="1"/>
  <c r="BI55" i="7" s="1"/>
  <c r="O39" i="9"/>
  <c r="Y16" i="7"/>
  <c r="AC16" i="7"/>
  <c r="M34" i="7"/>
  <c r="M47" i="7"/>
  <c r="AF30" i="7"/>
  <c r="AF49" i="7" s="1"/>
  <c r="AO30" i="7"/>
  <c r="AO49" i="7" s="1"/>
  <c r="AO55" i="7" s="1"/>
  <c r="BN49" i="7"/>
  <c r="BN55" i="7" s="1"/>
  <c r="Z16" i="7"/>
  <c r="BL55" i="7"/>
  <c r="M41" i="7"/>
  <c r="Y30" i="7"/>
  <c r="Y49" i="7"/>
  <c r="AL30" i="7"/>
  <c r="AL49" i="7" s="1"/>
  <c r="AB28" i="7"/>
  <c r="AB55" i="7" s="1"/>
  <c r="AF28" i="7"/>
  <c r="AO28" i="7"/>
  <c r="AR28" i="7"/>
  <c r="AR55" i="7" s="1"/>
  <c r="BE28" i="7"/>
  <c r="BE55" i="7" s="1"/>
  <c r="M40" i="7"/>
  <c r="BB55" i="7"/>
  <c r="AI28" i="7"/>
  <c r="AM28" i="7"/>
  <c r="BC28" i="7"/>
  <c r="BG28" i="7"/>
  <c r="BG55" i="7"/>
  <c r="AL16" i="7"/>
  <c r="AP16" i="7"/>
  <c r="AA16" i="7"/>
  <c r="AJ16" i="7"/>
  <c r="AN16" i="7"/>
  <c r="BB16" i="7"/>
  <c r="BJ16" i="7"/>
  <c r="X28" i="7"/>
  <c r="X55" i="7" s="1"/>
  <c r="AY28" i="7"/>
  <c r="BD28" i="7"/>
  <c r="AM16" i="7"/>
  <c r="AU16" i="7"/>
  <c r="BD16" i="7"/>
  <c r="BH16" i="7"/>
  <c r="AK16" i="7"/>
  <c r="Y28" i="7"/>
  <c r="AZ28" i="7"/>
  <c r="AS28" i="7"/>
  <c r="BJ28" i="7"/>
  <c r="BJ55" i="7" s="1"/>
  <c r="AE16" i="7"/>
  <c r="AW16" i="7"/>
  <c r="X16" i="7"/>
  <c r="AX16" i="7"/>
  <c r="BF16" i="7"/>
  <c r="AE28" i="7"/>
  <c r="AE55" i="7"/>
  <c r="AJ28" i="7"/>
  <c r="AU28" i="7"/>
  <c r="AB16" i="7"/>
  <c r="AT16" i="7"/>
  <c r="AX28" i="7"/>
  <c r="AO16" i="7"/>
  <c r="BC16" i="7"/>
  <c r="BE16" i="7"/>
  <c r="BI16" i="7"/>
  <c r="AK28" i="7"/>
  <c r="AC82" i="1"/>
  <c r="H49" i="7"/>
  <c r="H53" i="7"/>
  <c r="I49" i="7"/>
  <c r="M16" i="7"/>
  <c r="M30" i="7"/>
  <c r="AT55" i="7"/>
  <c r="AN55" i="7"/>
  <c r="Y55" i="7"/>
  <c r="BF49" i="7" l="1"/>
  <c r="BF55" i="7" s="1"/>
  <c r="AK49" i="7"/>
  <c r="AK55" i="7" s="1"/>
  <c r="M49" i="7"/>
  <c r="M53" i="7" s="1"/>
  <c r="BH55" i="7"/>
  <c r="AI55" i="7"/>
  <c r="M19" i="7"/>
  <c r="BC55" i="7"/>
  <c r="AD55" i="7"/>
  <c r="L53" i="7"/>
  <c r="P19" i="7"/>
  <c r="P53" i="7" s="1"/>
  <c r="AL55" i="7"/>
  <c r="AY55" i="7"/>
  <c r="AW55" i="7"/>
  <c r="I17" i="7"/>
  <c r="I19" i="7" s="1"/>
  <c r="I53" i="7" s="1"/>
  <c r="O49" i="7"/>
  <c r="O53" i="7" s="1"/>
  <c r="AU55" i="7"/>
  <c r="AM55" i="7"/>
  <c r="N53" i="7"/>
  <c r="K49" i="7"/>
  <c r="K53" i="7" s="1"/>
  <c r="M55" i="1"/>
  <c r="M54" i="1"/>
  <c r="L78" i="1"/>
  <c r="M23" i="1"/>
  <c r="U78" i="1"/>
  <c r="J78" i="1"/>
  <c r="N78" i="1"/>
  <c r="BN80" i="1"/>
  <c r="BN82" i="1" s="1"/>
  <c r="AG82" i="1"/>
  <c r="M21" i="1"/>
  <c r="M16" i="1"/>
  <c r="I62" i="1"/>
  <c r="M68" i="1"/>
  <c r="M72" i="1"/>
  <c r="M35" i="1"/>
  <c r="D78" i="1"/>
  <c r="AA63" i="1"/>
  <c r="AE63" i="1"/>
  <c r="AJ63" i="1"/>
  <c r="AN63" i="1"/>
  <c r="AS63" i="1"/>
  <c r="AW63" i="1"/>
  <c r="BF63" i="1"/>
  <c r="BJ63" i="1"/>
  <c r="AF63" i="1"/>
  <c r="AO63" i="1"/>
  <c r="AX63" i="1"/>
  <c r="BC63" i="1"/>
  <c r="BG63" i="1"/>
  <c r="Y63" i="1"/>
  <c r="AC63" i="1"/>
  <c r="AL63" i="1"/>
  <c r="AP63" i="1"/>
  <c r="AU63" i="1"/>
  <c r="AY63" i="1"/>
  <c r="M46" i="1"/>
  <c r="M51" i="1"/>
  <c r="M11" i="1"/>
  <c r="M15" i="1"/>
  <c r="I31" i="1"/>
  <c r="AK33" i="1"/>
  <c r="AK80" i="1" s="1"/>
  <c r="AK82" i="1" s="1"/>
  <c r="Q78" i="1"/>
  <c r="AY82" i="1"/>
  <c r="M62" i="1"/>
  <c r="P78" i="1"/>
  <c r="H24" i="1"/>
  <c r="H31" i="1" s="1"/>
  <c r="H78" i="1" s="1"/>
  <c r="M43" i="1"/>
  <c r="BI33" i="1"/>
  <c r="BI80" i="1" s="1"/>
  <c r="BI82" i="1" s="1"/>
  <c r="M36" i="1"/>
  <c r="T74" i="1"/>
  <c r="T78" i="1" s="1"/>
  <c r="M14" i="1"/>
  <c r="I60" i="1"/>
  <c r="M60" i="1" s="1"/>
  <c r="AD80" i="1"/>
  <c r="AD82" i="1" s="1"/>
  <c r="M64" i="1"/>
  <c r="O31" i="1"/>
  <c r="O78" i="1" s="1"/>
  <c r="R74" i="1"/>
  <c r="R78" i="1" s="1"/>
  <c r="M22" i="1"/>
  <c r="G78" i="1"/>
  <c r="M69" i="1"/>
  <c r="AM33" i="1"/>
  <c r="AM80" i="1" s="1"/>
  <c r="AM82" i="1" s="1"/>
  <c r="AA33" i="1"/>
  <c r="AA80" i="1" s="1"/>
  <c r="AA82" i="1" s="1"/>
  <c r="AV33" i="1"/>
  <c r="AV80" i="1" s="1"/>
  <c r="AV82" i="1" s="1"/>
  <c r="AP33" i="1"/>
  <c r="AP80" i="1" s="1"/>
  <c r="AP82" i="1" s="1"/>
  <c r="AI33" i="1"/>
  <c r="AI80" i="1" s="1"/>
  <c r="AI82" i="1" s="1"/>
  <c r="Z80" i="1"/>
  <c r="Z82" i="1" s="1"/>
  <c r="P74" i="1"/>
  <c r="M12" i="1"/>
  <c r="M18" i="1"/>
  <c r="BD55" i="7"/>
  <c r="AF55" i="7"/>
  <c r="AZ55" i="7"/>
  <c r="AV55" i="7"/>
  <c r="AP55" i="7"/>
  <c r="BV11" i="5"/>
  <c r="BV78" i="5"/>
  <c r="BV74" i="5" s="1"/>
  <c r="BV35" i="5"/>
  <c r="BV59" i="5"/>
  <c r="BV52" i="5"/>
  <c r="BV9" i="5"/>
  <c r="BV69" i="5"/>
  <c r="BV72" i="5"/>
  <c r="BV57" i="5"/>
  <c r="BV56" i="5" s="1"/>
  <c r="BV55" i="5"/>
  <c r="BV33" i="5"/>
  <c r="BV47" i="5"/>
  <c r="BV18" i="5"/>
  <c r="BW7" i="5"/>
  <c r="BV81" i="5"/>
  <c r="BV67" i="5"/>
  <c r="BV26" i="5"/>
  <c r="BV21" i="5" s="1"/>
  <c r="BV16" i="5"/>
  <c r="BV54" i="5"/>
  <c r="BJ68" i="5"/>
  <c r="BJ72" i="5"/>
  <c r="BJ59" i="5"/>
  <c r="BJ56" i="5" s="1"/>
  <c r="BK7" i="5"/>
  <c r="BJ63" i="5"/>
  <c r="BJ69" i="5"/>
  <c r="BJ26" i="5"/>
  <c r="BJ43" i="5"/>
  <c r="BJ22" i="5"/>
  <c r="BJ73" i="5"/>
  <c r="BJ29" i="5"/>
  <c r="BJ20" i="5"/>
  <c r="BJ38" i="5"/>
  <c r="BJ23" i="5"/>
  <c r="BJ62" i="5"/>
  <c r="BJ77" i="5"/>
  <c r="BJ37" i="5"/>
  <c r="BJ79" i="5"/>
  <c r="BJ46" i="5"/>
  <c r="BJ16" i="5"/>
  <c r="BJ8" i="5" s="1"/>
  <c r="BJ45" i="5"/>
  <c r="BJ42" i="5"/>
  <c r="BJ50" i="5"/>
  <c r="BJ66" i="5"/>
  <c r="BJ19" i="5"/>
  <c r="BJ48" i="5"/>
  <c r="BJ67" i="5"/>
  <c r="BJ39" i="5"/>
  <c r="BJ36" i="5"/>
  <c r="BJ18" i="5"/>
  <c r="BJ51" i="5"/>
  <c r="BS8" i="5"/>
  <c r="BJ74" i="5"/>
  <c r="BU18" i="5"/>
  <c r="BU69" i="5"/>
  <c r="BU65" i="5" s="1"/>
  <c r="BU55" i="5"/>
  <c r="BU35" i="5"/>
  <c r="BU52" i="5"/>
  <c r="BU47" i="5"/>
  <c r="BU36" i="5"/>
  <c r="BU31" i="5"/>
  <c r="BU44" i="5"/>
  <c r="BU51" i="5"/>
  <c r="BU22" i="5"/>
  <c r="BU17" i="5"/>
  <c r="BU33" i="5"/>
  <c r="BU76" i="5"/>
  <c r="BU60" i="5"/>
  <c r="BU56" i="5" s="1"/>
  <c r="BU24" i="5"/>
  <c r="BU40" i="5"/>
  <c r="BU39" i="5"/>
  <c r="BU81" i="5"/>
  <c r="BU80" i="5"/>
  <c r="BU82" i="5"/>
  <c r="BU19" i="5"/>
  <c r="BU54" i="5"/>
  <c r="BU42" i="5"/>
  <c r="BU15" i="5"/>
  <c r="BU8" i="5" s="1"/>
  <c r="BU61" i="5"/>
  <c r="BU25" i="5"/>
  <c r="BU75" i="5"/>
  <c r="BU79" i="5"/>
  <c r="BU50" i="5"/>
  <c r="BS74" i="5"/>
  <c r="BI51" i="5"/>
  <c r="BI55" i="5"/>
  <c r="BI46" i="5"/>
  <c r="BI53" i="5"/>
  <c r="BI54" i="5"/>
  <c r="BI28" i="5"/>
  <c r="BI66" i="5"/>
  <c r="BI50" i="5"/>
  <c r="BI42" i="5"/>
  <c r="BI34" i="5"/>
  <c r="BI31" i="5"/>
  <c r="BI37" i="5"/>
  <c r="BI40" i="5"/>
  <c r="BI47" i="5"/>
  <c r="BI83" i="5"/>
  <c r="BI36" i="5"/>
  <c r="BI67" i="5"/>
  <c r="BI61" i="5"/>
  <c r="BI17" i="5"/>
  <c r="BI33" i="5"/>
  <c r="BI78" i="5"/>
  <c r="BI25" i="5"/>
  <c r="BI21" i="5" s="1"/>
  <c r="BI52" i="5"/>
  <c r="BI13" i="5"/>
  <c r="BI80" i="5"/>
  <c r="BI16" i="5"/>
  <c r="BI59" i="5"/>
  <c r="BI56" i="5" s="1"/>
  <c r="BI72" i="5"/>
  <c r="BI19" i="5"/>
  <c r="BI12" i="5"/>
  <c r="BI45" i="5"/>
  <c r="BI76" i="5"/>
  <c r="BI20" i="5"/>
  <c r="BI81" i="5"/>
  <c r="BI70" i="5"/>
  <c r="BH32" i="5"/>
  <c r="BH90" i="5" s="1"/>
  <c r="U91" i="5" s="1"/>
  <c r="BI8" i="5"/>
  <c r="BT47" i="5"/>
  <c r="BT44" i="5"/>
  <c r="BT49" i="5"/>
  <c r="BT14" i="5"/>
  <c r="BT43" i="5"/>
  <c r="BT20" i="5"/>
  <c r="BT15" i="5"/>
  <c r="BT53" i="5"/>
  <c r="BT42" i="5"/>
  <c r="BT78" i="5"/>
  <c r="BT18" i="5"/>
  <c r="BT30" i="5"/>
  <c r="BT77" i="5"/>
  <c r="BT34" i="5"/>
  <c r="BT32" i="5" s="1"/>
  <c r="BT19" i="5"/>
  <c r="BT68" i="5"/>
  <c r="BT29" i="5"/>
  <c r="BT16" i="5"/>
  <c r="BT28" i="5"/>
  <c r="BT82" i="5"/>
  <c r="BT35" i="5"/>
  <c r="BT50" i="5"/>
  <c r="BT27" i="5"/>
  <c r="BT76" i="5"/>
  <c r="BT51" i="5"/>
  <c r="BT48" i="5"/>
  <c r="BT58" i="5"/>
  <c r="BT39" i="5"/>
  <c r="BT59" i="5"/>
  <c r="BT64" i="5"/>
  <c r="BR56" i="5"/>
  <c r="BR32" i="5"/>
  <c r="BR90" i="5"/>
  <c r="R92" i="5" s="1"/>
  <c r="BR74" i="5"/>
  <c r="BT10" i="5"/>
  <c r="BT55" i="5"/>
  <c r="BT75" i="5"/>
  <c r="BT66" i="5"/>
  <c r="BT36" i="5"/>
  <c r="BT57" i="5"/>
  <c r="BT56" i="5" s="1"/>
  <c r="BT9" i="5"/>
  <c r="BT11" i="5"/>
  <c r="BT26" i="5"/>
  <c r="BT21" i="5" s="1"/>
  <c r="BT81" i="5"/>
  <c r="H8" i="5"/>
  <c r="AQ90" i="5"/>
  <c r="Q95" i="5" s="1"/>
  <c r="BH65" i="5"/>
  <c r="BF90" i="5"/>
  <c r="S91" i="5" s="1"/>
  <c r="AR23" i="5"/>
  <c r="AR39" i="5"/>
  <c r="AR46" i="5"/>
  <c r="AR17" i="5"/>
  <c r="AR80" i="5"/>
  <c r="AR43" i="5"/>
  <c r="AR57" i="5"/>
  <c r="AR12" i="5"/>
  <c r="AS7" i="5"/>
  <c r="AR25" i="5"/>
  <c r="AR19" i="5"/>
  <c r="AR73" i="5"/>
  <c r="AR47" i="5"/>
  <c r="AR28" i="5"/>
  <c r="AR83" i="5"/>
  <c r="AR60" i="5"/>
  <c r="AR27" i="5"/>
  <c r="AR71" i="5"/>
  <c r="AF17" i="5"/>
  <c r="AF64" i="5"/>
  <c r="AF30" i="5"/>
  <c r="AF43" i="5"/>
  <c r="AF22" i="5"/>
  <c r="AF23" i="5"/>
  <c r="AF55" i="5"/>
  <c r="AF36" i="5"/>
  <c r="AF10" i="5"/>
  <c r="AF16" i="5"/>
  <c r="AF41" i="5"/>
  <c r="AF44" i="5"/>
  <c r="AG7" i="5"/>
  <c r="AF60" i="5"/>
  <c r="BE8" i="5"/>
  <c r="BE90" i="5" s="1"/>
  <c r="R91" i="5" s="1"/>
  <c r="I56" i="5"/>
  <c r="H56" i="5" s="1"/>
  <c r="AB90" i="5"/>
  <c r="O94" i="5" s="1"/>
  <c r="R15" i="3"/>
  <c r="R16" i="3" s="1"/>
  <c r="Q16" i="3"/>
  <c r="AR45" i="5"/>
  <c r="AR77" i="5"/>
  <c r="AR34" i="5"/>
  <c r="AR32" i="5" s="1"/>
  <c r="H73" i="5"/>
  <c r="AF35" i="5"/>
  <c r="AF48" i="5"/>
  <c r="AF14" i="5"/>
  <c r="AF39" i="5"/>
  <c r="AF54" i="5"/>
  <c r="AF29" i="5"/>
  <c r="AF25" i="5"/>
  <c r="AF79" i="5"/>
  <c r="AF74" i="5" s="1"/>
  <c r="AF13" i="5"/>
  <c r="AF15" i="5"/>
  <c r="AF62" i="5"/>
  <c r="AF11" i="5"/>
  <c r="AF9" i="5"/>
  <c r="AO17" i="3"/>
  <c r="AO15" i="3"/>
  <c r="N15" i="4"/>
  <c r="M16" i="4"/>
  <c r="H79" i="5"/>
  <c r="I74" i="5"/>
  <c r="H74" i="5" s="1"/>
  <c r="AR64" i="5"/>
  <c r="AR76" i="5"/>
  <c r="AR74" i="5" s="1"/>
  <c r="AR52" i="5"/>
  <c r="AR40" i="5"/>
  <c r="AR18" i="5"/>
  <c r="AR68" i="5"/>
  <c r="AR65" i="5" s="1"/>
  <c r="AR81" i="5"/>
  <c r="AR49" i="5"/>
  <c r="AR41" i="5"/>
  <c r="AR51" i="5"/>
  <c r="AR79" i="5"/>
  <c r="AR69" i="5"/>
  <c r="AR26" i="5"/>
  <c r="AR10" i="5"/>
  <c r="AR9" i="5"/>
  <c r="AR62" i="5"/>
  <c r="AR35" i="5"/>
  <c r="AF53" i="5"/>
  <c r="AF58" i="5"/>
  <c r="AF24" i="5"/>
  <c r="AF68" i="5"/>
  <c r="AF80" i="5"/>
  <c r="AF57" i="5"/>
  <c r="AF26" i="5"/>
  <c r="AF12" i="5"/>
  <c r="AF31" i="5"/>
  <c r="AF61" i="5"/>
  <c r="AF69" i="5"/>
  <c r="AF72" i="5"/>
  <c r="AF81" i="5"/>
  <c r="AF34" i="5"/>
  <c r="AF32" i="5" s="1"/>
  <c r="BC90" i="5"/>
  <c r="P91" i="5" s="1"/>
  <c r="L16" i="4"/>
  <c r="H55" i="5"/>
  <c r="H50" i="7"/>
  <c r="Y33" i="1"/>
  <c r="Y80" i="1" s="1"/>
  <c r="Y82" i="1" s="1"/>
  <c r="BC33" i="1"/>
  <c r="BC80" i="1" s="1"/>
  <c r="BC82" i="1" s="1"/>
  <c r="BF33" i="1"/>
  <c r="BF80" i="1" s="1"/>
  <c r="BF82" i="1" s="1"/>
  <c r="BK33" i="1"/>
  <c r="BK80" i="1" s="1"/>
  <c r="BK82" i="1" s="1"/>
  <c r="AL33" i="1"/>
  <c r="AL80" i="1" s="1"/>
  <c r="AL82" i="1" s="1"/>
  <c r="BE33" i="1"/>
  <c r="BE80" i="1" s="1"/>
  <c r="BE82" i="1" s="1"/>
  <c r="BH33" i="1"/>
  <c r="BH80" i="1" s="1"/>
  <c r="BH82" i="1" s="1"/>
  <c r="BJ33" i="1"/>
  <c r="BJ80" i="1" s="1"/>
  <c r="BJ82" i="1" s="1"/>
  <c r="H51" i="7"/>
  <c r="M19" i="1"/>
  <c r="M24" i="1" s="1"/>
  <c r="M31" i="1" s="1"/>
  <c r="M74" i="1" l="1"/>
  <c r="M78" i="1" s="1"/>
  <c r="H75" i="1"/>
  <c r="H76" i="1"/>
  <c r="I74" i="1"/>
  <c r="I78" i="1" s="1"/>
  <c r="AF8" i="5"/>
  <c r="I88" i="5"/>
  <c r="BU21" i="5"/>
  <c r="BU90" i="5" s="1"/>
  <c r="U92" i="5" s="1"/>
  <c r="BS90" i="5"/>
  <c r="S92" i="5" s="1"/>
  <c r="BJ65" i="5"/>
  <c r="BK83" i="5"/>
  <c r="BK67" i="5"/>
  <c r="BK49" i="5"/>
  <c r="BK46" i="5"/>
  <c r="BK66" i="5"/>
  <c r="BK64" i="5"/>
  <c r="BK57" i="5"/>
  <c r="BK41" i="5"/>
  <c r="BL7" i="5"/>
  <c r="BK25" i="5"/>
  <c r="BK53" i="5"/>
  <c r="BK16" i="5"/>
  <c r="BK28" i="5"/>
  <c r="BK72" i="5"/>
  <c r="BK75" i="5"/>
  <c r="BK10" i="5"/>
  <c r="BK52" i="5"/>
  <c r="BK33" i="5"/>
  <c r="BK36" i="5"/>
  <c r="BK60" i="5"/>
  <c r="BK79" i="5"/>
  <c r="BK44" i="5"/>
  <c r="BK24" i="5"/>
  <c r="BK39" i="5"/>
  <c r="BK11" i="5"/>
  <c r="BK73" i="5"/>
  <c r="BK40" i="5"/>
  <c r="BK42" i="5"/>
  <c r="BK12" i="5"/>
  <c r="BK35" i="5"/>
  <c r="BK22" i="5"/>
  <c r="BK45" i="5"/>
  <c r="BK48" i="5"/>
  <c r="BK68" i="5"/>
  <c r="BK14" i="5"/>
  <c r="BK69" i="5"/>
  <c r="BK59" i="5"/>
  <c r="BK34" i="5"/>
  <c r="BK31" i="5"/>
  <c r="BK82" i="5"/>
  <c r="BK18" i="5"/>
  <c r="BK17" i="5"/>
  <c r="BK26" i="5"/>
  <c r="BK50" i="5"/>
  <c r="BK13" i="5"/>
  <c r="BK55" i="5"/>
  <c r="BK29" i="5"/>
  <c r="BK23" i="5"/>
  <c r="BK71" i="5"/>
  <c r="BK81" i="5"/>
  <c r="BK30" i="5"/>
  <c r="BK9" i="5"/>
  <c r="BK38" i="5"/>
  <c r="BK70" i="5"/>
  <c r="BK58" i="5"/>
  <c r="BK77" i="5"/>
  <c r="BK78" i="5"/>
  <c r="BK47" i="5"/>
  <c r="BK51" i="5"/>
  <c r="BK80" i="5"/>
  <c r="BK76" i="5"/>
  <c r="BK61" i="5"/>
  <c r="BK20" i="5"/>
  <c r="BK15" i="5"/>
  <c r="BK27" i="5"/>
  <c r="BK19" i="5"/>
  <c r="BK63" i="5"/>
  <c r="BK54" i="5"/>
  <c r="BK62" i="5"/>
  <c r="BK43" i="5"/>
  <c r="BK37" i="5"/>
  <c r="BV65" i="5"/>
  <c r="AS35" i="5"/>
  <c r="AS54" i="5"/>
  <c r="AS9" i="5"/>
  <c r="AS80" i="5"/>
  <c r="AS67" i="5"/>
  <c r="AS43" i="5"/>
  <c r="AS16" i="5"/>
  <c r="AS37" i="5"/>
  <c r="AS55" i="5"/>
  <c r="AS71" i="5"/>
  <c r="AS47" i="5"/>
  <c r="AS58" i="5"/>
  <c r="AS15" i="5"/>
  <c r="AS60" i="5"/>
  <c r="AS38" i="5"/>
  <c r="AS77" i="5"/>
  <c r="AS83" i="5"/>
  <c r="AS48" i="5"/>
  <c r="AS28" i="5"/>
  <c r="AS26" i="5"/>
  <c r="AS69" i="5"/>
  <c r="AS31" i="5"/>
  <c r="AS23" i="5"/>
  <c r="AS41" i="5"/>
  <c r="AS40" i="5"/>
  <c r="AS29" i="5"/>
  <c r="AS51" i="5"/>
  <c r="AS33" i="5"/>
  <c r="AS45" i="5"/>
  <c r="AS70" i="5"/>
  <c r="AS25" i="5"/>
  <c r="AS13" i="5"/>
  <c r="AS36" i="5"/>
  <c r="AS46" i="5"/>
  <c r="AS34" i="5"/>
  <c r="AS10" i="5"/>
  <c r="AS19" i="5"/>
  <c r="AS73" i="5"/>
  <c r="AS22" i="5"/>
  <c r="AS14" i="5"/>
  <c r="AS42" i="5"/>
  <c r="AS50" i="5"/>
  <c r="AS18" i="5"/>
  <c r="AS27" i="5"/>
  <c r="AS78" i="5"/>
  <c r="AS79" i="5"/>
  <c r="AS49" i="5"/>
  <c r="AS66" i="5"/>
  <c r="AS20" i="5"/>
  <c r="AS68" i="5"/>
  <c r="AS72" i="5"/>
  <c r="AS17" i="5"/>
  <c r="AS39" i="5"/>
  <c r="AS53" i="5"/>
  <c r="AS75" i="5"/>
  <c r="AS12" i="5"/>
  <c r="AS59" i="5"/>
  <c r="AS61" i="5"/>
  <c r="AS81" i="5"/>
  <c r="AS44" i="5"/>
  <c r="AS76" i="5"/>
  <c r="AS52" i="5"/>
  <c r="AS30" i="5"/>
  <c r="AS82" i="5"/>
  <c r="AS57" i="5"/>
  <c r="AT7" i="5"/>
  <c r="AS62" i="5"/>
  <c r="AS63" i="5"/>
  <c r="AS64" i="5"/>
  <c r="AS11" i="5"/>
  <c r="AS24" i="5"/>
  <c r="AR21" i="5"/>
  <c r="BV32" i="5"/>
  <c r="AF65" i="5"/>
  <c r="BT65" i="5"/>
  <c r="BI74" i="5"/>
  <c r="BI32" i="5"/>
  <c r="BU32" i="5"/>
  <c r="BW69" i="5"/>
  <c r="BW13" i="5"/>
  <c r="BW9" i="5"/>
  <c r="BW72" i="5"/>
  <c r="BX7" i="5"/>
  <c r="BW18" i="5"/>
  <c r="BW39" i="5"/>
  <c r="BW33" i="5"/>
  <c r="BW23" i="5"/>
  <c r="BW17" i="5"/>
  <c r="BW30" i="5"/>
  <c r="BW61" i="5"/>
  <c r="BW31" i="5"/>
  <c r="BW11" i="5"/>
  <c r="BW77" i="5"/>
  <c r="BW70" i="5"/>
  <c r="BW42" i="5"/>
  <c r="BW76" i="5"/>
  <c r="BW78" i="5"/>
  <c r="BW58" i="5"/>
  <c r="BW48" i="5"/>
  <c r="BW24" i="5"/>
  <c r="BW75" i="5"/>
  <c r="BW14" i="5"/>
  <c r="BW12" i="5"/>
  <c r="BW49" i="5"/>
  <c r="BW71" i="5"/>
  <c r="BW34" i="5"/>
  <c r="BW27" i="5"/>
  <c r="BW57" i="5"/>
  <c r="BW36" i="5"/>
  <c r="BW68" i="5"/>
  <c r="BW19" i="5"/>
  <c r="BW10" i="5"/>
  <c r="BW46" i="5"/>
  <c r="BW80" i="5"/>
  <c r="BW22" i="5"/>
  <c r="BW43" i="5"/>
  <c r="BW54" i="5"/>
  <c r="BW47" i="5"/>
  <c r="BW63" i="5"/>
  <c r="BW29" i="5"/>
  <c r="BW38" i="5"/>
  <c r="BW37" i="5"/>
  <c r="BW82" i="5"/>
  <c r="BW62" i="5"/>
  <c r="BW20" i="5"/>
  <c r="BW53" i="5"/>
  <c r="BW55" i="5"/>
  <c r="BW52" i="5"/>
  <c r="BW51" i="5"/>
  <c r="BW64" i="5"/>
  <c r="BW81" i="5"/>
  <c r="BW44" i="5"/>
  <c r="BW25" i="5"/>
  <c r="BW59" i="5"/>
  <c r="BW66" i="5"/>
  <c r="BW65" i="5" s="1"/>
  <c r="BW26" i="5"/>
  <c r="BW67" i="5"/>
  <c r="BW16" i="5"/>
  <c r="BW35" i="5"/>
  <c r="BW79" i="5"/>
  <c r="BW83" i="5"/>
  <c r="BW28" i="5"/>
  <c r="BW15" i="5"/>
  <c r="BW41" i="5"/>
  <c r="BW73" i="5"/>
  <c r="BW50" i="5"/>
  <c r="BW40" i="5"/>
  <c r="BW60" i="5"/>
  <c r="BW45" i="5"/>
  <c r="BV8" i="5"/>
  <c r="BV90" i="5" s="1"/>
  <c r="V92" i="5" s="1"/>
  <c r="AF56" i="5"/>
  <c r="AR8" i="5"/>
  <c r="AG80" i="5"/>
  <c r="AG61" i="5"/>
  <c r="AG73" i="5"/>
  <c r="AG72" i="5"/>
  <c r="AG25" i="5"/>
  <c r="AG17" i="5"/>
  <c r="AG69" i="5"/>
  <c r="AG77" i="5"/>
  <c r="AG67" i="5"/>
  <c r="AG14" i="5"/>
  <c r="AG76" i="5"/>
  <c r="AG59" i="5"/>
  <c r="AG43" i="5"/>
  <c r="AG26" i="5"/>
  <c r="AG60" i="5"/>
  <c r="AG29" i="5"/>
  <c r="AG24" i="5"/>
  <c r="AG49" i="5"/>
  <c r="AG44" i="5"/>
  <c r="AG83" i="5"/>
  <c r="AG42" i="5"/>
  <c r="AG40" i="5"/>
  <c r="AG66" i="5"/>
  <c r="AG23" i="5"/>
  <c r="AG63" i="5"/>
  <c r="AH7" i="5"/>
  <c r="AG51" i="5"/>
  <c r="AG55" i="5"/>
  <c r="AG27" i="5"/>
  <c r="AG57" i="5"/>
  <c r="AG35" i="5"/>
  <c r="AG10" i="5"/>
  <c r="AG28" i="5"/>
  <c r="AG58" i="5"/>
  <c r="AG11" i="5"/>
  <c r="AG68" i="5"/>
  <c r="AG15" i="5"/>
  <c r="AG31" i="5"/>
  <c r="AG71" i="5"/>
  <c r="AG70" i="5"/>
  <c r="AG45" i="5"/>
  <c r="AG41" i="5"/>
  <c r="AG52" i="5"/>
  <c r="AG62" i="5"/>
  <c r="AG36" i="5"/>
  <c r="AG19" i="5"/>
  <c r="AG22" i="5"/>
  <c r="AG13" i="5"/>
  <c r="AG33" i="5"/>
  <c r="AG78" i="5"/>
  <c r="AG39" i="5"/>
  <c r="AG54" i="5"/>
  <c r="AG48" i="5"/>
  <c r="AG82" i="5"/>
  <c r="AG9" i="5"/>
  <c r="AG8" i="5" s="1"/>
  <c r="AG46" i="5"/>
  <c r="AG16" i="5"/>
  <c r="AG47" i="5"/>
  <c r="AG50" i="5"/>
  <c r="AG12" i="5"/>
  <c r="AG37" i="5"/>
  <c r="AG64" i="5"/>
  <c r="AG75" i="5"/>
  <c r="AG74" i="5" s="1"/>
  <c r="AG53" i="5"/>
  <c r="AG18" i="5"/>
  <c r="AG81" i="5"/>
  <c r="AG30" i="5"/>
  <c r="AG20" i="5"/>
  <c r="AG34" i="5"/>
  <c r="AG79" i="5"/>
  <c r="AG38" i="5"/>
  <c r="AF21" i="5"/>
  <c r="AR56" i="5"/>
  <c r="I90" i="5"/>
  <c r="BT8" i="5"/>
  <c r="BT90" i="5" s="1"/>
  <c r="T92" i="5" s="1"/>
  <c r="BT74" i="5"/>
  <c r="BI65" i="5"/>
  <c r="BI90" i="5" s="1"/>
  <c r="V91" i="5" s="1"/>
  <c r="BU74" i="5"/>
  <c r="BJ32" i="5"/>
  <c r="BJ21" i="5"/>
  <c r="BJ90" i="5" s="1"/>
  <c r="W91" i="5" s="1"/>
  <c r="BW74" i="5" l="1"/>
  <c r="BW8" i="5"/>
  <c r="AS65" i="5"/>
  <c r="AS32" i="5"/>
  <c r="BK8" i="5"/>
  <c r="I89" i="5"/>
  <c r="H88" i="5"/>
  <c r="AG21" i="5"/>
  <c r="AG65" i="5"/>
  <c r="AR90" i="5"/>
  <c r="R95" i="5" s="1"/>
  <c r="BW56" i="5"/>
  <c r="AS74" i="5"/>
  <c r="AS21" i="5"/>
  <c r="AS8" i="5"/>
  <c r="BK21" i="5"/>
  <c r="BK74" i="5"/>
  <c r="BK56" i="5"/>
  <c r="AF90" i="5"/>
  <c r="S94" i="5" s="1"/>
  <c r="AG56" i="5"/>
  <c r="AH55" i="5"/>
  <c r="AH76" i="5"/>
  <c r="AH80" i="5"/>
  <c r="AH14" i="5"/>
  <c r="AH33" i="5"/>
  <c r="AH72" i="5"/>
  <c r="AH46" i="5"/>
  <c r="AH57" i="5"/>
  <c r="AH20" i="5"/>
  <c r="AH19" i="5"/>
  <c r="AH52" i="5"/>
  <c r="AH47" i="5"/>
  <c r="AH81" i="5"/>
  <c r="AH25" i="5"/>
  <c r="AH17" i="5"/>
  <c r="AH66" i="5"/>
  <c r="AH39" i="5"/>
  <c r="AH13" i="5"/>
  <c r="AH73" i="5"/>
  <c r="AI7" i="5"/>
  <c r="AH31" i="5"/>
  <c r="AH36" i="5"/>
  <c r="AH75" i="5"/>
  <c r="AH83" i="5"/>
  <c r="AH68" i="5"/>
  <c r="AH12" i="5"/>
  <c r="AH77" i="5"/>
  <c r="AH60" i="5"/>
  <c r="AH78" i="5"/>
  <c r="AH69" i="5"/>
  <c r="AH18" i="5"/>
  <c r="AH62" i="5"/>
  <c r="AH64" i="5"/>
  <c r="AH35" i="5"/>
  <c r="AH82" i="5"/>
  <c r="AH79" i="5"/>
  <c r="AH40" i="5"/>
  <c r="AH30" i="5"/>
  <c r="AH54" i="5"/>
  <c r="AH37" i="5"/>
  <c r="AH23" i="5"/>
  <c r="AH34" i="5"/>
  <c r="AH27" i="5"/>
  <c r="AH15" i="5"/>
  <c r="AH38" i="5"/>
  <c r="AH24" i="5"/>
  <c r="AH53" i="5"/>
  <c r="AH41" i="5"/>
  <c r="AH44" i="5"/>
  <c r="AH11" i="5"/>
  <c r="AH49" i="5"/>
  <c r="AH29" i="5"/>
  <c r="AH16" i="5"/>
  <c r="AH59" i="5"/>
  <c r="AH61" i="5"/>
  <c r="AH42" i="5"/>
  <c r="AH9" i="5"/>
  <c r="AH22" i="5"/>
  <c r="AH63" i="5"/>
  <c r="AH58" i="5"/>
  <c r="AH45" i="5"/>
  <c r="AH26" i="5"/>
  <c r="AH48" i="5"/>
  <c r="AH67" i="5"/>
  <c r="AH70" i="5"/>
  <c r="AH71" i="5"/>
  <c r="AH51" i="5"/>
  <c r="AH43" i="5"/>
  <c r="AH10" i="5"/>
  <c r="AH28" i="5"/>
  <c r="AH50" i="5"/>
  <c r="BW21" i="5"/>
  <c r="BX67" i="5"/>
  <c r="BX76" i="5"/>
  <c r="BX49" i="5"/>
  <c r="BX25" i="5"/>
  <c r="BX69" i="5"/>
  <c r="BX43" i="5"/>
  <c r="BX14" i="5"/>
  <c r="BX71" i="5"/>
  <c r="BX75" i="5"/>
  <c r="BX78" i="5"/>
  <c r="BX59" i="5"/>
  <c r="BX47" i="5"/>
  <c r="BX83" i="5"/>
  <c r="BX62" i="5"/>
  <c r="BX33" i="5"/>
  <c r="BX51" i="5"/>
  <c r="BX15" i="5"/>
  <c r="BX70" i="5"/>
  <c r="BX36" i="5"/>
  <c r="BX80" i="5"/>
  <c r="BX17" i="5"/>
  <c r="BX66" i="5"/>
  <c r="BX46" i="5"/>
  <c r="BX63" i="5"/>
  <c r="BX31" i="5"/>
  <c r="BX37" i="5"/>
  <c r="BX20" i="5"/>
  <c r="BX19" i="5"/>
  <c r="BX55" i="5"/>
  <c r="BX68" i="5"/>
  <c r="BX72" i="5"/>
  <c r="BX48" i="5"/>
  <c r="BX38" i="5"/>
  <c r="BX60" i="5"/>
  <c r="BX73" i="5"/>
  <c r="BX44" i="5"/>
  <c r="BX41" i="5"/>
  <c r="BX82" i="5"/>
  <c r="BX10" i="5"/>
  <c r="BX23" i="5"/>
  <c r="BX77" i="5"/>
  <c r="BX34" i="5"/>
  <c r="BX50" i="5"/>
  <c r="BX57" i="5"/>
  <c r="BY7" i="5"/>
  <c r="BX24" i="5"/>
  <c r="BX28" i="5"/>
  <c r="BX35" i="5"/>
  <c r="BX18" i="5"/>
  <c r="BX40" i="5"/>
  <c r="BX9" i="5"/>
  <c r="BX54" i="5"/>
  <c r="BX13" i="5"/>
  <c r="BX26" i="5"/>
  <c r="BX42" i="5"/>
  <c r="BX52" i="5"/>
  <c r="BX58" i="5"/>
  <c r="BX61" i="5"/>
  <c r="BX27" i="5"/>
  <c r="BX12" i="5"/>
  <c r="BX30" i="5"/>
  <c r="BX53" i="5"/>
  <c r="BX79" i="5"/>
  <c r="BX39" i="5"/>
  <c r="BX22" i="5"/>
  <c r="BX29" i="5"/>
  <c r="BX11" i="5"/>
  <c r="BX45" i="5"/>
  <c r="BX81" i="5"/>
  <c r="BX64" i="5"/>
  <c r="BX16" i="5"/>
  <c r="AT61" i="5"/>
  <c r="AT48" i="5"/>
  <c r="AT63" i="5"/>
  <c r="AT39" i="5"/>
  <c r="AT78" i="5"/>
  <c r="AT64" i="5"/>
  <c r="AT38" i="5"/>
  <c r="AT49" i="5"/>
  <c r="AT41" i="5"/>
  <c r="AT15" i="5"/>
  <c r="AT76" i="5"/>
  <c r="AT75" i="5"/>
  <c r="AT82" i="5"/>
  <c r="AT25" i="5"/>
  <c r="AT36" i="5"/>
  <c r="AT13" i="5"/>
  <c r="AT30" i="5"/>
  <c r="AT10" i="5"/>
  <c r="AT67" i="5"/>
  <c r="AT43" i="5"/>
  <c r="AT37" i="5"/>
  <c r="AT40" i="5"/>
  <c r="AT17" i="5"/>
  <c r="AT70" i="5"/>
  <c r="AT20" i="5"/>
  <c r="AT42" i="5"/>
  <c r="AT51" i="5"/>
  <c r="AT28" i="5"/>
  <c r="AT54" i="5"/>
  <c r="AT33" i="5"/>
  <c r="AT71" i="5"/>
  <c r="AT62" i="5"/>
  <c r="AT19" i="5"/>
  <c r="AT26" i="5"/>
  <c r="AT31" i="5"/>
  <c r="AT47" i="5"/>
  <c r="AT14" i="5"/>
  <c r="AT34" i="5"/>
  <c r="AU7" i="5"/>
  <c r="AT44" i="5"/>
  <c r="AT45" i="5"/>
  <c r="AT27" i="5"/>
  <c r="AT59" i="5"/>
  <c r="AT16" i="5"/>
  <c r="AT69" i="5"/>
  <c r="AT24" i="5"/>
  <c r="AT46" i="5"/>
  <c r="AT66" i="5"/>
  <c r="AT52" i="5"/>
  <c r="AT73" i="5"/>
  <c r="AT55" i="5"/>
  <c r="AT58" i="5"/>
  <c r="AT23" i="5"/>
  <c r="AT18" i="5"/>
  <c r="AT53" i="5"/>
  <c r="AT50" i="5"/>
  <c r="AT83" i="5"/>
  <c r="AT35" i="5"/>
  <c r="AT29" i="5"/>
  <c r="AT79" i="5"/>
  <c r="AT77" i="5"/>
  <c r="AT22" i="5"/>
  <c r="AT60" i="5"/>
  <c r="AT80" i="5"/>
  <c r="AT72" i="5"/>
  <c r="AT9" i="5"/>
  <c r="AT12" i="5"/>
  <c r="AT81" i="5"/>
  <c r="AT11" i="5"/>
  <c r="AT68" i="5"/>
  <c r="AT57" i="5"/>
  <c r="AT56" i="5" s="1"/>
  <c r="BK32" i="5"/>
  <c r="AG90" i="5"/>
  <c r="T94" i="5" s="1"/>
  <c r="AG32" i="5"/>
  <c r="BW32" i="5"/>
  <c r="AS56" i="5"/>
  <c r="BL16" i="5"/>
  <c r="BL75" i="5"/>
  <c r="BL49" i="5"/>
  <c r="BL55" i="5"/>
  <c r="BL62" i="5"/>
  <c r="BL48" i="5"/>
  <c r="BL46" i="5"/>
  <c r="BL53" i="5"/>
  <c r="BL11" i="5"/>
  <c r="BL36" i="5"/>
  <c r="BL37" i="5"/>
  <c r="BL19" i="5"/>
  <c r="BL18" i="5"/>
  <c r="BL68" i="5"/>
  <c r="BL50" i="5"/>
  <c r="BL78" i="5"/>
  <c r="BL40" i="5"/>
  <c r="BL43" i="5"/>
  <c r="BL63" i="5"/>
  <c r="BL25" i="5"/>
  <c r="BL17" i="5"/>
  <c r="BL51" i="5"/>
  <c r="BL12" i="5"/>
  <c r="BL38" i="5"/>
  <c r="BL41" i="5"/>
  <c r="BL42" i="5"/>
  <c r="BL20" i="5"/>
  <c r="BL45" i="5"/>
  <c r="BL81" i="5"/>
  <c r="BL29" i="5"/>
  <c r="BL23" i="5"/>
  <c r="BM7" i="5"/>
  <c r="BL34" i="5"/>
  <c r="BL72" i="5"/>
  <c r="BL15" i="5"/>
  <c r="BL61" i="5"/>
  <c r="BL44" i="5"/>
  <c r="BL35" i="5"/>
  <c r="BL79" i="5"/>
  <c r="BL82" i="5"/>
  <c r="BL39" i="5"/>
  <c r="BL57" i="5"/>
  <c r="BL70" i="5"/>
  <c r="BL31" i="5"/>
  <c r="BL10" i="5"/>
  <c r="BL22" i="5"/>
  <c r="BL58" i="5"/>
  <c r="BL66" i="5"/>
  <c r="BL27" i="5"/>
  <c r="BL67" i="5"/>
  <c r="BL33" i="5"/>
  <c r="BL14" i="5"/>
  <c r="BL26" i="5"/>
  <c r="BL13" i="5"/>
  <c r="BL59" i="5"/>
  <c r="BL54" i="5"/>
  <c r="BL64" i="5"/>
  <c r="BL24" i="5"/>
  <c r="BL76" i="5"/>
  <c r="BL80" i="5"/>
  <c r="BL52" i="5"/>
  <c r="BL47" i="5"/>
  <c r="BL28" i="5"/>
  <c r="BL77" i="5"/>
  <c r="BL71" i="5"/>
  <c r="BL60" i="5"/>
  <c r="BL30" i="5"/>
  <c r="BL9" i="5"/>
  <c r="BL83" i="5"/>
  <c r="BL73" i="5"/>
  <c r="BL69" i="5"/>
  <c r="BK65" i="5"/>
  <c r="BL8" i="5" l="1"/>
  <c r="BL65" i="5"/>
  <c r="BM63" i="5"/>
  <c r="BM25" i="5"/>
  <c r="BM20" i="5"/>
  <c r="BM55" i="5"/>
  <c r="BM30" i="5"/>
  <c r="BM54" i="5"/>
  <c r="BM16" i="5"/>
  <c r="BM58" i="5"/>
  <c r="BM34" i="5"/>
  <c r="BM71" i="5"/>
  <c r="BM57" i="5"/>
  <c r="BM50" i="5"/>
  <c r="BM33" i="5"/>
  <c r="BM53" i="5"/>
  <c r="BM70" i="5"/>
  <c r="BM52" i="5"/>
  <c r="BM29" i="5"/>
  <c r="BM18" i="5"/>
  <c r="BM69" i="5"/>
  <c r="BM45" i="5"/>
  <c r="BM28" i="5"/>
  <c r="BM75" i="5"/>
  <c r="BM76" i="5"/>
  <c r="BM79" i="5"/>
  <c r="BM61" i="5"/>
  <c r="BM24" i="5"/>
  <c r="BM14" i="5"/>
  <c r="BM48" i="5"/>
  <c r="BM47" i="5"/>
  <c r="BM59" i="5"/>
  <c r="BM37" i="5"/>
  <c r="BM46" i="5"/>
  <c r="BM66" i="5"/>
  <c r="BM43" i="5"/>
  <c r="BM62" i="5"/>
  <c r="BM13" i="5"/>
  <c r="BM19" i="5"/>
  <c r="BM11" i="5"/>
  <c r="BM80" i="5"/>
  <c r="BM83" i="5"/>
  <c r="BM78" i="5"/>
  <c r="BM26" i="5"/>
  <c r="BM35" i="5"/>
  <c r="BM39" i="5"/>
  <c r="BM10" i="5"/>
  <c r="BM64" i="5"/>
  <c r="BM81" i="5"/>
  <c r="BM72" i="5"/>
  <c r="BM36" i="5"/>
  <c r="BM9" i="5"/>
  <c r="BM73" i="5"/>
  <c r="BM41" i="5"/>
  <c r="BM42" i="5"/>
  <c r="BM67" i="5"/>
  <c r="BM17" i="5"/>
  <c r="BM60" i="5"/>
  <c r="BM51" i="5"/>
  <c r="BM40" i="5"/>
  <c r="BM23" i="5"/>
  <c r="BM12" i="5"/>
  <c r="BM49" i="5"/>
  <c r="BM82" i="5"/>
  <c r="BM22" i="5"/>
  <c r="BM31" i="5"/>
  <c r="BM15" i="5"/>
  <c r="BM38" i="5"/>
  <c r="BM44" i="5"/>
  <c r="BM77" i="5"/>
  <c r="BM68" i="5"/>
  <c r="BM27" i="5"/>
  <c r="AT65" i="5"/>
  <c r="AT74" i="5"/>
  <c r="BX8" i="5"/>
  <c r="BX32" i="5"/>
  <c r="AH74" i="5"/>
  <c r="AS90" i="5"/>
  <c r="S95" i="5" s="1"/>
  <c r="BW90" i="5"/>
  <c r="W92" i="5" s="1"/>
  <c r="BL32" i="5"/>
  <c r="AU55" i="5"/>
  <c r="AU38" i="5"/>
  <c r="AU40" i="5"/>
  <c r="AU41" i="5"/>
  <c r="AU51" i="5"/>
  <c r="AU76" i="5"/>
  <c r="AU23" i="5"/>
  <c r="AU30" i="5"/>
  <c r="AU14" i="5"/>
  <c r="AU52" i="5"/>
  <c r="AU22" i="5"/>
  <c r="AU33" i="5"/>
  <c r="AU54" i="5"/>
  <c r="AU28" i="5"/>
  <c r="AU9" i="5"/>
  <c r="AU63" i="5"/>
  <c r="AU48" i="5"/>
  <c r="AU61" i="5"/>
  <c r="AU81" i="5"/>
  <c r="AU72" i="5"/>
  <c r="AU18" i="5"/>
  <c r="AU68" i="5"/>
  <c r="AU43" i="5"/>
  <c r="AU20" i="5"/>
  <c r="AU16" i="5"/>
  <c r="AU25" i="5"/>
  <c r="AU19" i="5"/>
  <c r="AU34" i="5"/>
  <c r="AU50" i="5"/>
  <c r="AU62" i="5"/>
  <c r="AU42" i="5"/>
  <c r="AU77" i="5"/>
  <c r="AU71" i="5"/>
  <c r="AU31" i="5"/>
  <c r="AU11" i="5"/>
  <c r="AV7" i="5"/>
  <c r="AU24" i="5"/>
  <c r="AU26" i="5"/>
  <c r="AU73" i="5"/>
  <c r="AU29" i="5"/>
  <c r="AU49" i="5"/>
  <c r="AU44" i="5"/>
  <c r="AU57" i="5"/>
  <c r="AU78" i="5"/>
  <c r="AU17" i="5"/>
  <c r="AU58" i="5"/>
  <c r="AU69" i="5"/>
  <c r="AU45" i="5"/>
  <c r="AU13" i="5"/>
  <c r="AU27" i="5"/>
  <c r="AU60" i="5"/>
  <c r="AU64" i="5"/>
  <c r="AU10" i="5"/>
  <c r="AU79" i="5"/>
  <c r="AU15" i="5"/>
  <c r="AU53" i="5"/>
  <c r="AU47" i="5"/>
  <c r="AU35" i="5"/>
  <c r="AU82" i="5"/>
  <c r="AU12" i="5"/>
  <c r="AU59" i="5"/>
  <c r="AU83" i="5"/>
  <c r="AU67" i="5"/>
  <c r="AU37" i="5"/>
  <c r="AU75" i="5"/>
  <c r="AU80" i="5"/>
  <c r="AU46" i="5"/>
  <c r="AU70" i="5"/>
  <c r="AU66" i="5"/>
  <c r="AU36" i="5"/>
  <c r="AU39" i="5"/>
  <c r="BX65" i="5"/>
  <c r="AH21" i="5"/>
  <c r="BK90" i="5"/>
  <c r="X91" i="5" s="1"/>
  <c r="BL21" i="5"/>
  <c r="BL56" i="5"/>
  <c r="BL74" i="5"/>
  <c r="AT8" i="5"/>
  <c r="AT21" i="5"/>
  <c r="AT32" i="5"/>
  <c r="BX21" i="5"/>
  <c r="BY35" i="5"/>
  <c r="BY14" i="5"/>
  <c r="BY68" i="5"/>
  <c r="BY38" i="5"/>
  <c r="BY60" i="5"/>
  <c r="BY30" i="5"/>
  <c r="BY44" i="5"/>
  <c r="BY52" i="5"/>
  <c r="BY22" i="5"/>
  <c r="BY69" i="5"/>
  <c r="BY62" i="5"/>
  <c r="BY28" i="5"/>
  <c r="BY58" i="5"/>
  <c r="BY78" i="5"/>
  <c r="BY77" i="5"/>
  <c r="BY13" i="5"/>
  <c r="BY57" i="5"/>
  <c r="BZ7" i="5"/>
  <c r="BY41" i="5"/>
  <c r="BY82" i="5"/>
  <c r="BY43" i="5"/>
  <c r="BY31" i="5"/>
  <c r="BY55" i="5"/>
  <c r="BY49" i="5"/>
  <c r="BY37" i="5"/>
  <c r="BY54" i="5"/>
  <c r="BY19" i="5"/>
  <c r="BY47" i="5"/>
  <c r="BY20" i="5"/>
  <c r="BY33" i="5"/>
  <c r="BY45" i="5"/>
  <c r="BY25" i="5"/>
  <c r="BY51" i="5"/>
  <c r="BY50" i="5"/>
  <c r="BY75" i="5"/>
  <c r="BY39" i="5"/>
  <c r="BY26" i="5"/>
  <c r="BY80" i="5"/>
  <c r="BY9" i="5"/>
  <c r="BY70" i="5"/>
  <c r="BY24" i="5"/>
  <c r="BY15" i="5"/>
  <c r="BY83" i="5"/>
  <c r="BY73" i="5"/>
  <c r="BY53" i="5"/>
  <c r="BY71" i="5"/>
  <c r="BY67" i="5"/>
  <c r="BY18" i="5"/>
  <c r="BY48" i="5"/>
  <c r="BY42" i="5"/>
  <c r="BY34" i="5"/>
  <c r="BY64" i="5"/>
  <c r="BY79" i="5"/>
  <c r="BY17" i="5"/>
  <c r="BY36" i="5"/>
  <c r="BY46" i="5"/>
  <c r="BY66" i="5"/>
  <c r="BY40" i="5"/>
  <c r="BY16" i="5"/>
  <c r="BY76" i="5"/>
  <c r="BY72" i="5"/>
  <c r="BY63" i="5"/>
  <c r="BY11" i="5"/>
  <c r="BY61" i="5"/>
  <c r="BY27" i="5"/>
  <c r="BY59" i="5"/>
  <c r="BY81" i="5"/>
  <c r="BY29" i="5"/>
  <c r="BY12" i="5"/>
  <c r="BY10" i="5"/>
  <c r="BY23" i="5"/>
  <c r="BX74" i="5"/>
  <c r="AH8" i="5"/>
  <c r="AH32" i="5"/>
  <c r="BX56" i="5"/>
  <c r="AI83" i="5"/>
  <c r="AI50" i="5"/>
  <c r="AI34" i="5"/>
  <c r="AI9" i="5"/>
  <c r="AI40" i="5"/>
  <c r="AI79" i="5"/>
  <c r="AI44" i="5"/>
  <c r="AI64" i="5"/>
  <c r="AI52" i="5"/>
  <c r="AI26" i="5"/>
  <c r="AI66" i="5"/>
  <c r="AI58" i="5"/>
  <c r="AI47" i="5"/>
  <c r="AI33" i="5"/>
  <c r="AI38" i="5"/>
  <c r="AI13" i="5"/>
  <c r="AI19" i="5"/>
  <c r="AI67" i="5"/>
  <c r="AI16" i="5"/>
  <c r="AI73" i="5"/>
  <c r="AI77" i="5"/>
  <c r="AI63" i="5"/>
  <c r="AI55" i="5"/>
  <c r="AI35" i="5"/>
  <c r="AI76" i="5"/>
  <c r="AI20" i="5"/>
  <c r="AI36" i="5"/>
  <c r="AI18" i="5"/>
  <c r="AI60" i="5"/>
  <c r="AI68" i="5"/>
  <c r="AI75" i="5"/>
  <c r="AI45" i="5"/>
  <c r="AI27" i="5"/>
  <c r="AI12" i="5"/>
  <c r="AI10" i="5"/>
  <c r="AI17" i="5"/>
  <c r="AI23" i="5"/>
  <c r="AI54" i="5"/>
  <c r="AI59" i="5"/>
  <c r="AI80" i="5"/>
  <c r="AI39" i="5"/>
  <c r="AI61" i="5"/>
  <c r="AI31" i="5"/>
  <c r="AI62" i="5"/>
  <c r="AI14" i="5"/>
  <c r="AI37" i="5"/>
  <c r="AI57" i="5"/>
  <c r="AI11" i="5"/>
  <c r="AI25" i="5"/>
  <c r="AI43" i="5"/>
  <c r="AI81" i="5"/>
  <c r="AI24" i="5"/>
  <c r="AI72" i="5"/>
  <c r="AI15" i="5"/>
  <c r="AI70" i="5"/>
  <c r="AI28" i="5"/>
  <c r="AI41" i="5"/>
  <c r="AJ7" i="5"/>
  <c r="AI48" i="5"/>
  <c r="AI22" i="5"/>
  <c r="AI21" i="5" s="1"/>
  <c r="AI78" i="5"/>
  <c r="AI82" i="5"/>
  <c r="AI69" i="5"/>
  <c r="AI49" i="5"/>
  <c r="AI29" i="5"/>
  <c r="AI42" i="5"/>
  <c r="AI53" i="5"/>
  <c r="AI51" i="5"/>
  <c r="AI46" i="5"/>
  <c r="AI71" i="5"/>
  <c r="AI30" i="5"/>
  <c r="AH65" i="5"/>
  <c r="AH56" i="5"/>
  <c r="AJ75" i="5" l="1"/>
  <c r="AJ50" i="5"/>
  <c r="AJ78" i="5"/>
  <c r="AJ15" i="5"/>
  <c r="AJ64" i="5"/>
  <c r="AJ46" i="5"/>
  <c r="AJ68" i="5"/>
  <c r="AJ10" i="5"/>
  <c r="AJ47" i="5"/>
  <c r="AJ58" i="5"/>
  <c r="AJ41" i="5"/>
  <c r="AJ71" i="5"/>
  <c r="AJ20" i="5"/>
  <c r="AJ39" i="5"/>
  <c r="AJ70" i="5"/>
  <c r="AJ27" i="5"/>
  <c r="AJ31" i="5"/>
  <c r="AJ63" i="5"/>
  <c r="AJ36" i="5"/>
  <c r="AJ83" i="5"/>
  <c r="AJ13" i="5"/>
  <c r="AK7" i="5"/>
  <c r="AJ51" i="5"/>
  <c r="AJ54" i="5"/>
  <c r="AJ80" i="5"/>
  <c r="AJ44" i="5"/>
  <c r="AJ59" i="5"/>
  <c r="AJ22" i="5"/>
  <c r="AJ52" i="5"/>
  <c r="AJ69" i="5"/>
  <c r="AJ49" i="5"/>
  <c r="AJ26" i="5"/>
  <c r="AJ17" i="5"/>
  <c r="AJ73" i="5"/>
  <c r="AJ76" i="5"/>
  <c r="AJ82" i="5"/>
  <c r="AJ79" i="5"/>
  <c r="AJ62" i="5"/>
  <c r="AJ61" i="5"/>
  <c r="AJ66" i="5"/>
  <c r="AJ28" i="5"/>
  <c r="AJ18" i="5"/>
  <c r="AJ40" i="5"/>
  <c r="AJ48" i="5"/>
  <c r="AJ23" i="5"/>
  <c r="AJ57" i="5"/>
  <c r="AJ30" i="5"/>
  <c r="AJ35" i="5"/>
  <c r="AJ16" i="5"/>
  <c r="AJ38" i="5"/>
  <c r="AJ33" i="5"/>
  <c r="AJ45" i="5"/>
  <c r="AJ12" i="5"/>
  <c r="AJ55" i="5"/>
  <c r="AJ24" i="5"/>
  <c r="AJ29" i="5"/>
  <c r="AJ72" i="5"/>
  <c r="AJ11" i="5"/>
  <c r="AJ53" i="5"/>
  <c r="AJ9" i="5"/>
  <c r="AJ8" i="5" s="1"/>
  <c r="AJ42" i="5"/>
  <c r="AJ34" i="5"/>
  <c r="AJ43" i="5"/>
  <c r="AJ37" i="5"/>
  <c r="AJ81" i="5"/>
  <c r="AJ19" i="5"/>
  <c r="AJ14" i="5"/>
  <c r="AJ25" i="5"/>
  <c r="AJ77" i="5"/>
  <c r="AJ60" i="5"/>
  <c r="AJ67" i="5"/>
  <c r="AI32" i="5"/>
  <c r="AH90" i="5"/>
  <c r="U94" i="5" s="1"/>
  <c r="BY65" i="5"/>
  <c r="BY56" i="5"/>
  <c r="BY21" i="5"/>
  <c r="AT90" i="5"/>
  <c r="T95" i="5" s="1"/>
  <c r="BM8" i="5"/>
  <c r="BM74" i="5"/>
  <c r="AU65" i="5"/>
  <c r="AU74" i="5"/>
  <c r="BX90" i="5"/>
  <c r="X92" i="5" s="1"/>
  <c r="BM65" i="5"/>
  <c r="BM32" i="5"/>
  <c r="AI8" i="5"/>
  <c r="BY8" i="5"/>
  <c r="AV17" i="5"/>
  <c r="AV22" i="5"/>
  <c r="AV45" i="5"/>
  <c r="AV13" i="5"/>
  <c r="AV55" i="5"/>
  <c r="AV41" i="5"/>
  <c r="AV33" i="5"/>
  <c r="AV60" i="5"/>
  <c r="AV31" i="5"/>
  <c r="AV43" i="5"/>
  <c r="AV68" i="5"/>
  <c r="AV38" i="5"/>
  <c r="AV50" i="5"/>
  <c r="AV16" i="5"/>
  <c r="AV69" i="5"/>
  <c r="AV25" i="5"/>
  <c r="AV29" i="5"/>
  <c r="AV27" i="5"/>
  <c r="AV14" i="5"/>
  <c r="AV78" i="5"/>
  <c r="AV35" i="5"/>
  <c r="AV61" i="5"/>
  <c r="AV15" i="5"/>
  <c r="AV18" i="5"/>
  <c r="AV77" i="5"/>
  <c r="AV51" i="5"/>
  <c r="AV37" i="5"/>
  <c r="AV63" i="5"/>
  <c r="AV80" i="5"/>
  <c r="AV36" i="5"/>
  <c r="AV72" i="5"/>
  <c r="AV46" i="5"/>
  <c r="AV47" i="5"/>
  <c r="AV40" i="5"/>
  <c r="AV83" i="5"/>
  <c r="AV49" i="5"/>
  <c r="AV66" i="5"/>
  <c r="AV11" i="5"/>
  <c r="AV76" i="5"/>
  <c r="AV34" i="5"/>
  <c r="AV19" i="5"/>
  <c r="AV59" i="5"/>
  <c r="AV81" i="5"/>
  <c r="AV30" i="5"/>
  <c r="AV24" i="5"/>
  <c r="AV20" i="5"/>
  <c r="AV39" i="5"/>
  <c r="AV23" i="5"/>
  <c r="AV67" i="5"/>
  <c r="AV73" i="5"/>
  <c r="AV28" i="5"/>
  <c r="AW7" i="5"/>
  <c r="AV42" i="5"/>
  <c r="AV10" i="5"/>
  <c r="AV82" i="5"/>
  <c r="AV54" i="5"/>
  <c r="AV57" i="5"/>
  <c r="AV53" i="5"/>
  <c r="AV9" i="5"/>
  <c r="AV79" i="5"/>
  <c r="AV52" i="5"/>
  <c r="AV58" i="5"/>
  <c r="AV70" i="5"/>
  <c r="AV44" i="5"/>
  <c r="AV75" i="5"/>
  <c r="AV74" i="5" s="1"/>
  <c r="AV48" i="5"/>
  <c r="AV71" i="5"/>
  <c r="AV26" i="5"/>
  <c r="AV62" i="5"/>
  <c r="AV64" i="5"/>
  <c r="AV12" i="5"/>
  <c r="AU32" i="5"/>
  <c r="BY74" i="5"/>
  <c r="AI56" i="5"/>
  <c r="AI74" i="5"/>
  <c r="AI65" i="5"/>
  <c r="BY32" i="5"/>
  <c r="BZ53" i="5"/>
  <c r="BZ42" i="5"/>
  <c r="BZ79" i="5"/>
  <c r="BZ43" i="5"/>
  <c r="BZ78" i="5"/>
  <c r="BZ16" i="5"/>
  <c r="BZ36" i="5"/>
  <c r="BZ60" i="5"/>
  <c r="BZ19" i="5"/>
  <c r="BZ37" i="5"/>
  <c r="BZ10" i="5"/>
  <c r="BZ18" i="5"/>
  <c r="BZ69" i="5"/>
  <c r="BZ35" i="5"/>
  <c r="BZ14" i="5"/>
  <c r="BZ82" i="5"/>
  <c r="BZ54" i="5"/>
  <c r="BZ24" i="5"/>
  <c r="BZ83" i="5"/>
  <c r="BZ48" i="5"/>
  <c r="BZ47" i="5"/>
  <c r="BZ75" i="5"/>
  <c r="BZ62" i="5"/>
  <c r="BZ26" i="5"/>
  <c r="BZ66" i="5"/>
  <c r="BZ52" i="5"/>
  <c r="BZ59" i="5"/>
  <c r="BZ49" i="5"/>
  <c r="BZ58" i="5"/>
  <c r="BZ13" i="5"/>
  <c r="BZ12" i="5"/>
  <c r="BZ17" i="5"/>
  <c r="BZ51" i="5"/>
  <c r="BZ30" i="5"/>
  <c r="BZ27" i="5"/>
  <c r="BZ67" i="5"/>
  <c r="BZ29" i="5"/>
  <c r="BZ22" i="5"/>
  <c r="BZ15" i="5"/>
  <c r="BZ41" i="5"/>
  <c r="BZ28" i="5"/>
  <c r="BZ80" i="5"/>
  <c r="BZ63" i="5"/>
  <c r="BZ68" i="5"/>
  <c r="BZ31" i="5"/>
  <c r="BZ34" i="5"/>
  <c r="BZ20" i="5"/>
  <c r="BZ11" i="5"/>
  <c r="BZ81" i="5"/>
  <c r="BZ33" i="5"/>
  <c r="BZ9" i="5"/>
  <c r="BZ25" i="5"/>
  <c r="BZ73" i="5"/>
  <c r="BZ55" i="5"/>
  <c r="BZ57" i="5"/>
  <c r="BZ64" i="5"/>
  <c r="BZ71" i="5"/>
  <c r="BZ61" i="5"/>
  <c r="BZ38" i="5"/>
  <c r="BZ72" i="5"/>
  <c r="BZ40" i="5"/>
  <c r="BZ44" i="5"/>
  <c r="BZ45" i="5"/>
  <c r="BZ23" i="5"/>
  <c r="BZ77" i="5"/>
  <c r="BZ39" i="5"/>
  <c r="BZ76" i="5"/>
  <c r="BZ70" i="5"/>
  <c r="BZ50" i="5"/>
  <c r="BZ46" i="5"/>
  <c r="AU56" i="5"/>
  <c r="AU8" i="5"/>
  <c r="AU90" i="5" s="1"/>
  <c r="U95" i="5" s="1"/>
  <c r="AU21" i="5"/>
  <c r="BM21" i="5"/>
  <c r="BM56" i="5"/>
  <c r="BL90" i="5"/>
  <c r="Y91" i="5" s="1"/>
  <c r="BZ56" i="5" l="1"/>
  <c r="BZ8" i="5"/>
  <c r="AW34" i="5"/>
  <c r="AW28" i="5"/>
  <c r="AW39" i="5"/>
  <c r="AW31" i="5"/>
  <c r="AW58" i="5"/>
  <c r="AW30" i="5"/>
  <c r="AW10" i="5"/>
  <c r="AW46" i="5"/>
  <c r="AW51" i="5"/>
  <c r="AW70" i="5"/>
  <c r="AW12" i="5"/>
  <c r="AW76" i="5"/>
  <c r="AW79" i="5"/>
  <c r="AW47" i="5"/>
  <c r="AW42" i="5"/>
  <c r="AW63" i="5"/>
  <c r="AW80" i="5"/>
  <c r="AW36" i="5"/>
  <c r="AX7" i="5"/>
  <c r="AW11" i="5"/>
  <c r="AW57" i="5"/>
  <c r="AW9" i="5"/>
  <c r="AW14" i="5"/>
  <c r="AW52" i="5"/>
  <c r="AW18" i="5"/>
  <c r="AW20" i="5"/>
  <c r="AW49" i="5"/>
  <c r="AW66" i="5"/>
  <c r="AW72" i="5"/>
  <c r="AW40" i="5"/>
  <c r="AW53" i="5"/>
  <c r="AW54" i="5"/>
  <c r="AW33" i="5"/>
  <c r="AW23" i="5"/>
  <c r="AW29" i="5"/>
  <c r="AW17" i="5"/>
  <c r="AW78" i="5"/>
  <c r="AW19" i="5"/>
  <c r="AW41" i="5"/>
  <c r="AW35" i="5"/>
  <c r="AW59" i="5"/>
  <c r="AW44" i="5"/>
  <c r="AW15" i="5"/>
  <c r="AW83" i="5"/>
  <c r="AW45" i="5"/>
  <c r="AW62" i="5"/>
  <c r="AW48" i="5"/>
  <c r="AW38" i="5"/>
  <c r="AW77" i="5"/>
  <c r="AW61" i="5"/>
  <c r="AW25" i="5"/>
  <c r="AW37" i="5"/>
  <c r="AW43" i="5"/>
  <c r="AW69" i="5"/>
  <c r="AW82" i="5"/>
  <c r="AW16" i="5"/>
  <c r="AW13" i="5"/>
  <c r="AW50" i="5"/>
  <c r="AW22" i="5"/>
  <c r="AW73" i="5"/>
  <c r="AW27" i="5"/>
  <c r="AW67" i="5"/>
  <c r="AW60" i="5"/>
  <c r="AW55" i="5"/>
  <c r="AW26" i="5"/>
  <c r="AW81" i="5"/>
  <c r="AW75" i="5"/>
  <c r="AW68" i="5"/>
  <c r="AW71" i="5"/>
  <c r="AW24" i="5"/>
  <c r="AW64" i="5"/>
  <c r="BY90" i="5"/>
  <c r="Y92" i="5" s="1"/>
  <c r="BM90" i="5"/>
  <c r="Z91" i="5" s="1"/>
  <c r="C91" i="5" s="1"/>
  <c r="AJ32" i="5"/>
  <c r="BZ32" i="5"/>
  <c r="BZ21" i="5"/>
  <c r="BZ74" i="5"/>
  <c r="AV8" i="5"/>
  <c r="AV32" i="5"/>
  <c r="AI90" i="5"/>
  <c r="V94" i="5" s="1"/>
  <c r="AJ56" i="5"/>
  <c r="AK64" i="5"/>
  <c r="AK42" i="5"/>
  <c r="AK30" i="5"/>
  <c r="AK79" i="5"/>
  <c r="AK63" i="5"/>
  <c r="AK10" i="5"/>
  <c r="AK17" i="5"/>
  <c r="AK11" i="5"/>
  <c r="AK24" i="5"/>
  <c r="AK72" i="5"/>
  <c r="AK25" i="5"/>
  <c r="AK13" i="5"/>
  <c r="AK46" i="5"/>
  <c r="AK27" i="5"/>
  <c r="AK28" i="5"/>
  <c r="AK67" i="5"/>
  <c r="AK61" i="5"/>
  <c r="AK82" i="5"/>
  <c r="AK31" i="5"/>
  <c r="AK80" i="5"/>
  <c r="AK48" i="5"/>
  <c r="AK62" i="5"/>
  <c r="AK77" i="5"/>
  <c r="AK23" i="5"/>
  <c r="AK69" i="5"/>
  <c r="AK41" i="5"/>
  <c r="AK15" i="5"/>
  <c r="AK37" i="5"/>
  <c r="AK54" i="5"/>
  <c r="AK45" i="5"/>
  <c r="AK57" i="5"/>
  <c r="AK75" i="5"/>
  <c r="AK33" i="5"/>
  <c r="AK50" i="5"/>
  <c r="AK60" i="5"/>
  <c r="AK20" i="5"/>
  <c r="AK59" i="5"/>
  <c r="AK12" i="5"/>
  <c r="AK22" i="5"/>
  <c r="AK43" i="5"/>
  <c r="AK40" i="5"/>
  <c r="AK34" i="5"/>
  <c r="AK38" i="5"/>
  <c r="AK35" i="5"/>
  <c r="AK16" i="5"/>
  <c r="AK71" i="5"/>
  <c r="AK53" i="5"/>
  <c r="AK49" i="5"/>
  <c r="AK58" i="5"/>
  <c r="AK78" i="5"/>
  <c r="AK36" i="5"/>
  <c r="AK66" i="5"/>
  <c r="AK70" i="5"/>
  <c r="AK18" i="5"/>
  <c r="AK47" i="5"/>
  <c r="AK19" i="5"/>
  <c r="AK83" i="5"/>
  <c r="AK52" i="5"/>
  <c r="AK81" i="5"/>
  <c r="AK44" i="5"/>
  <c r="AK51" i="5"/>
  <c r="AK9" i="5"/>
  <c r="AK76" i="5"/>
  <c r="AL7" i="5"/>
  <c r="AK39" i="5"/>
  <c r="AK73" i="5"/>
  <c r="AK14" i="5"/>
  <c r="AK26" i="5"/>
  <c r="AK68" i="5"/>
  <c r="AK55" i="5"/>
  <c r="AK29" i="5"/>
  <c r="BZ65" i="5"/>
  <c r="AV21" i="5"/>
  <c r="AJ74" i="5"/>
  <c r="AV56" i="5"/>
  <c r="AV65" i="5"/>
  <c r="AJ90" i="5"/>
  <c r="W94" i="5" s="1"/>
  <c r="AJ65" i="5"/>
  <c r="AJ21" i="5"/>
  <c r="AK32" i="5" l="1"/>
  <c r="AV90" i="5"/>
  <c r="V95" i="5" s="1"/>
  <c r="AW8" i="5"/>
  <c r="AL11" i="5"/>
  <c r="AL63" i="5"/>
  <c r="AM7" i="5"/>
  <c r="AL16" i="5"/>
  <c r="AL31" i="5"/>
  <c r="AL39" i="5"/>
  <c r="AL58" i="5"/>
  <c r="AL72" i="5"/>
  <c r="AL82" i="5"/>
  <c r="AL23" i="5"/>
  <c r="AL62" i="5"/>
  <c r="AL10" i="5"/>
  <c r="AL9" i="5"/>
  <c r="AL83" i="5"/>
  <c r="AL41" i="5"/>
  <c r="AL45" i="5"/>
  <c r="AL36" i="5"/>
  <c r="AL69" i="5"/>
  <c r="AL43" i="5"/>
  <c r="AL53" i="5"/>
  <c r="AL80" i="5"/>
  <c r="AL18" i="5"/>
  <c r="AL14" i="5"/>
  <c r="AL19" i="5"/>
  <c r="AL61" i="5"/>
  <c r="AL67" i="5"/>
  <c r="AL59" i="5"/>
  <c r="AL50" i="5"/>
  <c r="AL51" i="5"/>
  <c r="AL75" i="5"/>
  <c r="AL15" i="5"/>
  <c r="AL44" i="5"/>
  <c r="AL17" i="5"/>
  <c r="AL33" i="5"/>
  <c r="AL26" i="5"/>
  <c r="AL28" i="5"/>
  <c r="AL64" i="5"/>
  <c r="AL38" i="5"/>
  <c r="AL37" i="5"/>
  <c r="AL49" i="5"/>
  <c r="AL79" i="5"/>
  <c r="AL81" i="5"/>
  <c r="AL30" i="5"/>
  <c r="AL71" i="5"/>
  <c r="AL70" i="5"/>
  <c r="AL68" i="5"/>
  <c r="AL48" i="5"/>
  <c r="AL13" i="5"/>
  <c r="AL29" i="5"/>
  <c r="AL40" i="5"/>
  <c r="AL47" i="5"/>
  <c r="AL54" i="5"/>
  <c r="AL57" i="5"/>
  <c r="AL78" i="5"/>
  <c r="AL77" i="5"/>
  <c r="AL24" i="5"/>
  <c r="AL27" i="5"/>
  <c r="AL46" i="5"/>
  <c r="AL25" i="5"/>
  <c r="AL42" i="5"/>
  <c r="AL20" i="5"/>
  <c r="AL55" i="5"/>
  <c r="AL34" i="5"/>
  <c r="AL52" i="5"/>
  <c r="AL73" i="5"/>
  <c r="AL60" i="5"/>
  <c r="AL66" i="5"/>
  <c r="AL65" i="5" s="1"/>
  <c r="AL35" i="5"/>
  <c r="AL12" i="5"/>
  <c r="AL22" i="5"/>
  <c r="AL76" i="5"/>
  <c r="AK65" i="5"/>
  <c r="AK74" i="5"/>
  <c r="AW32" i="5"/>
  <c r="AW56" i="5"/>
  <c r="AK21" i="5"/>
  <c r="AK56" i="5"/>
  <c r="AW65" i="5"/>
  <c r="BZ90" i="5"/>
  <c r="Z92" i="5" s="1"/>
  <c r="C92" i="5" s="1"/>
  <c r="AK8" i="5"/>
  <c r="AK90" i="5" s="1"/>
  <c r="X94" i="5" s="1"/>
  <c r="AW74" i="5"/>
  <c r="AW21" i="5"/>
  <c r="AX55" i="5"/>
  <c r="AX31" i="5"/>
  <c r="AX11" i="5"/>
  <c r="AX43" i="5"/>
  <c r="AX27" i="5"/>
  <c r="AX66" i="5"/>
  <c r="AX30" i="5"/>
  <c r="AX26" i="5"/>
  <c r="AY7" i="5"/>
  <c r="AX13" i="5"/>
  <c r="AX19" i="5"/>
  <c r="AX48" i="5"/>
  <c r="AX59" i="5"/>
  <c r="AX41" i="5"/>
  <c r="AX29" i="5"/>
  <c r="AX46" i="5"/>
  <c r="AX67" i="5"/>
  <c r="AX10" i="5"/>
  <c r="AX47" i="5"/>
  <c r="AX28" i="5"/>
  <c r="AX24" i="5"/>
  <c r="AX49" i="5"/>
  <c r="AX54" i="5"/>
  <c r="AX36" i="5"/>
  <c r="AX78" i="5"/>
  <c r="AX63" i="5"/>
  <c r="AX75" i="5"/>
  <c r="AX39" i="5"/>
  <c r="AX64" i="5"/>
  <c r="AX70" i="5"/>
  <c r="AX62" i="5"/>
  <c r="AX71" i="5"/>
  <c r="AX50" i="5"/>
  <c r="AX68" i="5"/>
  <c r="AX57" i="5"/>
  <c r="AX51" i="5"/>
  <c r="AX69" i="5"/>
  <c r="AX15" i="5"/>
  <c r="AX58" i="5"/>
  <c r="AX61" i="5"/>
  <c r="AX22" i="5"/>
  <c r="AX42" i="5"/>
  <c r="AX12" i="5"/>
  <c r="AX35" i="5"/>
  <c r="AX72" i="5"/>
  <c r="AX9" i="5"/>
  <c r="AX20" i="5"/>
  <c r="AX76" i="5"/>
  <c r="AX81" i="5"/>
  <c r="AX79" i="5"/>
  <c r="AX45" i="5"/>
  <c r="AX60" i="5"/>
  <c r="AX53" i="5"/>
  <c r="AX16" i="5"/>
  <c r="AX44" i="5"/>
  <c r="AX18" i="5"/>
  <c r="AX33" i="5"/>
  <c r="AX25" i="5"/>
  <c r="AX52" i="5"/>
  <c r="AX37" i="5"/>
  <c r="AX80" i="5"/>
  <c r="AX77" i="5"/>
  <c r="AX82" i="5"/>
  <c r="AX23" i="5"/>
  <c r="AX83" i="5"/>
  <c r="AX14" i="5"/>
  <c r="AX40" i="5"/>
  <c r="AX38" i="5"/>
  <c r="AX73" i="5"/>
  <c r="AX34" i="5"/>
  <c r="AX17" i="5"/>
  <c r="AX56" i="5" l="1"/>
  <c r="AX74" i="5"/>
  <c r="AL56" i="5"/>
  <c r="AL8" i="5"/>
  <c r="AX8" i="5"/>
  <c r="AX65" i="5"/>
  <c r="AW90" i="5"/>
  <c r="W95" i="5" s="1"/>
  <c r="AY76" i="5"/>
  <c r="AY73" i="5"/>
  <c r="AY46" i="5"/>
  <c r="AY15" i="5"/>
  <c r="AY70" i="5"/>
  <c r="AY83" i="5"/>
  <c r="AY39" i="5"/>
  <c r="AY38" i="5"/>
  <c r="AY40" i="5"/>
  <c r="AY31" i="5"/>
  <c r="AY66" i="5"/>
  <c r="AY37" i="5"/>
  <c r="AY78" i="5"/>
  <c r="AY28" i="5"/>
  <c r="AY44" i="5"/>
  <c r="AY18" i="5"/>
  <c r="AY50" i="5"/>
  <c r="AY75" i="5"/>
  <c r="AZ7" i="5"/>
  <c r="AY12" i="5"/>
  <c r="AY52" i="5"/>
  <c r="AY33" i="5"/>
  <c r="AY19" i="5"/>
  <c r="AY59" i="5"/>
  <c r="AY54" i="5"/>
  <c r="AY49" i="5"/>
  <c r="AY58" i="5"/>
  <c r="AY34" i="5"/>
  <c r="AY55" i="5"/>
  <c r="AY36" i="5"/>
  <c r="AY63" i="5"/>
  <c r="AY30" i="5"/>
  <c r="AY42" i="5"/>
  <c r="AY61" i="5"/>
  <c r="AY48" i="5"/>
  <c r="AY25" i="5"/>
  <c r="AY27" i="5"/>
  <c r="AY35" i="5"/>
  <c r="AY69" i="5"/>
  <c r="AY23" i="5"/>
  <c r="AY11" i="5"/>
  <c r="AY82" i="5"/>
  <c r="AY68" i="5"/>
  <c r="AY22" i="5"/>
  <c r="AY9" i="5"/>
  <c r="AY60" i="5"/>
  <c r="AY53" i="5"/>
  <c r="AY13" i="5"/>
  <c r="AY17" i="5"/>
  <c r="AY29" i="5"/>
  <c r="AY77" i="5"/>
  <c r="AY10" i="5"/>
  <c r="AY64" i="5"/>
  <c r="AY80" i="5"/>
  <c r="AY43" i="5"/>
  <c r="AY16" i="5"/>
  <c r="AY79" i="5"/>
  <c r="AY26" i="5"/>
  <c r="AY14" i="5"/>
  <c r="AY57" i="5"/>
  <c r="AY51" i="5"/>
  <c r="AY45" i="5"/>
  <c r="AY67" i="5"/>
  <c r="AY41" i="5"/>
  <c r="AY72" i="5"/>
  <c r="AY24" i="5"/>
  <c r="AY20" i="5"/>
  <c r="AY62" i="5"/>
  <c r="AY81" i="5"/>
  <c r="AY47" i="5"/>
  <c r="AY71" i="5"/>
  <c r="AM78" i="5"/>
  <c r="AM37" i="5"/>
  <c r="AM81" i="5"/>
  <c r="AM54" i="5"/>
  <c r="AM10" i="5"/>
  <c r="AM48" i="5"/>
  <c r="AM64" i="5"/>
  <c r="AM15" i="5"/>
  <c r="AM68" i="5"/>
  <c r="AM36" i="5"/>
  <c r="AM55" i="5"/>
  <c r="AM73" i="5"/>
  <c r="AM17" i="5"/>
  <c r="AM51" i="5"/>
  <c r="AM53" i="5"/>
  <c r="AM12" i="5"/>
  <c r="AM39" i="5"/>
  <c r="AM63" i="5"/>
  <c r="AM57" i="5"/>
  <c r="AM56" i="5" s="1"/>
  <c r="AM79" i="5"/>
  <c r="AM50" i="5"/>
  <c r="AM49" i="5"/>
  <c r="AM33" i="5"/>
  <c r="AM29" i="5"/>
  <c r="AM20" i="5"/>
  <c r="AM46" i="5"/>
  <c r="AM44" i="5"/>
  <c r="AM23" i="5"/>
  <c r="AM47" i="5"/>
  <c r="AM58" i="5"/>
  <c r="AM77" i="5"/>
  <c r="AM43" i="5"/>
  <c r="AM82" i="5"/>
  <c r="AM69" i="5"/>
  <c r="AM52" i="5"/>
  <c r="AM31" i="5"/>
  <c r="AM60" i="5"/>
  <c r="AM16" i="5"/>
  <c r="AM83" i="5"/>
  <c r="AM67" i="5"/>
  <c r="AM66" i="5"/>
  <c r="AM13" i="5"/>
  <c r="AM71" i="5"/>
  <c r="AM40" i="5"/>
  <c r="AM26" i="5"/>
  <c r="AM72" i="5"/>
  <c r="AM70" i="5"/>
  <c r="AM59" i="5"/>
  <c r="AM30" i="5"/>
  <c r="AM9" i="5"/>
  <c r="AM76" i="5"/>
  <c r="AM38" i="5"/>
  <c r="AM34" i="5"/>
  <c r="AM41" i="5"/>
  <c r="AM27" i="5"/>
  <c r="AM18" i="5"/>
  <c r="AM28" i="5"/>
  <c r="AM61" i="5"/>
  <c r="AM42" i="5"/>
  <c r="AM14" i="5"/>
  <c r="AM35" i="5"/>
  <c r="AM80" i="5"/>
  <c r="AM75" i="5"/>
  <c r="AM74" i="5" s="1"/>
  <c r="AM62" i="5"/>
  <c r="AM45" i="5"/>
  <c r="AM24" i="5"/>
  <c r="AM25" i="5"/>
  <c r="AM22" i="5"/>
  <c r="AM11" i="5"/>
  <c r="AM19" i="5"/>
  <c r="AX32" i="5"/>
  <c r="AX21" i="5"/>
  <c r="AL21" i="5"/>
  <c r="AL32" i="5"/>
  <c r="AL74" i="5"/>
  <c r="AM8" i="5" l="1"/>
  <c r="AY8" i="5"/>
  <c r="AL90" i="5"/>
  <c r="Y94" i="5" s="1"/>
  <c r="AM32" i="5"/>
  <c r="AM65" i="5"/>
  <c r="AY56" i="5"/>
  <c r="AY21" i="5"/>
  <c r="AM21" i="5"/>
  <c r="AZ69" i="5"/>
  <c r="AZ34" i="5"/>
  <c r="AZ23" i="5"/>
  <c r="AZ52" i="5"/>
  <c r="AZ17" i="5"/>
  <c r="AZ55" i="5"/>
  <c r="AZ70" i="5"/>
  <c r="AZ54" i="5"/>
  <c r="AZ18" i="5"/>
  <c r="AZ60" i="5"/>
  <c r="AZ67" i="5"/>
  <c r="AZ20" i="5"/>
  <c r="AZ11" i="5"/>
  <c r="AZ80" i="5"/>
  <c r="AZ79" i="5"/>
  <c r="AZ63" i="5"/>
  <c r="AZ13" i="5"/>
  <c r="AZ30" i="5"/>
  <c r="AZ73" i="5"/>
  <c r="AZ50" i="5"/>
  <c r="AZ42" i="5"/>
  <c r="AZ61" i="5"/>
  <c r="AZ49" i="5"/>
  <c r="AZ77" i="5"/>
  <c r="AZ37" i="5"/>
  <c r="AZ48" i="5"/>
  <c r="AZ24" i="5"/>
  <c r="AZ68" i="5"/>
  <c r="AZ51" i="5"/>
  <c r="AZ22" i="5"/>
  <c r="AZ27" i="5"/>
  <c r="AZ36" i="5"/>
  <c r="AZ25" i="5"/>
  <c r="AZ58" i="5"/>
  <c r="AZ45" i="5"/>
  <c r="AZ43" i="5"/>
  <c r="AZ75" i="5"/>
  <c r="AZ40" i="5"/>
  <c r="AZ44" i="5"/>
  <c r="AZ83" i="5"/>
  <c r="AZ71" i="5"/>
  <c r="AZ59" i="5"/>
  <c r="AZ35" i="5"/>
  <c r="AZ38" i="5"/>
  <c r="AZ72" i="5"/>
  <c r="AZ16" i="5"/>
  <c r="AZ78" i="5"/>
  <c r="AZ14" i="5"/>
  <c r="AZ19" i="5"/>
  <c r="AZ57" i="5"/>
  <c r="AZ15" i="5"/>
  <c r="AZ39" i="5"/>
  <c r="AZ53" i="5"/>
  <c r="AZ29" i="5"/>
  <c r="AZ46" i="5"/>
  <c r="AZ33" i="5"/>
  <c r="AZ82" i="5"/>
  <c r="AZ41" i="5"/>
  <c r="AZ66" i="5"/>
  <c r="AZ31" i="5"/>
  <c r="AZ62" i="5"/>
  <c r="AZ76" i="5"/>
  <c r="AZ47" i="5"/>
  <c r="AZ64" i="5"/>
  <c r="AZ28" i="5"/>
  <c r="AZ12" i="5"/>
  <c r="AZ81" i="5"/>
  <c r="AZ10" i="5"/>
  <c r="AZ26" i="5"/>
  <c r="AZ9" i="5"/>
  <c r="AY65" i="5"/>
  <c r="AY32" i="5"/>
  <c r="AY74" i="5"/>
  <c r="AX90" i="5"/>
  <c r="X95" i="5" s="1"/>
  <c r="AZ74" i="5" l="1"/>
  <c r="AZ32" i="5"/>
  <c r="AZ65" i="5"/>
  <c r="AZ8" i="5"/>
  <c r="AZ90" i="5" s="1"/>
  <c r="Z95" i="5" s="1"/>
  <c r="C95" i="5" s="1"/>
  <c r="AZ56" i="5"/>
  <c r="AZ21" i="5"/>
  <c r="AY90" i="5"/>
  <c r="Y95" i="5" s="1"/>
  <c r="AM90" i="5"/>
  <c r="Z94" i="5" s="1"/>
  <c r="C94" i="5" s="1"/>
</calcChain>
</file>

<file path=xl/sharedStrings.xml><?xml version="1.0" encoding="utf-8"?>
<sst xmlns="http://schemas.openxmlformats.org/spreadsheetml/2006/main" count="1716" uniqueCount="661">
  <si>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</si>
  <si>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</si>
  <si>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</si>
  <si>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</si>
  <si>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</si>
  <si>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</si>
  <si>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</si>
  <si>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</si>
  <si>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</si>
  <si>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</si>
  <si>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</si>
  <si>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</si>
  <si>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</si>
  <si>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</si>
  <si>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</si>
  <si>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</si>
  <si>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</si>
  <si>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</si>
  <si>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</si>
  <si>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</si>
  <si>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</si>
  <si>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</si>
  <si>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</si>
  <si>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</si>
  <si>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</si>
  <si>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</si>
  <si>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</si>
  <si>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</si>
  <si>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</si>
  <si>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</si>
  <si>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</si>
  <si>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</si>
  <si>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</si>
  <si>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</si>
  <si>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</si>
  <si>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</si>
  <si>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</si>
  <si>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</si>
  <si>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</si>
  <si>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</si>
  <si>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</si>
  <si>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</si>
  <si>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</si>
  <si>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</si>
  <si>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</si>
  <si>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</si>
  <si>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</si>
  <si>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</si>
  <si>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</si>
  <si>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</si>
  <si>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</si>
  <si>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</si>
  <si>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</si>
  <si>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</si>
  <si>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</si>
  <si>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</si>
  <si>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</si>
  <si>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</si>
  <si>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</si>
  <si>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</si>
  <si>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</si>
  <si>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</si>
  <si>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</si>
  <si>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</si>
  <si>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</si>
  <si>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</si>
  <si>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</si>
  <si>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</si>
  <si>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</si>
  <si>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</si>
  <si>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</si>
  <si>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</si>
  <si>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</si>
  <si>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</si>
  <si>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</si>
  <si>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</si>
  <si>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</si>
  <si>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</si>
  <si>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</si>
  <si>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</si>
  <si>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</si>
  <si>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</si>
  <si>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</si>
  <si>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</si>
  <si>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</si>
  <si>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</si>
  <si>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</si>
  <si>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</si>
  <si>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</si>
  <si>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</si>
  <si>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</si>
  <si>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</si>
  <si>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</si>
  <si>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</si>
  <si>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</si>
  <si>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</si>
  <si>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</si>
  <si>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</si>
  <si>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</si>
  <si>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</si>
  <si>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</si>
  <si>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</si>
  <si>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</si>
  <si>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</si>
  <si>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</si>
  <si>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</si>
  <si>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</si>
  <si>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</si>
  <si>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</si>
  <si>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</si>
  <si>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</si>
  <si>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</si>
  <si>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</si>
  <si>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</si>
  <si>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</si>
  <si>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</si>
  <si>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</si>
  <si>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</si>
  <si>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</si>
  <si>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</si>
  <si>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</si>
  <si>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</si>
  <si>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</si>
  <si>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</si>
  <si>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</si>
  <si>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</si>
  <si>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</si>
  <si>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</si>
  <si>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</si>
  <si>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</si>
  <si>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</si>
  <si>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</si>
  <si>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</si>
  <si>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</si>
  <si>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</si>
  <si>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</si>
  <si>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</si>
  <si>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</si>
  <si>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</si>
  <si>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</si>
  <si>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</si>
  <si>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</si>
  <si>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</si>
  <si>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</si>
  <si>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</si>
  <si>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</si>
  <si>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</si>
  <si>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</si>
  <si>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</si>
  <si>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</si>
  <si>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</si>
  <si>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</si>
  <si>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</si>
  <si>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</si>
  <si>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</si>
  <si>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</si>
  <si>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</si>
  <si>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</si>
  <si>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</si>
  <si>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</si>
  <si>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</si>
  <si>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</si>
  <si>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</si>
  <si>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</si>
  <si>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</si>
  <si>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</si>
  <si>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</si>
  <si>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</si>
  <si>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</si>
  <si>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</si>
  <si>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</si>
  <si>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</si>
  <si>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</si>
  <si>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</si>
  <si>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</si>
  <si>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</si>
  <si>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</si>
  <si>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</si>
  <si>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</si>
  <si>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</si>
  <si>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</si>
  <si>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</si>
  <si>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</si>
  <si>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</si>
  <si>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</si>
  <si>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</si>
  <si>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</si>
  <si>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</si>
  <si>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</si>
  <si>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</si>
  <si>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</si>
  <si>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</si>
  <si>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</si>
  <si>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</si>
  <si>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</si>
  <si>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</si>
  <si>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</si>
  <si>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</si>
  <si>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</si>
  <si>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</si>
  <si>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</si>
  <si>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</si>
  <si>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</si>
  <si>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</si>
  <si>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</si>
  <si>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</si>
  <si>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</si>
  <si>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</si>
  <si>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</si>
  <si>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</si>
  <si>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</si>
  <si>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</si>
  <si>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</si>
  <si>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</si>
  <si>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</si>
  <si>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</si>
  <si>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</si>
  <si>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</si>
  <si>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</si>
  <si>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</si>
  <si>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</si>
  <si>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</si>
  <si>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</si>
  <si>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</si>
  <si>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</si>
  <si>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  <charset val="204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</si>
  <si>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</si>
  <si>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  <charset val="204"/>
      </rPr>
      <t>ПРОМИСЛОВЕ І ЦИВІЛЬНЕ БУДІВНИЦТВО</t>
    </r>
    <r>
      <rPr>
        <sz val="12"/>
        <rFont val="Times New Roman Cyr"/>
        <charset val="204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</si>
  <si>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</si>
  <si>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</si>
  <si>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</si>
  <si>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</si>
  <si>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</si>
  <si>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</si>
  <si>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</si>
  <si>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</si>
  <si>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</si>
  <si>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</si>
  <si>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</si>
  <si>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</si>
  <si>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</si>
  <si>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</si>
  <si>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</si>
  <si>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</si>
  <si>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</si>
  <si>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</si>
  <si>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</si>
  <si>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</si>
  <si>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</si>
  <si>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</si>
  <si>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</si>
  <si>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</si>
  <si>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</si>
  <si>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</si>
  <si>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</si>
  <si>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</si>
  <si>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</si>
  <si>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</si>
  <si>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</si>
  <si>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</si>
  <si>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</si>
  <si>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</si>
  <si>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</si>
  <si>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</si>
  <si>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</si>
  <si>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</si>
  <si>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</si>
  <si>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</si>
  <si>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Назва навчальної дисципліни</t>
  </si>
  <si>
    <t>V. ПЛАН НАВЧАЛЬНОГО ПРОЦЕСУ</t>
  </si>
  <si>
    <t>НАЗВА НАВЧАЛЬНОЇ ДИСЦИПЛІНИ</t>
  </si>
  <si>
    <t>Шифр за ОПП</t>
  </si>
  <si>
    <t>Кількість годин</t>
  </si>
  <si>
    <t>роботи</t>
  </si>
  <si>
    <t>у тому числі:</t>
  </si>
  <si>
    <t>лекції</t>
  </si>
  <si>
    <t>лабораторні</t>
  </si>
  <si>
    <t>практичні</t>
  </si>
  <si>
    <t>I курс</t>
  </si>
  <si>
    <t>II курс</t>
  </si>
  <si>
    <t>III курс</t>
  </si>
  <si>
    <t>IV курс</t>
  </si>
  <si>
    <t>Кількість годин на тиждень</t>
  </si>
  <si>
    <t>Розподіл годин на тиждень за курсами і семестрами</t>
  </si>
  <si>
    <t>Кількість кредитів ЄКТС</t>
  </si>
  <si>
    <t>Теоретичне 
навчання</t>
  </si>
  <si>
    <t>Усього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</si>
  <si>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</si>
  <si>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</si>
  <si>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</si>
  <si>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</si>
  <si>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</si>
  <si>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</si>
  <si>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</si>
  <si>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</si>
  <si>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"Затверджую"</t>
  </si>
  <si>
    <t>Президент Відкритого</t>
  </si>
  <si>
    <t>міжнародного університету</t>
  </si>
  <si>
    <t>розвитку людини "Україна"</t>
  </si>
  <si>
    <t>ПОГОДЖЕНО</t>
  </si>
  <si>
    <t>Начальник управління</t>
  </si>
  <si>
    <t>навчально-виховної роботи</t>
  </si>
  <si>
    <t>Україна в контексті світового розвитку</t>
  </si>
  <si>
    <t>1.1. Обов’язкові навчальні дисципліни</t>
  </si>
  <si>
    <t>Філософія</t>
  </si>
  <si>
    <t>2.1. Обов’язкові навчальні дисципліни</t>
  </si>
  <si>
    <t>1.2. Дисципліни вільного вибору студентів</t>
  </si>
  <si>
    <t>Екологія та екологічна етика</t>
  </si>
  <si>
    <t>Інформаційні технології</t>
  </si>
  <si>
    <t>Охорона праці в галузі</t>
  </si>
  <si>
    <t>2.2. Дисципліни вільного вибору студентів</t>
  </si>
  <si>
    <t>IV.  АТЕСТАЦІЯ</t>
  </si>
  <si>
    <t>Відкритий міжнародний університет розвитку людини "Україна"</t>
  </si>
  <si>
    <t xml:space="preserve">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</si>
  <si>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</si>
  <si>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</t>
  </si>
  <si>
    <t>Н А В Ч А Л Ь Н И Й    П Л А Н</t>
  </si>
  <si>
    <t>Затверджено</t>
  </si>
  <si>
    <t>рішенням Вченої ради</t>
  </si>
  <si>
    <t>Університету "Україна"</t>
  </si>
  <si>
    <t>Екзамена-ційна сесія</t>
  </si>
  <si>
    <t>ІІІ. ПРАКТИКА</t>
  </si>
  <si>
    <t>II. ЗВЕДЕНІ ДАНІ ПРО БЮДЖЕТ ЧАСУ, тижні</t>
  </si>
  <si>
    <t>І. ЦИКЛ ЗАГАЛЬНОЇ ПІДГОТОВКИ</t>
  </si>
  <si>
    <t>ІІ. ЦИКЛ ПРОФЕСІЙНОЇ ПІДГОТОВКИ</t>
  </si>
  <si>
    <t>Всього за І циклом</t>
  </si>
  <si>
    <t>Всього за ІІ циклом</t>
  </si>
  <si>
    <t xml:space="preserve">ЗАГАЛЬНА КІЛЬКІСТЬ ГОДИН </t>
  </si>
  <si>
    <t>Дидактика вищої школи</t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</si>
  <si>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магістра</t>
    </r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</si>
  <si>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бакалавра</t>
    </r>
  </si>
  <si>
    <t>Державне управління та державні установи</t>
  </si>
  <si>
    <t>Інформаційні системи і мережі в документознавстві</t>
  </si>
  <si>
    <t>Архівознавство</t>
  </si>
  <si>
    <t>Професійна етика</t>
  </si>
  <si>
    <t>Документально-інформаційні комунікації</t>
  </si>
  <si>
    <t>Ознайомча практика</t>
  </si>
  <si>
    <t>Навчальна практика</t>
  </si>
  <si>
    <t>Технологічна практика</t>
  </si>
  <si>
    <t>Вступ до спеціальності</t>
  </si>
  <si>
    <t>Інформаційні війни</t>
  </si>
  <si>
    <t>Філософія державного управління</t>
  </si>
  <si>
    <t>Основи корпоративної культури</t>
  </si>
  <si>
    <t>Психологія лідерства</t>
  </si>
  <si>
    <t>Інформаційно-аналітична діяльність</t>
  </si>
  <si>
    <t>Державна інформаційна політика</t>
  </si>
  <si>
    <t>Виробнича (переддипломна) практика</t>
  </si>
  <si>
    <t>Педагогічна практика</t>
  </si>
  <si>
    <t>Системи управління електронним документообігом</t>
  </si>
  <si>
    <t>Т</t>
  </si>
  <si>
    <t>С</t>
  </si>
  <si>
    <t>П</t>
  </si>
  <si>
    <t>Навчальна</t>
  </si>
  <si>
    <t>Документознавство</t>
  </si>
  <si>
    <r>
      <rPr>
        <u/>
        <sz val="10"/>
        <rFont val="Times New Roman"/>
        <family val="1"/>
        <charset val="204"/>
      </rPr>
      <t>на основі першого (бакалаврського) рівня</t>
    </r>
    <r>
      <rPr>
        <sz val="10"/>
        <rFont val="Times New Roman"/>
        <family val="1"/>
        <charset val="204"/>
      </rPr>
      <t xml:space="preserve">
</t>
    </r>
  </si>
  <si>
    <t>Педагогічна</t>
  </si>
  <si>
    <t>Технологічна</t>
  </si>
  <si>
    <t>Ознайомча</t>
  </si>
  <si>
    <t>Сучасні технології збору, обробки і передачі інформації</t>
  </si>
  <si>
    <t>З</t>
  </si>
  <si>
    <t>І</t>
  </si>
  <si>
    <t>Атестація</t>
  </si>
  <si>
    <t xml:space="preserve">на основі повної загальної середньої освіти
</t>
  </si>
  <si>
    <t>Інформаційний бізнес</t>
  </si>
  <si>
    <t>Інформаційні технології в галузі                                                                                               (відповідно до спеціальності)</t>
  </si>
  <si>
    <t>Стратегія розвитку та бізнес-план підприємства</t>
  </si>
  <si>
    <t>Музеєзнавство</t>
  </si>
  <si>
    <t>Діловодство</t>
  </si>
  <si>
    <t>Аналітико-синтетична переробка інформації</t>
  </si>
  <si>
    <t>Основи рекламно-аналітичної діяльності</t>
  </si>
  <si>
    <t>Спічрайтинг та референтна справа</t>
  </si>
  <si>
    <t>Автоматизовані інформаційно-пошукові системи</t>
  </si>
  <si>
    <t>Соціологія рекламної діяльності</t>
  </si>
  <si>
    <t>Бренд менеджмент</t>
  </si>
  <si>
    <t>Місцеве самоврядування та суспільні комунікації</t>
  </si>
  <si>
    <t>Методологія, технологія та організація інформаційно-аналітичної роботи</t>
  </si>
  <si>
    <r>
      <t xml:space="preserve">спеціалізація   </t>
    </r>
    <r>
      <rPr>
        <b/>
        <u/>
        <sz val="10"/>
        <rFont val="Times New Roman"/>
        <family val="1"/>
        <charset val="204"/>
      </rPr>
      <t/>
    </r>
  </si>
  <si>
    <t xml:space="preserve">спеціалізація  </t>
  </si>
  <si>
    <t xml:space="preserve">з галузі знань </t>
  </si>
  <si>
    <t>за спеціальністю</t>
  </si>
  <si>
    <t>029 Інформаційна, бібліотечна та архівна справа</t>
  </si>
  <si>
    <t>Дисципліни  вільного вибору студентів із загальноуніверситетського переліку дисциплін</t>
  </si>
  <si>
    <t>SMM-менеджмент</t>
  </si>
  <si>
    <t>Digital-копірайтинг</t>
  </si>
  <si>
    <t>Інформаційний менеджмент в органах державної влади</t>
  </si>
  <si>
    <t>Інформаційний менеджмент в організаціях</t>
  </si>
  <si>
    <t>Максимальна кількість годин на тиждень</t>
  </si>
  <si>
    <t>І курс</t>
  </si>
  <si>
    <t>ІI курс</t>
  </si>
  <si>
    <t>Українська мова (за професійним спрямуванням)</t>
  </si>
  <si>
    <t>Іноземна мова (за професійним спрямуванням)</t>
  </si>
  <si>
    <t>Проректор з навчально-виховної роботи</t>
  </si>
  <si>
    <t>протокол № __</t>
  </si>
  <si>
    <t>протокол № ___</t>
  </si>
  <si>
    <t>з культури та сфери обслуговування</t>
  </si>
  <si>
    <t>______________ Н.В. Барна</t>
  </si>
  <si>
    <t>______________О.А. Веденєєва</t>
  </si>
  <si>
    <t>___________ О.П. Коляда</t>
  </si>
  <si>
    <t>Інформаційна, бібліотечна та архівна справа</t>
  </si>
  <si>
    <t>ОК 1.1</t>
  </si>
  <si>
    <t>ОК 1.2</t>
  </si>
  <si>
    <t>ОК 1.3</t>
  </si>
  <si>
    <t>ОК 1.4</t>
  </si>
  <si>
    <t>ОК 1.5</t>
  </si>
  <si>
    <t>ОК 2.1</t>
  </si>
  <si>
    <t>ОК 2.2</t>
  </si>
  <si>
    <t>ПР 1</t>
  </si>
  <si>
    <t>ПР 2</t>
  </si>
  <si>
    <t>ОК 1.6</t>
  </si>
  <si>
    <t>ОК 1.7</t>
  </si>
  <si>
    <t>ОК 1.8</t>
  </si>
  <si>
    <t>ОК 1.9</t>
  </si>
  <si>
    <t>ОК 1.10</t>
  </si>
  <si>
    <t>ОК 1.11</t>
  </si>
  <si>
    <t>ОК 1.12</t>
  </si>
  <si>
    <t>ОК 1.13</t>
  </si>
  <si>
    <t>Інклюзивне суспільство</t>
  </si>
  <si>
    <t>ВК 1.1</t>
  </si>
  <si>
    <t>ВК 1.2</t>
  </si>
  <si>
    <t>ОК 2.3</t>
  </si>
  <si>
    <t>ОК 2.4</t>
  </si>
  <si>
    <t>ОК 2.5</t>
  </si>
  <si>
    <t>ОК 2.6</t>
  </si>
  <si>
    <t>ОК 2.7</t>
  </si>
  <si>
    <t>ОК 2.8</t>
  </si>
  <si>
    <t>ОК 2.9</t>
  </si>
  <si>
    <t>ОК 2.10</t>
  </si>
  <si>
    <t>ОК 2.11</t>
  </si>
  <si>
    <t>ОК 2.12</t>
  </si>
  <si>
    <t>ОК 2.13</t>
  </si>
  <si>
    <t>ОК 2.14</t>
  </si>
  <si>
    <t>ОК 2.15</t>
  </si>
  <si>
    <t>ОК 2.16</t>
  </si>
  <si>
    <t>ПР 3</t>
  </si>
  <si>
    <t>ПР 4</t>
  </si>
  <si>
    <t>ВК 2.1</t>
  </si>
  <si>
    <t>ВК 2.2</t>
  </si>
  <si>
    <t>ВК 2.3</t>
  </si>
  <si>
    <t>ВК 2.4</t>
  </si>
  <si>
    <t>ВК 2.5</t>
  </si>
  <si>
    <t>ВК 2.6</t>
  </si>
  <si>
    <t>ВК 2.7</t>
  </si>
  <si>
    <t>ВК 2.8</t>
  </si>
  <si>
    <t>ВК 2.9</t>
  </si>
  <si>
    <t>ВК 2.10</t>
  </si>
  <si>
    <t>ВК 2.11</t>
  </si>
  <si>
    <t>Захист магістерської кваліфікаційної роботи</t>
  </si>
  <si>
    <t>Підготовка магістерської кваліфікаційної роботи</t>
  </si>
  <si>
    <t>кількість тижнів у семестрі</t>
  </si>
  <si>
    <t>Блок 1. Інформаційно-аналітична діяльність у сфері реклами і зв'язків із громадськістю</t>
  </si>
  <si>
    <r>
      <t>ВК 2.2</t>
    </r>
    <r>
      <rPr>
        <sz val="11"/>
        <color indexed="8"/>
        <rFont val="Calibri"/>
        <family val="2"/>
        <charset val="204"/>
      </rPr>
      <t/>
    </r>
  </si>
  <si>
    <t>Організація роботи відділів реклами і зв'зків із громадськістю</t>
  </si>
  <si>
    <r>
      <t>ВК 2.3</t>
    </r>
    <r>
      <rPr>
        <sz val="11"/>
        <color indexed="8"/>
        <rFont val="Calibri"/>
        <family val="2"/>
        <charset val="204"/>
      </rPr>
      <t/>
    </r>
  </si>
  <si>
    <r>
      <t>ВК 2.4</t>
    </r>
    <r>
      <rPr>
        <sz val="11"/>
        <color indexed="8"/>
        <rFont val="Calibri"/>
        <family val="2"/>
        <charset val="204"/>
      </rPr>
      <t/>
    </r>
  </si>
  <si>
    <r>
      <t>ВК 2.5</t>
    </r>
    <r>
      <rPr>
        <sz val="11"/>
        <color indexed="8"/>
        <rFont val="Calibri"/>
        <family val="2"/>
        <charset val="204"/>
      </rPr>
      <t/>
    </r>
  </si>
  <si>
    <t>Державна політика у сфері інноваційної діяльності</t>
  </si>
  <si>
    <r>
      <t>ВК 2.7</t>
    </r>
    <r>
      <rPr>
        <sz val="11"/>
        <color indexed="8"/>
        <rFont val="Calibri"/>
        <family val="2"/>
        <charset val="204"/>
      </rPr>
      <t/>
    </r>
  </si>
  <si>
    <r>
      <t>ВК 2.8</t>
    </r>
    <r>
      <rPr>
        <sz val="11"/>
        <color indexed="8"/>
        <rFont val="Calibri"/>
        <family val="2"/>
        <charset val="204"/>
      </rPr>
      <t/>
    </r>
  </si>
  <si>
    <r>
      <t>ВК 2.9</t>
    </r>
    <r>
      <rPr>
        <sz val="11"/>
        <color indexed="8"/>
        <rFont val="Calibri"/>
        <family val="2"/>
        <charset val="204"/>
      </rPr>
      <t/>
    </r>
  </si>
  <si>
    <r>
      <t>ВК 2.10</t>
    </r>
    <r>
      <rPr>
        <sz val="11"/>
        <color indexed="8"/>
        <rFont val="Calibri"/>
        <family val="2"/>
        <charset val="204"/>
      </rPr>
      <t/>
    </r>
  </si>
  <si>
    <t>Політична аналітика у сфері державного управління</t>
  </si>
  <si>
    <t>Блок 3. Інформаційно-аналітична діяльність та менеджмент бізнес-структур</t>
  </si>
  <si>
    <t>Інформаційний дизайн у документознавстві</t>
  </si>
  <si>
    <r>
      <t>ВК 2.12</t>
    </r>
    <r>
      <rPr>
        <sz val="11"/>
        <color indexed="8"/>
        <rFont val="Calibri"/>
        <family val="2"/>
        <charset val="204"/>
      </rPr>
      <t/>
    </r>
  </si>
  <si>
    <r>
      <t>ВК 2.13</t>
    </r>
    <r>
      <rPr>
        <sz val="11"/>
        <color indexed="8"/>
        <rFont val="Calibri"/>
        <family val="2"/>
        <charset val="204"/>
      </rPr>
      <t/>
    </r>
  </si>
  <si>
    <r>
      <t>ВК 2.14</t>
    </r>
    <r>
      <rPr>
        <sz val="11"/>
        <color indexed="8"/>
        <rFont val="Calibri"/>
        <family val="2"/>
        <charset val="204"/>
      </rPr>
      <t/>
    </r>
  </si>
  <si>
    <r>
      <t>ВК 2.15</t>
    </r>
    <r>
      <rPr>
        <sz val="11"/>
        <color indexed="8"/>
        <rFont val="Calibri"/>
        <family val="2"/>
        <charset val="204"/>
      </rPr>
      <t/>
    </r>
  </si>
  <si>
    <t>Голова Науково-методичного об'єднання</t>
  </si>
  <si>
    <t>02 Культура і мистецтво</t>
  </si>
  <si>
    <t>Практичний курс із машинопису</t>
  </si>
  <si>
    <t>Теорія та практика зв'язків із громадськістю</t>
  </si>
  <si>
    <r>
      <t xml:space="preserve">кваліфікація: </t>
    </r>
    <r>
      <rPr>
        <b/>
        <u/>
        <sz val="10"/>
        <rFont val="Times New Roman"/>
        <family val="1"/>
        <charset val="204"/>
      </rPr>
      <t/>
    </r>
  </si>
  <si>
    <r>
      <t xml:space="preserve">Код та найменування галузі  </t>
    </r>
    <r>
      <rPr>
        <b/>
        <u/>
        <sz val="10"/>
        <rFont val="Times New Roman"/>
        <family val="1"/>
        <charset val="204"/>
      </rPr>
      <t>02 Культура і мистецтво</t>
    </r>
  </si>
  <si>
    <r>
      <t xml:space="preserve">Код та найменування спеціальності </t>
    </r>
    <r>
      <rPr>
        <b/>
        <u/>
        <sz val="10"/>
        <rFont val="Times New Roman"/>
        <family val="1"/>
        <charset val="204"/>
      </rPr>
      <t>029 Інформаційна, бібліотечна та архівна справа</t>
    </r>
  </si>
  <si>
    <t>магістр з інформаційної, бібліотечної та архівної справи</t>
  </si>
  <si>
    <t>"___" ________ 2020 р.</t>
  </si>
  <si>
    <t>від __ ________ 2020 року</t>
  </si>
  <si>
    <t>"____"  _____________ 2020 р.</t>
  </si>
  <si>
    <t>від __ _______ 2020 року</t>
  </si>
  <si>
    <t>__________ П.М. Таланчук</t>
  </si>
  <si>
    <r>
      <t xml:space="preserve">Форма навчання: </t>
    </r>
    <r>
      <rPr>
        <sz val="10"/>
        <rFont val="Times New Roman"/>
        <family val="1"/>
        <charset val="204"/>
      </rPr>
      <t>денна</t>
    </r>
  </si>
  <si>
    <r>
      <t xml:space="preserve">Строк навчання: </t>
    </r>
    <r>
      <rPr>
        <sz val="10"/>
        <rFont val="Times New Roman"/>
        <family val="1"/>
        <charset val="204"/>
      </rPr>
      <t>1 рік 6 міс.</t>
    </r>
  </si>
  <si>
    <t xml:space="preserve">Академічна іноземна мова </t>
  </si>
  <si>
    <t>Всього ВК за циклом загальної підготовки</t>
  </si>
  <si>
    <t>Дисципліни вільного вибору студентів із загальноуніверситетського переліку дисциплін</t>
  </si>
  <si>
    <t>Всього ОК за циклом загальної підготовки</t>
  </si>
  <si>
    <t>Всього за циклом загальної підготовки</t>
  </si>
  <si>
    <t>Всього за п. 2.1</t>
  </si>
  <si>
    <t>Всього за п. 2.2</t>
  </si>
  <si>
    <t>Всього ОК за циклом професійної підготовки</t>
  </si>
  <si>
    <t>Всього ВК за циклом професійної підготовки</t>
  </si>
  <si>
    <t>Всього за циклом професійної підготовки</t>
  </si>
  <si>
    <t>бакалавр з інформаційної, бібліотечної та архівної справи</t>
  </si>
  <si>
    <r>
      <rPr>
        <b/>
        <sz val="10"/>
        <rFont val="Times New Roman"/>
        <family val="1"/>
        <charset val="204"/>
      </rPr>
      <t>Строк навчання:</t>
    </r>
    <r>
      <rPr>
        <sz val="10"/>
        <rFont val="Times New Roman"/>
        <family val="1"/>
        <charset val="204"/>
      </rPr>
      <t xml:space="preserve"> 3 роки 10 місяців </t>
    </r>
  </si>
  <si>
    <t>Всього за п. 1.1</t>
  </si>
  <si>
    <t>Всього за п. 1.2</t>
  </si>
  <si>
    <t>Фізична культура (Фізичне виховання. Основи здорового способу життя)</t>
  </si>
  <si>
    <t>Основи наукових досліджень та академічного письма</t>
  </si>
  <si>
    <t>Основи навчання студентів (самоуправління навчанням)</t>
  </si>
  <si>
    <t>Іноземна мова</t>
  </si>
  <si>
    <t>Іноземна мова поглибленого вивчення</t>
  </si>
  <si>
    <t>Права людини та верховенство права в сучасних реаліях</t>
  </si>
  <si>
    <t>ОК 2.17</t>
  </si>
  <si>
    <t>ОК 2.18</t>
  </si>
  <si>
    <t>ОК 2.19</t>
  </si>
  <si>
    <t>ОК 2.20</t>
  </si>
  <si>
    <t>5,6,7,8</t>
  </si>
  <si>
    <t>ВК 1.3</t>
  </si>
  <si>
    <t>ВК 1.4</t>
  </si>
  <si>
    <t>Підготовка бакалаврської кваліфікаційної роботи</t>
  </si>
  <si>
    <t>Захист бакалаврської кваліфікаційної роботи</t>
  </si>
  <si>
    <t>Дисципліни вільного вибору студентів із  переліку циклу професійної підготовки</t>
  </si>
  <si>
    <t>Виконання кваліфікаційної роботи</t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</si>
  <si>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Д – написання кваліфікаційної роботи; З – захист кваліфікаційної роботи.</t>
    </r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</si>
  <si>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</si>
  <si>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</si>
  <si>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</si>
  <si>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</si>
  <si>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</si>
  <si>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</si>
  <si>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</si>
  <si>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</si>
  <si>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Для ОС "магістр"</t>
  </si>
  <si>
    <t>Основи менеджменту</t>
  </si>
  <si>
    <t>Основи маркетингу</t>
  </si>
  <si>
    <t>Економіка, планування та організація діяльності підприємства</t>
  </si>
  <si>
    <t>Стандартизація</t>
  </si>
  <si>
    <t>Інформаційно-аналітичні системи в інноваційному менеджменті</t>
  </si>
  <si>
    <t>ІФМК</t>
  </si>
  <si>
    <t>денна, заочна, дистанційна</t>
  </si>
  <si>
    <t>https://ab.uu.edu.ua/edu-discipline/osnovi_managementu_vsei</t>
  </si>
  <si>
    <t>https://ab.uu.edu.ua/edu-discipline/osnovi_marketingu</t>
  </si>
  <si>
    <t>http://vo.ukraine.edu.ua/course/view.php?id=6237</t>
  </si>
  <si>
    <t>https://ab.uu.edu.ua/edu-discipline/inform_analitichni_sistemi_v_innovac_managementi</t>
  </si>
  <si>
    <t>Волинець О.О.</t>
  </si>
  <si>
    <t>Для ОС "бакалавр"</t>
  </si>
  <si>
    <t>Сучасні комунікаційні технології та нові засоби масової інформації</t>
  </si>
  <si>
    <t>Стилістика ділового мовлення та редагування службових документів</t>
  </si>
  <si>
    <t>Патентознавство та трансферт технологій</t>
  </si>
  <si>
    <t>Медіапланування</t>
  </si>
  <si>
    <t>Лінгвістичні основи документознавства</t>
  </si>
  <si>
    <t>ВК 2.12</t>
  </si>
  <si>
    <t>Культура ділового мовлення</t>
  </si>
  <si>
    <t>ВК 2.13</t>
  </si>
  <si>
    <t>Організація науково-інформаційної діяльності</t>
  </si>
  <si>
    <t>ВК 2.14</t>
  </si>
  <si>
    <t>Бібліографознавство</t>
  </si>
  <si>
    <t>ВК 2.15</t>
  </si>
  <si>
    <t>Довідково-інформаційні фонди та їх формування</t>
  </si>
  <si>
    <t>ВК 2.16</t>
  </si>
  <si>
    <t>Захист інформації та інформаційного продукту</t>
  </si>
  <si>
    <t>ВК 2.17</t>
  </si>
  <si>
    <t>Трудове право</t>
  </si>
  <si>
    <t>ВК 2.18</t>
  </si>
  <si>
    <t>Іміджелогія</t>
  </si>
  <si>
    <t>ВК 2.19</t>
  </si>
  <si>
    <t>Інтегровані маркетингові комунікації</t>
  </si>
  <si>
    <t>ВК 2.20</t>
  </si>
  <si>
    <t>Інформаційний менеджмент</t>
  </si>
  <si>
    <t>ВК 2.21</t>
  </si>
  <si>
    <t>Гендерна політика в сфері управління</t>
  </si>
  <si>
    <t>ВК 2.22</t>
  </si>
  <si>
    <t>Управлінське документознавство</t>
  </si>
  <si>
    <t>Судово-процесуальне документознавство</t>
  </si>
  <si>
    <t>-</t>
  </si>
  <si>
    <t>http://vo.ukraine.edu.ua/course/view.php?id=3730</t>
  </si>
  <si>
    <t>http://vo.ukraine.edu.ua/course/view.php?id=8046</t>
  </si>
  <si>
    <t>http://vo.ukraine.edu.ua/course/view.php?id=11388</t>
  </si>
  <si>
    <t>http://vo.ukraine.edu.ua/course/view.php?id=7941</t>
  </si>
  <si>
    <t>http://vo.ukraine.edu.ua/course/view.php?id=10453</t>
  </si>
  <si>
    <t>https://ab.uu.edu.ua/edu-discipline/standartizatsiya</t>
  </si>
  <si>
    <t>https://ab.uu.edu.ua/edu-discipline/suchasni_comumicatsiyni_tehnologii_ta_novi_zmi</t>
  </si>
  <si>
    <t>https://ab.uu.edu.ua/edu-discipline/stilistika_dilovogo_movlennya_ta_redaguvannya_sluzhbovikh_dokumentiv</t>
  </si>
  <si>
    <t>https://ab.uu.edu.ua/edu-discipline/upravlinnya_personalom</t>
  </si>
  <si>
    <t>https://ab.uu.edu.ua/edu-discipline/suchasni_it_technology_upravlinnya_personalom</t>
  </si>
  <si>
    <t>https://ab.uu.edu.ua/edu-discipline/mediaplanuvannya</t>
  </si>
  <si>
    <t>https://ab.uu.edu.ua/edu-discipline/lingvistichni_osnovi_dokumentoznavstva</t>
  </si>
  <si>
    <t>https://ab.uu.edu.ua/edu-discipline/cultura_dilovogo_movlennya</t>
  </si>
  <si>
    <t>https://ab.uu.edu.ua/edu-discipline/organizatsiya_naukovo_informatsiinoyi_diyalnosti</t>
  </si>
  <si>
    <t>https://ab.uu.edu.ua/edu-discipline/bibliografoznavstvo</t>
  </si>
  <si>
    <t>https://ab.uu.edu.ua/edu-discipline/dovidkovo_informatsiini_fondi_ta_yikh_formuvannya</t>
  </si>
  <si>
    <t>https://ab.uu.edu.ua/edu-discipline/zahist_informacii_ta_informaciynogo_productu</t>
  </si>
  <si>
    <t>https://ab.uu.edu.ua/edu-discipline/trudove_pravo</t>
  </si>
  <si>
    <t>https://ab.uu.edu.ua/edu-discipline/imidzhelogiya</t>
  </si>
  <si>
    <t>https://ab.uu.edu.ua/edu-discipline/integrovani_marketingovi_comunicatsii</t>
  </si>
  <si>
    <t>https://ab.uu.edu.ua/edu-discipline/informatsiinii_menedzhment</t>
  </si>
  <si>
    <t>https://ab.uu.edu.ua/edu-discipline/genderna_politika_v_sferi_upravlinnya</t>
  </si>
  <si>
    <t>https://ab.uu.edu.ua/edu-discipline/upravlinske_dokumentoznavstvo</t>
  </si>
  <si>
    <t>https://ab.uu.edu.ua/edu-discipline/sudovo_protsesualne_dokumentoznavstvo</t>
  </si>
  <si>
    <t>https://ab.uu.edu.ua/edu-discipline/komertsializatsiya_startap_proektiv</t>
  </si>
  <si>
    <t>Кудрейко О.М.</t>
  </si>
  <si>
    <t>Ткаченко Н.О.</t>
  </si>
  <si>
    <t>Барна Н.В.</t>
  </si>
  <si>
    <t>http://vo.ukraine.edu.ua/course/view.php?id=6241</t>
  </si>
  <si>
    <t>https://ab.uu.edu.ua/edu-discipline/derzh_politika_v_sferi_innovac_diyalnosti</t>
  </si>
  <si>
    <t>http://vo.ukraine.edu.ua/course/view.php?id=11391</t>
  </si>
  <si>
    <t>https://ab.uu.edu.ua/edu-discipline/misceve_samovryaduvannya_ta_suspilni_comunicatsii</t>
  </si>
  <si>
    <t>https://ab.uu.edu.ua/edu-discipline/inform_management_v_organah_derzh_vladi</t>
  </si>
  <si>
    <t>https://ab.uu.edu.ua/edu-discipline/psikhologiya_liderstva</t>
  </si>
  <si>
    <t>http://vo.ukraine.edu.ua/course/view.php?id=9449</t>
  </si>
  <si>
    <t>https://ab.uu.edu.ua/edu-discipline/poltanalitika_u_sferi_derzhupravlinnya</t>
  </si>
  <si>
    <t>Захист дипломного проєкту (роботи)</t>
  </si>
  <si>
    <t>Форма випускової атестації (іспит, дипломний проєкт (робота))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</si>
  <si>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</si>
  <si>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</si>
  <si>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Кількість курсових проєктів</t>
  </si>
  <si>
    <t>Додаток 2</t>
  </si>
  <si>
    <t>Дисципліни вільного вибору студентів професійного циклу</t>
  </si>
  <si>
    <t>ІЕМ</t>
  </si>
  <si>
    <t>Кафедра менеджменту</t>
  </si>
  <si>
    <t>Кафедра маркетингу</t>
  </si>
  <si>
    <t>Кафедра туризму, документних та міжкультурних комунікацій</t>
  </si>
  <si>
    <t>Кафедра фінансів та обліку</t>
  </si>
  <si>
    <t>https://ab.uu.edu.ua/edu-discipline/econ_planuv_ta_org_d_ti_pidpriemstva</t>
  </si>
  <si>
    <t>Захист кваліфікаційної роботи</t>
  </si>
  <si>
    <t>проєкти</t>
  </si>
  <si>
    <t>Комерціалізація стартап проєктів</t>
  </si>
  <si>
    <t>Сучасні інформаційні технології управління персоналом</t>
  </si>
  <si>
    <t>ВК 1.5</t>
  </si>
  <si>
    <t>ВК 1.6</t>
  </si>
  <si>
    <t>ВК 1.7</t>
  </si>
  <si>
    <t>ВК 1.8</t>
  </si>
  <si>
    <t>http://vo.ukraine.edu.ua/course/view.php?id=7580</t>
  </si>
  <si>
    <t>Олійник Г.Ю.</t>
  </si>
  <si>
    <t>http://vo.ukraine.edu.ua/course/view.php?id=9404</t>
  </si>
  <si>
    <t>Ізуїта П.О.</t>
  </si>
  <si>
    <t>Кафедра цивільного, господарського, адміністративного права та правоохоронної діяльності</t>
  </si>
  <si>
    <t>ІПСВ</t>
  </si>
  <si>
    <t>Кафедра української мови і літератури, іноземних мов та перекладу</t>
  </si>
  <si>
    <t>http://vo.ukraine.edu.ua/course/view.php?id=6575</t>
  </si>
  <si>
    <t>Коломієць О.В.</t>
  </si>
  <si>
    <t>http://vo.ukraine.edu.ua/course/view.php?id=236</t>
  </si>
  <si>
    <t>http://vo.ukraine.edu.ua/course/view.php?id=12518</t>
  </si>
  <si>
    <t>http://vo.ukraine.edu.ua/course/view.php?id=11931</t>
  </si>
  <si>
    <t>http://vo.ukraine.edu.ua/course/view.php?id=12517</t>
  </si>
  <si>
    <t>Блок 2. Державне управління та менеджмент органів влади та управління</t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</si>
  <si>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Д – написання магістерського проекту; Е – складання комплексного екзамену; З – захист магістерського проєкту. </t>
    </r>
  </si>
  <si>
    <t>Виконання дипломного проєкту 
(роботи)</t>
  </si>
  <si>
    <t>Зв'язки із громадськістю</t>
  </si>
  <si>
    <t>Естетика реклами</t>
  </si>
  <si>
    <t>http://vo.ukraine.edu.ua/course/view.php?id=9626</t>
  </si>
  <si>
    <t>http://vo.ukraine.edu.ua/course/view.php?id=5028</t>
  </si>
  <si>
    <t>Зимбалевська Ю.В.</t>
  </si>
  <si>
    <t>Кафедра журналістики, видавничої справи, поліграфії та редагування</t>
  </si>
  <si>
    <t>http://vo.ukraine.edu.ua/course/view.php?id=7958</t>
  </si>
  <si>
    <t>https://ab.uu.edu.ua/edu-discipline/estetika_reclami</t>
  </si>
  <si>
    <t>https://ab.uu.edu.ua/edu-discipline/brend_menedzhment</t>
  </si>
  <si>
    <t>https://ab.uu.edu.ua/edu-discipline/organizaciya_roboti_viddiliv_reclani_i_pr</t>
  </si>
  <si>
    <t>https://ab.uu.edu.ua/edu-discipline/sociologiya_reclamnoi_diyalnosti</t>
  </si>
  <si>
    <t>https://ab.uu.edu.ua/edu-discipline/informatsiinii_dizain_u_dokumentoznavstvi</t>
  </si>
  <si>
    <t>https://ab.uu.edu.ua/edu-discipline/infomanagement_v_organizaciyah</t>
  </si>
  <si>
    <t>https://ab.uu.edu.ua/edu-discipline/osnovi_korporativnoyi_kulturi</t>
  </si>
  <si>
    <t>https://ab.uu.edu.ua/edu-discipline/metodologiya_tehnologiya_ta_org_inform_analit_roboti</t>
  </si>
  <si>
    <t>https://ab.uu.edu.ua/edu-discipline/sistemi_upravlinnya_elektronnim_dokumentoobigom</t>
  </si>
  <si>
    <t>економіки та управління</t>
  </si>
  <si>
    <t>______________ І.Г. Романченко</t>
  </si>
  <si>
    <t xml:space="preserve">Директор Білоцерківського інституту </t>
  </si>
  <si>
    <t>______________Я.В. Новак</t>
  </si>
  <si>
    <t xml:space="preserve">Завідувач кафедри інформаційної аналітики </t>
  </si>
  <si>
    <t>фінансів, банківської справи та страхування</t>
  </si>
  <si>
    <t>Білоцерківський інститут економіки та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</si>
</sst>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\1\.0"/>
    <numFmt numFmtId="166" formatCode="\1\.00"/>
    <numFmt numFmtId="167" formatCode="\2\.0"/>
    <numFmt numFmtId="168" formatCode="\3\.0"/>
    <numFmt numFmtId="169" formatCode="\3\.00"/>
  </numFmts>
  <fonts count="73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0"/>
      <name val="Times New Roman Cyr"/>
      <charset val="204"/>
    </font>
    <font>
      <sz val="10"/>
      <name val="Condens"/>
      <charset val="238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22"/>
      <name val="Times New Roman Cyr"/>
      <charset val="204"/>
    </font>
    <font>
      <sz val="22"/>
      <name val="Times New Roman Cyr"/>
      <charset val="204"/>
    </font>
    <font>
      <sz val="11"/>
      <name val="Times New Roman Cyr"/>
      <charset val="204"/>
    </font>
    <font>
      <sz val="12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10"/>
      <color indexed="56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color indexed="56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1"/>
      <color indexed="58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2"/>
      <color indexed="58"/>
      <name val="Times New Roman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8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sz val="11"/>
      <name val="Arial Cyr"/>
      <charset val="204"/>
    </font>
    <font>
      <b/>
      <i/>
      <sz val="12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72" fillId="0" borderId="0" applyNumberFormat="0" applyFill="0" applyBorder="0" applyAlignment="0" applyProtection="0"/>
    <xf numFmtId="0" fontId="71" fillId="0" borderId="0"/>
    <xf numFmtId="0" fontId="71" fillId="0" borderId="0"/>
    <xf numFmtId="9" fontId="3" fillId="0" borderId="0" applyFont="0" applyFill="0" applyBorder="0" applyAlignment="0" applyProtection="0"/>
  </cellStyleXfs>
  <cellXfs count="13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Continuous"/>
    </xf>
    <xf numFmtId="0" fontId="3" fillId="0" borderId="1" xfId="0" applyFont="1" applyBorder="1"/>
    <xf numFmtId="167" fontId="0" fillId="0" borderId="2" xfId="0" applyNumberFormat="1" applyBorder="1"/>
    <xf numFmtId="168" fontId="0" fillId="0" borderId="2" xfId="0" applyNumberFormat="1" applyBorder="1"/>
    <xf numFmtId="169" fontId="0" fillId="0" borderId="2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165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/>
    <xf numFmtId="0" fontId="0" fillId="0" borderId="21" xfId="0" applyBorder="1" applyAlignment="1"/>
    <xf numFmtId="0" fontId="0" fillId="0" borderId="27" xfId="0" applyBorder="1" applyAlignment="1"/>
    <xf numFmtId="0" fontId="0" fillId="0" borderId="28" xfId="0" applyBorder="1"/>
    <xf numFmtId="0" fontId="2" fillId="0" borderId="3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Alignment="1"/>
    <xf numFmtId="0" fontId="0" fillId="0" borderId="26" xfId="0" applyBorder="1" applyAlignment="1">
      <alignment horizontal="centerContinuous"/>
    </xf>
    <xf numFmtId="0" fontId="0" fillId="0" borderId="29" xfId="0" applyBorder="1"/>
    <xf numFmtId="0" fontId="2" fillId="0" borderId="0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30" xfId="0" applyBorder="1"/>
    <xf numFmtId="0" fontId="0" fillId="0" borderId="31" xfId="0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2" fillId="0" borderId="2" xfId="0" applyFont="1" applyBorder="1"/>
    <xf numFmtId="0" fontId="2" fillId="0" borderId="0" xfId="0" applyFont="1" applyBorder="1"/>
    <xf numFmtId="0" fontId="0" fillId="0" borderId="0" xfId="0" quotePrefix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4" xfId="0" applyBorder="1"/>
    <xf numFmtId="0" fontId="0" fillId="0" borderId="32" xfId="0" applyBorder="1" applyAlignment="1">
      <alignment horizontal="centerContinuous"/>
    </xf>
    <xf numFmtId="0" fontId="0" fillId="0" borderId="28" xfId="0" applyBorder="1" applyAlignment="1"/>
    <xf numFmtId="165" fontId="0" fillId="0" borderId="13" xfId="0" applyNumberFormat="1" applyBorder="1" applyAlignment="1">
      <alignment horizontal="center" vertical="center"/>
    </xf>
    <xf numFmtId="0" fontId="0" fillId="0" borderId="3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4" fillId="0" borderId="18" xfId="0" applyFont="1" applyBorder="1"/>
    <xf numFmtId="0" fontId="4" fillId="0" borderId="25" xfId="0" applyFont="1" applyBorder="1"/>
    <xf numFmtId="0" fontId="0" fillId="0" borderId="2" xfId="0" applyBorder="1" applyAlignment="1">
      <alignment horizontal="left"/>
    </xf>
    <xf numFmtId="169" fontId="0" fillId="0" borderId="33" xfId="0" applyNumberFormat="1" applyBorder="1"/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top"/>
    </xf>
    <xf numFmtId="49" fontId="0" fillId="0" borderId="34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33" xfId="0" applyBorder="1"/>
    <xf numFmtId="1" fontId="0" fillId="0" borderId="2" xfId="0" applyNumberFormat="1" applyBorder="1"/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49" fontId="0" fillId="0" borderId="19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/>
    <xf numFmtId="0" fontId="8" fillId="0" borderId="0" xfId="0" applyFont="1"/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35" xfId="0" applyFont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33" xfId="0" applyFont="1" applyBorder="1"/>
    <xf numFmtId="0" fontId="17" fillId="0" borderId="33" xfId="0" applyFont="1" applyBorder="1" applyAlignment="1">
      <alignment horizontal="centerContinuous"/>
    </xf>
    <xf numFmtId="0" fontId="7" fillId="0" borderId="36" xfId="0" applyFont="1" applyBorder="1" applyAlignment="1">
      <alignment horizontal="centerContinuous"/>
    </xf>
    <xf numFmtId="0" fontId="8" fillId="0" borderId="12" xfId="0" applyFont="1" applyBorder="1"/>
    <xf numFmtId="0" fontId="14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14" fillId="0" borderId="12" xfId="0" applyFont="1" applyBorder="1"/>
    <xf numFmtId="0" fontId="17" fillId="0" borderId="12" xfId="0" applyFont="1" applyBorder="1" applyAlignment="1">
      <alignment horizontal="centerContinuous"/>
    </xf>
    <xf numFmtId="0" fontId="14" fillId="0" borderId="12" xfId="0" applyFont="1" applyBorder="1" applyAlignment="1"/>
    <xf numFmtId="0" fontId="7" fillId="0" borderId="37" xfId="0" applyFont="1" applyBorder="1" applyAlignment="1">
      <alignment horizontal="centerContinuous"/>
    </xf>
    <xf numFmtId="0" fontId="7" fillId="0" borderId="38" xfId="0" applyFont="1" applyBorder="1" applyAlignment="1">
      <alignment horizontal="centerContinuous"/>
    </xf>
    <xf numFmtId="0" fontId="8" fillId="0" borderId="1" xfId="0" applyFont="1" applyBorder="1"/>
    <xf numFmtId="0" fontId="14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4" fillId="0" borderId="1" xfId="0" applyFont="1" applyBorder="1"/>
    <xf numFmtId="0" fontId="14" fillId="0" borderId="1" xfId="0" applyFont="1" applyBorder="1" applyAlignment="1"/>
    <xf numFmtId="0" fontId="7" fillId="0" borderId="24" xfId="0" applyFont="1" applyBorder="1" applyAlignment="1">
      <alignment horizontal="centerContinuous"/>
    </xf>
    <xf numFmtId="0" fontId="7" fillId="0" borderId="39" xfId="0" applyFont="1" applyBorder="1" applyAlignment="1">
      <alignment horizontal="centerContinuous"/>
    </xf>
    <xf numFmtId="0" fontId="8" fillId="0" borderId="18" xfId="0" applyFont="1" applyBorder="1"/>
    <xf numFmtId="0" fontId="5" fillId="0" borderId="18" xfId="0" applyFont="1" applyBorder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14" fillId="0" borderId="0" xfId="0" applyFont="1" applyAlignment="1"/>
    <xf numFmtId="0" fontId="13" fillId="0" borderId="40" xfId="0" applyFont="1" applyBorder="1" applyAlignment="1"/>
    <xf numFmtId="0" fontId="6" fillId="0" borderId="40" xfId="0" applyFont="1" applyBorder="1" applyAlignment="1">
      <alignment horizontal="centerContinuous"/>
    </xf>
    <xf numFmtId="0" fontId="17" fillId="0" borderId="40" xfId="0" applyFont="1" applyBorder="1" applyAlignment="1">
      <alignment horizontal="centerContinuous"/>
    </xf>
    <xf numFmtId="0" fontId="8" fillId="0" borderId="40" xfId="0" applyFont="1" applyBorder="1" applyAlignment="1">
      <alignment horizontal="centerContinuous"/>
    </xf>
    <xf numFmtId="0" fontId="14" fillId="0" borderId="0" xfId="0" applyFont="1"/>
    <xf numFmtId="0" fontId="18" fillId="0" borderId="0" xfId="0" applyFont="1"/>
    <xf numFmtId="0" fontId="17" fillId="0" borderId="0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16" fontId="0" fillId="0" borderId="0" xfId="0" applyNumberFormat="1"/>
    <xf numFmtId="0" fontId="8" fillId="0" borderId="0" xfId="0" applyFont="1" applyAlignment="1">
      <alignment horizontal="centerContinuous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" xfId="0" applyFont="1" applyBorder="1" applyAlignment="1">
      <alignment horizontal="centerContinuous"/>
    </xf>
    <xf numFmtId="0" fontId="19" fillId="0" borderId="15" xfId="0" applyFont="1" applyBorder="1" applyAlignment="1">
      <alignment horizontal="centerContinuous"/>
    </xf>
    <xf numFmtId="0" fontId="17" fillId="0" borderId="18" xfId="0" applyFont="1" applyBorder="1"/>
    <xf numFmtId="0" fontId="8" fillId="0" borderId="0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0" fontId="8" fillId="0" borderId="0" xfId="0" quotePrefix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19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/>
    <xf numFmtId="0" fontId="8" fillId="0" borderId="0" xfId="0" quotePrefix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4" fillId="0" borderId="19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17" fillId="0" borderId="41" xfId="0" applyFont="1" applyBorder="1" applyAlignment="1">
      <alignment horizontal="centerContinuous"/>
    </xf>
    <xf numFmtId="0" fontId="17" fillId="0" borderId="42" xfId="0" applyFont="1" applyBorder="1" applyAlignment="1">
      <alignment horizontal="centerContinuous"/>
    </xf>
    <xf numFmtId="0" fontId="17" fillId="0" borderId="11" xfId="0" applyFont="1" applyBorder="1" applyAlignment="1">
      <alignment horizontal="centerContinuous"/>
    </xf>
    <xf numFmtId="0" fontId="8" fillId="0" borderId="19" xfId="0" applyFont="1" applyBorder="1"/>
    <xf numFmtId="0" fontId="17" fillId="0" borderId="4" xfId="0" applyFont="1" applyBorder="1" applyAlignment="1">
      <alignment horizontal="centerContinuous"/>
    </xf>
    <xf numFmtId="0" fontId="17" fillId="0" borderId="1" xfId="0" applyFont="1" applyBorder="1"/>
    <xf numFmtId="0" fontId="21" fillId="0" borderId="1" xfId="0" applyFont="1" applyBorder="1"/>
    <xf numFmtId="0" fontId="11" fillId="0" borderId="12" xfId="0" applyFont="1" applyBorder="1"/>
    <xf numFmtId="0" fontId="11" fillId="0" borderId="1" xfId="0" applyFont="1" applyBorder="1"/>
    <xf numFmtId="0" fontId="22" fillId="0" borderId="3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43" xfId="0" applyBorder="1" applyAlignment="1">
      <alignment vertical="center" wrapText="1"/>
    </xf>
    <xf numFmtId="49" fontId="0" fillId="0" borderId="33" xfId="0" applyNumberFormat="1" applyBorder="1" applyAlignment="1">
      <alignment horizontal="center" vertical="top"/>
    </xf>
    <xf numFmtId="0" fontId="0" fillId="0" borderId="2" xfId="0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164" fontId="23" fillId="0" borderId="44" xfId="0" applyNumberFormat="1" applyFont="1" applyBorder="1"/>
    <xf numFmtId="164" fontId="23" fillId="0" borderId="1" xfId="0" applyNumberFormat="1" applyFont="1" applyBorder="1"/>
    <xf numFmtId="164" fontId="24" fillId="0" borderId="2" xfId="0" applyNumberFormat="1" applyFon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" xfId="0" applyNumberFormat="1" applyBorder="1"/>
    <xf numFmtId="1" fontId="23" fillId="0" borderId="1" xfId="0" applyNumberFormat="1" applyFont="1" applyBorder="1"/>
    <xf numFmtId="1" fontId="26" fillId="0" borderId="46" xfId="0" applyNumberFormat="1" applyFont="1" applyBorder="1" applyAlignment="1" applyProtection="1">
      <alignment horizontal="center" vertical="center"/>
      <protection hidden="1"/>
    </xf>
    <xf numFmtId="1" fontId="26" fillId="0" borderId="47" xfId="0" applyNumberFormat="1" applyFont="1" applyBorder="1" applyAlignment="1" applyProtection="1">
      <alignment horizontal="center" vertical="center"/>
      <protection hidden="1"/>
    </xf>
    <xf numFmtId="0" fontId="23" fillId="0" borderId="1" xfId="0" applyFont="1" applyBorder="1"/>
    <xf numFmtId="0" fontId="25" fillId="0" borderId="0" xfId="0" applyFont="1" applyBorder="1"/>
    <xf numFmtId="0" fontId="2" fillId="0" borderId="19" xfId="0" applyFont="1" applyBorder="1" applyAlignment="1">
      <alignment horizontal="centerContinuous"/>
    </xf>
    <xf numFmtId="0" fontId="0" fillId="0" borderId="35" xfId="0" applyBorder="1"/>
    <xf numFmtId="0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29" fillId="0" borderId="0" xfId="0" applyFont="1" applyAlignment="1">
      <alignment horizontal="left"/>
    </xf>
    <xf numFmtId="0" fontId="32" fillId="0" borderId="0" xfId="0" applyFont="1"/>
    <xf numFmtId="0" fontId="2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29" fillId="0" borderId="0" xfId="0" applyFont="1" applyBorder="1"/>
    <xf numFmtId="0" fontId="36" fillId="0" borderId="0" xfId="0" applyFont="1"/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1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/>
    </xf>
    <xf numFmtId="0" fontId="33" fillId="0" borderId="39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top" wrapText="1"/>
    </xf>
    <xf numFmtId="0" fontId="35" fillId="0" borderId="0" xfId="0" applyFont="1"/>
    <xf numFmtId="0" fontId="31" fillId="0" borderId="0" xfId="0" applyFont="1" applyBorder="1"/>
    <xf numFmtId="0" fontId="30" fillId="0" borderId="0" xfId="0" applyFont="1" applyFill="1" applyBorder="1" applyAlignment="1">
      <alignment horizontal="right" vertical="center"/>
    </xf>
    <xf numFmtId="1" fontId="30" fillId="2" borderId="52" xfId="0" applyNumberFormat="1" applyFont="1" applyFill="1" applyBorder="1" applyAlignment="1">
      <alignment horizontal="center" vertical="center"/>
    </xf>
    <xf numFmtId="1" fontId="30" fillId="2" borderId="53" xfId="0" applyNumberFormat="1" applyFont="1" applyFill="1" applyBorder="1" applyAlignment="1">
      <alignment horizontal="center" vertical="center"/>
    </xf>
    <xf numFmtId="1" fontId="30" fillId="2" borderId="54" xfId="0" applyNumberFormat="1" applyFont="1" applyFill="1" applyBorder="1" applyAlignment="1">
      <alignment horizontal="center" vertical="center"/>
    </xf>
    <xf numFmtId="1" fontId="30" fillId="2" borderId="55" xfId="0" applyNumberFormat="1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28" fillId="0" borderId="0" xfId="0" applyFont="1" applyFill="1" applyAlignment="1">
      <alignment vertical="center"/>
    </xf>
    <xf numFmtId="0" fontId="29" fillId="0" borderId="0" xfId="0" applyFont="1" applyFill="1"/>
    <xf numFmtId="0" fontId="28" fillId="0" borderId="48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 applyFill="1" applyBorder="1"/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 applyProtection="1">
      <alignment horizontal="center" vertical="center"/>
      <protection hidden="1"/>
    </xf>
    <xf numFmtId="1" fontId="36" fillId="0" borderId="66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29" fillId="0" borderId="0" xfId="0" applyFont="1" applyFill="1" applyAlignment="1">
      <alignment vertical="center" wrapText="1"/>
    </xf>
    <xf numFmtId="0" fontId="35" fillId="0" borderId="0" xfId="0" applyFont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1" xfId="0" applyFont="1" applyFill="1" applyBorder="1"/>
    <xf numFmtId="1" fontId="30" fillId="0" borderId="15" xfId="0" applyNumberFormat="1" applyFont="1" applyFill="1" applyBorder="1" applyAlignment="1">
      <alignment horizontal="center" vertical="center"/>
    </xf>
    <xf numFmtId="1" fontId="30" fillId="0" borderId="4" xfId="0" applyNumberFormat="1" applyFont="1" applyFill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30" fillId="3" borderId="15" xfId="0" applyNumberFormat="1" applyFont="1" applyFill="1" applyBorder="1" applyAlignment="1">
      <alignment horizontal="center" vertical="center"/>
    </xf>
    <xf numFmtId="1" fontId="30" fillId="3" borderId="32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  <protection hidden="1"/>
    </xf>
    <xf numFmtId="1" fontId="28" fillId="0" borderId="24" xfId="0" applyNumberFormat="1" applyFont="1" applyFill="1" applyBorder="1" applyAlignment="1" applyProtection="1">
      <alignment horizontal="center" vertical="center"/>
      <protection hidden="1"/>
    </xf>
    <xf numFmtId="1" fontId="28" fillId="0" borderId="1" xfId="0" applyNumberFormat="1" applyFont="1" applyBorder="1" applyAlignment="1" applyProtection="1">
      <alignment horizontal="center" vertical="center"/>
      <protection hidden="1"/>
    </xf>
    <xf numFmtId="1" fontId="28" fillId="0" borderId="4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" fontId="30" fillId="8" borderId="1" xfId="0" applyNumberFormat="1" applyFont="1" applyFill="1" applyBorder="1" applyAlignment="1">
      <alignment horizontal="center" vertical="center"/>
    </xf>
    <xf numFmtId="1" fontId="30" fillId="8" borderId="24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vertical="center" wrapText="1"/>
      <protection locked="0"/>
    </xf>
    <xf numFmtId="2" fontId="28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7" xfId="0" applyFont="1" applyFill="1" applyBorder="1" applyAlignment="1">
      <alignment horizontal="left" vertical="center" wrapText="1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43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1" fontId="2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28" fillId="0" borderId="34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1" fontId="28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14" fillId="0" borderId="57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 applyProtection="1">
      <alignment vertical="center" wrapText="1"/>
    </xf>
    <xf numFmtId="1" fontId="28" fillId="0" borderId="18" xfId="0" applyNumberFormat="1" applyFont="1" applyBorder="1" applyAlignment="1" applyProtection="1">
      <alignment horizontal="center" vertical="center"/>
      <protection hidden="1"/>
    </xf>
    <xf numFmtId="1" fontId="28" fillId="0" borderId="25" xfId="0" applyNumberFormat="1" applyFont="1" applyBorder="1" applyAlignment="1" applyProtection="1">
      <alignment horizontal="center" vertical="center"/>
      <protection hidden="1"/>
    </xf>
    <xf numFmtId="1" fontId="28" fillId="0" borderId="46" xfId="0" applyNumberFormat="1" applyFont="1" applyBorder="1" applyAlignment="1" applyProtection="1">
      <alignment horizontal="center" vertical="center"/>
      <protection hidden="1"/>
    </xf>
    <xf numFmtId="1" fontId="28" fillId="0" borderId="58" xfId="0" applyNumberFormat="1" applyFont="1" applyBorder="1" applyAlignment="1" applyProtection="1">
      <alignment horizontal="center" vertical="center"/>
      <protection hidden="1"/>
    </xf>
    <xf numFmtId="1" fontId="28" fillId="0" borderId="67" xfId="0" applyNumberFormat="1" applyFont="1" applyBorder="1" applyAlignment="1" applyProtection="1">
      <alignment horizontal="center" vertical="center"/>
      <protection hidden="1"/>
    </xf>
    <xf numFmtId="1" fontId="28" fillId="0" borderId="68" xfId="0" applyNumberFormat="1" applyFont="1" applyBorder="1" applyAlignment="1" applyProtection="1">
      <alignment horizontal="center" vertical="center"/>
      <protection hidden="1"/>
    </xf>
    <xf numFmtId="1" fontId="28" fillId="0" borderId="0" xfId="0" applyNumberFormat="1" applyFont="1" applyBorder="1" applyAlignment="1" applyProtection="1">
      <alignment horizontal="center" vertical="center"/>
      <protection hidden="1"/>
    </xf>
    <xf numFmtId="1" fontId="30" fillId="2" borderId="40" xfId="0" applyNumberFormat="1" applyFont="1" applyFill="1" applyBorder="1" applyAlignment="1">
      <alignment horizontal="center" vertical="center"/>
    </xf>
    <xf numFmtId="1" fontId="30" fillId="2" borderId="73" xfId="0" applyNumberFormat="1" applyFont="1" applyFill="1" applyBorder="1" applyAlignment="1">
      <alignment horizontal="center" vertical="center"/>
    </xf>
    <xf numFmtId="0" fontId="35" fillId="0" borderId="1" xfId="0" applyFont="1" applyFill="1" applyBorder="1"/>
    <xf numFmtId="0" fontId="35" fillId="0" borderId="57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1" fontId="28" fillId="0" borderId="63" xfId="0" applyNumberFormat="1" applyFont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>
      <alignment vertical="center"/>
    </xf>
    <xf numFmtId="0" fontId="36" fillId="0" borderId="1" xfId="0" applyNumberFormat="1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36" fillId="3" borderId="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/>
    <xf numFmtId="0" fontId="29" fillId="3" borderId="3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" fontId="28" fillId="0" borderId="24" xfId="0" applyNumberFormat="1" applyFont="1" applyBorder="1" applyAlignment="1" applyProtection="1">
      <alignment horizontal="center" vertical="center"/>
      <protection hidden="1"/>
    </xf>
    <xf numFmtId="1" fontId="28" fillId="0" borderId="18" xfId="0" applyNumberFormat="1" applyFont="1" applyFill="1" applyBorder="1" applyAlignment="1">
      <alignment horizontal="center" vertical="center"/>
    </xf>
    <xf numFmtId="165" fontId="53" fillId="0" borderId="76" xfId="0" applyNumberFormat="1" applyFont="1" applyFill="1" applyBorder="1" applyAlignment="1" applyProtection="1">
      <alignment horizontal="center" vertical="center"/>
      <protection locked="0"/>
    </xf>
    <xf numFmtId="0" fontId="53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1" fontId="53" fillId="0" borderId="70" xfId="0" applyNumberFormat="1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horizontal="center" vertical="center"/>
      <protection locked="0"/>
    </xf>
    <xf numFmtId="0" fontId="53" fillId="0" borderId="34" xfId="0" applyFont="1" applyFill="1" applyBorder="1" applyAlignment="1" applyProtection="1">
      <alignment horizontal="center" vertical="center"/>
      <protection locked="0"/>
    </xf>
    <xf numFmtId="0" fontId="54" fillId="0" borderId="1" xfId="0" applyFont="1" applyFill="1" applyBorder="1" applyAlignment="1" applyProtection="1">
      <alignment horizontal="center" vertical="center"/>
      <protection locked="0"/>
    </xf>
    <xf numFmtId="0" fontId="53" fillId="0" borderId="65" xfId="0" applyFont="1" applyFill="1" applyBorder="1" applyAlignment="1" applyProtection="1">
      <alignment horizontal="center" vertical="center"/>
    </xf>
    <xf numFmtId="1" fontId="53" fillId="0" borderId="1" xfId="0" applyNumberFormat="1" applyFont="1" applyFill="1" applyBorder="1" applyAlignment="1" applyProtection="1">
      <alignment horizontal="center" vertical="center"/>
      <protection hidden="1"/>
    </xf>
    <xf numFmtId="1" fontId="53" fillId="0" borderId="24" xfId="0" applyNumberFormat="1" applyFont="1" applyFill="1" applyBorder="1" applyAlignment="1" applyProtection="1">
      <alignment horizontal="center" vertical="center"/>
      <protection hidden="1"/>
    </xf>
    <xf numFmtId="167" fontId="53" fillId="0" borderId="76" xfId="0" applyNumberFormat="1" applyFont="1" applyFill="1" applyBorder="1" applyAlignment="1" applyProtection="1">
      <alignment horizontal="center" vertical="center"/>
      <protection locked="0"/>
    </xf>
    <xf numFmtId="0" fontId="53" fillId="0" borderId="15" xfId="0" applyNumberFormat="1" applyFont="1" applyFill="1" applyBorder="1" applyAlignment="1" applyProtection="1">
      <alignment horizontal="center" vertical="center"/>
      <protection locked="0"/>
    </xf>
    <xf numFmtId="0" fontId="53" fillId="0" borderId="43" xfId="0" applyFont="1" applyFill="1" applyBorder="1" applyAlignment="1">
      <alignment horizontal="center" vertical="center"/>
    </xf>
    <xf numFmtId="1" fontId="53" fillId="0" borderId="4" xfId="0" applyNumberFormat="1" applyFont="1" applyFill="1" applyBorder="1" applyAlignment="1">
      <alignment horizontal="center" vertical="center"/>
    </xf>
    <xf numFmtId="1" fontId="54" fillId="0" borderId="15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167" fontId="53" fillId="0" borderId="39" xfId="0" applyNumberFormat="1" applyFont="1" applyFill="1" applyBorder="1" applyAlignment="1" applyProtection="1">
      <alignment horizontal="center" vertical="center"/>
      <protection locked="0"/>
    </xf>
    <xf numFmtId="0" fontId="53" fillId="0" borderId="18" xfId="0" applyNumberFormat="1" applyFont="1" applyFill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>
      <alignment horizontal="center" vertical="center"/>
    </xf>
    <xf numFmtId="0" fontId="53" fillId="0" borderId="77" xfId="0" applyFont="1" applyFill="1" applyBorder="1" applyAlignment="1">
      <alignment horizontal="center" vertical="center"/>
    </xf>
    <xf numFmtId="1" fontId="53" fillId="0" borderId="17" xfId="0" applyNumberFormat="1" applyFont="1" applyFill="1" applyBorder="1" applyAlignment="1">
      <alignment horizontal="center" vertical="center"/>
    </xf>
    <xf numFmtId="1" fontId="54" fillId="0" borderId="18" xfId="0" applyNumberFormat="1" applyFont="1" applyFill="1" applyBorder="1" applyAlignment="1">
      <alignment horizontal="center" vertical="center"/>
    </xf>
    <xf numFmtId="1" fontId="53" fillId="0" borderId="78" xfId="0" applyNumberFormat="1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 vertical="center"/>
    </xf>
    <xf numFmtId="1" fontId="54" fillId="0" borderId="4" xfId="0" applyNumberFormat="1" applyFont="1" applyFill="1" applyBorder="1" applyAlignment="1">
      <alignment horizontal="center" vertical="center"/>
    </xf>
    <xf numFmtId="1" fontId="54" fillId="3" borderId="15" xfId="0" applyNumberFormat="1" applyFont="1" applyFill="1" applyBorder="1" applyAlignment="1">
      <alignment horizontal="center" vertical="center"/>
    </xf>
    <xf numFmtId="1" fontId="53" fillId="0" borderId="47" xfId="0" applyNumberFormat="1" applyFont="1" applyFill="1" applyBorder="1" applyAlignment="1" applyProtection="1">
      <alignment horizontal="center" vertical="center"/>
      <protection hidden="1"/>
    </xf>
    <xf numFmtId="1" fontId="53" fillId="0" borderId="62" xfId="0" applyNumberFormat="1" applyFont="1" applyFill="1" applyBorder="1" applyAlignment="1" applyProtection="1">
      <alignment horizontal="center" vertical="center"/>
      <protection hidden="1"/>
    </xf>
    <xf numFmtId="167" fontId="53" fillId="0" borderId="38" xfId="0" applyNumberFormat="1" applyFont="1" applyFill="1" applyBorder="1" applyAlignment="1" applyProtection="1">
      <alignment horizontal="center" vertical="center"/>
      <protection locked="0"/>
    </xf>
    <xf numFmtId="0" fontId="54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1" fontId="54" fillId="0" borderId="1" xfId="0" applyNumberFormat="1" applyFont="1" applyFill="1" applyBorder="1" applyAlignment="1">
      <alignment horizontal="center" vertical="center"/>
    </xf>
    <xf numFmtId="1" fontId="53" fillId="0" borderId="65" xfId="0" applyNumberFormat="1" applyFont="1" applyFill="1" applyBorder="1" applyAlignment="1" applyProtection="1">
      <alignment horizontal="center" vertical="center"/>
      <protection locked="0"/>
    </xf>
    <xf numFmtId="1" fontId="54" fillId="0" borderId="10" xfId="0" applyNumberFormat="1" applyFont="1" applyFill="1" applyBorder="1" applyAlignment="1">
      <alignment horizontal="center" vertical="center"/>
    </xf>
    <xf numFmtId="1" fontId="54" fillId="3" borderId="1" xfId="0" applyNumberFormat="1" applyFont="1" applyFill="1" applyBorder="1" applyAlignment="1">
      <alignment horizontal="center" vertical="center"/>
    </xf>
    <xf numFmtId="1" fontId="53" fillId="0" borderId="58" xfId="0" applyNumberFormat="1" applyFont="1" applyFill="1" applyBorder="1" applyAlignment="1" applyProtection="1">
      <alignment horizontal="center" vertical="center"/>
      <protection hidden="1"/>
    </xf>
    <xf numFmtId="1" fontId="53" fillId="0" borderId="59" xfId="0" applyNumberFormat="1" applyFont="1" applyFill="1" applyBorder="1" applyAlignment="1" applyProtection="1">
      <alignment horizontal="center" vertical="center"/>
      <protection hidden="1"/>
    </xf>
    <xf numFmtId="167" fontId="53" fillId="0" borderId="74" xfId="0" applyNumberFormat="1" applyFont="1" applyFill="1" applyBorder="1" applyAlignment="1" applyProtection="1">
      <alignment horizontal="center" vertical="center"/>
      <protection locked="0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1" xfId="0" applyNumberFormat="1" applyFont="1" applyFill="1" applyBorder="1" applyAlignment="1">
      <alignment horizontal="center" vertical="center"/>
    </xf>
    <xf numFmtId="164" fontId="54" fillId="3" borderId="1" xfId="0" applyNumberFormat="1" applyFont="1" applyFill="1" applyBorder="1" applyAlignment="1">
      <alignment horizontal="center" vertical="center"/>
    </xf>
    <xf numFmtId="1" fontId="53" fillId="0" borderId="60" xfId="0" applyNumberFormat="1" applyFont="1" applyFill="1" applyBorder="1" applyAlignment="1" applyProtection="1">
      <alignment horizontal="center" vertical="center"/>
      <protection hidden="1"/>
    </xf>
    <xf numFmtId="1" fontId="53" fillId="0" borderId="61" xfId="0" applyNumberFormat="1" applyFont="1" applyFill="1" applyBorder="1" applyAlignment="1" applyProtection="1">
      <alignment horizontal="center" vertical="center"/>
      <protection hidden="1"/>
    </xf>
    <xf numFmtId="0" fontId="53" fillId="0" borderId="10" xfId="0" applyFont="1" applyFill="1" applyBorder="1" applyAlignment="1">
      <alignment horizontal="center" vertical="center"/>
    </xf>
    <xf numFmtId="1" fontId="54" fillId="9" borderId="10" xfId="0" applyNumberFormat="1" applyFont="1" applyFill="1" applyBorder="1" applyAlignment="1">
      <alignment horizontal="center" vertical="center"/>
    </xf>
    <xf numFmtId="1" fontId="54" fillId="9" borderId="1" xfId="0" applyNumberFormat="1" applyFont="1" applyFill="1" applyBorder="1" applyAlignment="1">
      <alignment horizontal="center" vertical="center"/>
    </xf>
    <xf numFmtId="164" fontId="54" fillId="7" borderId="1" xfId="0" applyNumberFormat="1" applyFont="1" applyFill="1" applyBorder="1" applyAlignment="1">
      <alignment horizontal="center" vertical="center"/>
    </xf>
    <xf numFmtId="164" fontId="54" fillId="7" borderId="24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/>
    </xf>
    <xf numFmtId="2" fontId="51" fillId="0" borderId="76" xfId="0" applyNumberFormat="1" applyFont="1" applyBorder="1" applyAlignment="1" applyProtection="1">
      <alignment horizontal="center" vertical="center" wrapText="1"/>
      <protection locked="0"/>
    </xf>
    <xf numFmtId="1" fontId="28" fillId="0" borderId="4" xfId="0" applyNumberFormat="1" applyFont="1" applyBorder="1" applyAlignment="1">
      <alignment horizontal="center" vertical="center"/>
    </xf>
    <xf numFmtId="0" fontId="30" fillId="10" borderId="15" xfId="0" applyFont="1" applyFill="1" applyBorder="1" applyAlignment="1" applyProtection="1">
      <alignment horizontal="center" vertical="center" wrapText="1"/>
    </xf>
    <xf numFmtId="0" fontId="28" fillId="0" borderId="57" xfId="0" applyFont="1" applyFill="1" applyBorder="1" applyAlignment="1" applyProtection="1">
      <alignment horizontal="center" vertical="center" wrapText="1"/>
      <protection locked="0"/>
    </xf>
    <xf numFmtId="0" fontId="28" fillId="0" borderId="79" xfId="0" applyFont="1" applyFill="1" applyBorder="1" applyAlignment="1" applyProtection="1">
      <alignment horizontal="center" vertical="center" wrapText="1"/>
      <protection locked="0"/>
    </xf>
    <xf numFmtId="1" fontId="28" fillId="0" borderId="8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vertical="center"/>
    </xf>
    <xf numFmtId="1" fontId="54" fillId="9" borderId="24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4" borderId="0" xfId="0" applyFont="1" applyFill="1" applyAlignment="1">
      <alignment vertical="center"/>
    </xf>
    <xf numFmtId="0" fontId="53" fillId="9" borderId="0" xfId="0" applyFont="1" applyFill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53" fillId="0" borderId="15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3" fillId="0" borderId="47" xfId="0" applyFont="1" applyFill="1" applyBorder="1" applyAlignment="1">
      <alignment vertical="center"/>
    </xf>
    <xf numFmtId="0" fontId="53" fillId="0" borderId="1" xfId="0" applyFont="1" applyFill="1" applyBorder="1" applyAlignment="1">
      <alignment horizontal="left" vertical="center" wrapText="1"/>
    </xf>
    <xf numFmtId="0" fontId="53" fillId="0" borderId="58" xfId="0" applyFont="1" applyFill="1" applyBorder="1" applyAlignment="1">
      <alignment vertical="center"/>
    </xf>
    <xf numFmtId="0" fontId="53" fillId="0" borderId="6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28" fillId="0" borderId="1" xfId="0" applyFont="1" applyFill="1" applyBorder="1" applyAlignment="1">
      <alignment vertical="center"/>
    </xf>
    <xf numFmtId="164" fontId="30" fillId="2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167" fontId="30" fillId="0" borderId="0" xfId="0" applyNumberFormat="1" applyFont="1" applyBorder="1" applyAlignment="1">
      <alignment horizontal="center" vertical="center"/>
    </xf>
    <xf numFmtId="169" fontId="28" fillId="0" borderId="0" xfId="0" applyNumberFormat="1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0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1" fontId="28" fillId="3" borderId="1" xfId="0" applyNumberFormat="1" applyFont="1" applyFill="1" applyBorder="1" applyAlignment="1">
      <alignment vertical="center"/>
    </xf>
    <xf numFmtId="1" fontId="28" fillId="3" borderId="64" xfId="0" applyNumberFormat="1" applyFont="1" applyFill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" fontId="28" fillId="0" borderId="3" xfId="0" applyNumberFormat="1" applyFont="1" applyFill="1" applyBorder="1" applyAlignment="1">
      <alignment vertical="center"/>
    </xf>
    <xf numFmtId="1" fontId="28" fillId="0" borderId="2" xfId="0" applyNumberFormat="1" applyFont="1" applyBorder="1" applyAlignment="1">
      <alignment vertical="center"/>
    </xf>
    <xf numFmtId="1" fontId="28" fillId="3" borderId="2" xfId="0" applyNumberFormat="1" applyFont="1" applyFill="1" applyBorder="1" applyAlignment="1">
      <alignment vertical="center"/>
    </xf>
    <xf numFmtId="1" fontId="28" fillId="3" borderId="21" xfId="0" applyNumberFormat="1" applyFont="1" applyFill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53" fillId="0" borderId="57" xfId="0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Alignment="1">
      <alignment vertical="center"/>
    </xf>
    <xf numFmtId="0" fontId="29" fillId="0" borderId="81" xfId="0" applyFont="1" applyBorder="1" applyAlignment="1">
      <alignment vertical="center"/>
    </xf>
    <xf numFmtId="0" fontId="30" fillId="0" borderId="48" xfId="0" applyFont="1" applyBorder="1" applyAlignment="1">
      <alignment horizontal="centerContinuous" vertical="center"/>
    </xf>
    <xf numFmtId="0" fontId="29" fillId="0" borderId="48" xfId="0" applyFont="1" applyBorder="1" applyAlignment="1">
      <alignment horizontal="centerContinuous" vertical="center"/>
    </xf>
    <xf numFmtId="0" fontId="29" fillId="0" borderId="48" xfId="0" applyFont="1" applyFill="1" applyBorder="1" applyAlignment="1">
      <alignment horizontal="centerContinuous" vertical="center"/>
    </xf>
    <xf numFmtId="0" fontId="53" fillId="0" borderId="66" xfId="0" applyFont="1" applyBorder="1" applyAlignment="1" applyProtection="1">
      <alignment horizontal="left" vertical="center" wrapText="1"/>
      <protection locked="0"/>
    </xf>
    <xf numFmtId="0" fontId="53" fillId="0" borderId="57" xfId="0" applyNumberFormat="1" applyFont="1" applyFill="1" applyBorder="1" applyAlignment="1" applyProtection="1">
      <alignment horizontal="center" vertical="center"/>
      <protection locked="0"/>
    </xf>
    <xf numFmtId="0" fontId="53" fillId="0" borderId="57" xfId="0" applyFont="1" applyFill="1" applyBorder="1" applyAlignment="1">
      <alignment horizontal="center" vertical="center"/>
    </xf>
    <xf numFmtId="0" fontId="53" fillId="0" borderId="79" xfId="0" applyFont="1" applyFill="1" applyBorder="1" applyAlignment="1">
      <alignment horizontal="center" vertical="center"/>
    </xf>
    <xf numFmtId="1" fontId="53" fillId="0" borderId="66" xfId="0" applyNumberFormat="1" applyFont="1" applyFill="1" applyBorder="1" applyAlignment="1">
      <alignment horizontal="center" vertical="center"/>
    </xf>
    <xf numFmtId="1" fontId="54" fillId="0" borderId="57" xfId="0" applyNumberFormat="1" applyFont="1" applyFill="1" applyBorder="1" applyAlignment="1">
      <alignment horizontal="center" vertical="center"/>
    </xf>
    <xf numFmtId="1" fontId="53" fillId="0" borderId="80" xfId="0" applyNumberFormat="1" applyFont="1" applyFill="1" applyBorder="1" applyAlignment="1" applyProtection="1">
      <alignment horizontal="center" vertical="center"/>
      <protection locked="0"/>
    </xf>
    <xf numFmtId="0" fontId="53" fillId="0" borderId="66" xfId="0" applyFont="1" applyFill="1" applyBorder="1" applyAlignment="1">
      <alignment horizontal="center" vertical="center"/>
    </xf>
    <xf numFmtId="0" fontId="53" fillId="3" borderId="57" xfId="0" applyFont="1" applyFill="1" applyBorder="1" applyAlignment="1">
      <alignment horizontal="center" vertical="center"/>
    </xf>
    <xf numFmtId="164" fontId="54" fillId="7" borderId="66" xfId="0" applyNumberFormat="1" applyFont="1" applyFill="1" applyBorder="1" applyAlignment="1">
      <alignment horizontal="center" vertical="center"/>
    </xf>
    <xf numFmtId="164" fontId="54" fillId="7" borderId="57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1" fontId="30" fillId="2" borderId="82" xfId="0" applyNumberFormat="1" applyFont="1" applyFill="1" applyBorder="1" applyAlignment="1">
      <alignment horizontal="center" vertical="center"/>
    </xf>
    <xf numFmtId="1" fontId="30" fillId="2" borderId="42" xfId="0" applyNumberFormat="1" applyFont="1" applyFill="1" applyBorder="1" applyAlignment="1">
      <alignment horizontal="center" vertical="center"/>
    </xf>
    <xf numFmtId="1" fontId="30" fillId="2" borderId="35" xfId="0" applyNumberFormat="1" applyFont="1" applyFill="1" applyBorder="1" applyAlignment="1">
      <alignment horizontal="center" vertical="center"/>
    </xf>
    <xf numFmtId="1" fontId="30" fillId="2" borderId="41" xfId="0" applyNumberFormat="1" applyFont="1" applyFill="1" applyBorder="1" applyAlignment="1">
      <alignment horizontal="center" vertical="center"/>
    </xf>
    <xf numFmtId="1" fontId="54" fillId="9" borderId="57" xfId="0" applyNumberFormat="1" applyFont="1" applyFill="1" applyBorder="1" applyAlignment="1">
      <alignment horizontal="center" vertical="center"/>
    </xf>
    <xf numFmtId="0" fontId="30" fillId="10" borderId="57" xfId="0" applyFont="1" applyFill="1" applyBorder="1" applyAlignment="1">
      <alignment horizontal="centerContinuous" vertical="center"/>
    </xf>
    <xf numFmtId="0" fontId="30" fillId="10" borderId="57" xfId="0" applyFont="1" applyFill="1" applyBorder="1" applyAlignment="1">
      <alignment vertical="center"/>
    </xf>
    <xf numFmtId="0" fontId="30" fillId="0" borderId="57" xfId="0" applyFont="1" applyBorder="1" applyAlignment="1">
      <alignment vertical="center"/>
    </xf>
    <xf numFmtId="0" fontId="30" fillId="0" borderId="69" xfId="0" applyFont="1" applyBorder="1" applyAlignment="1">
      <alignment vertical="center"/>
    </xf>
    <xf numFmtId="0" fontId="30" fillId="10" borderId="66" xfId="0" applyFont="1" applyFill="1" applyBorder="1" applyAlignment="1">
      <alignment horizontal="centerContinuous" vertical="center"/>
    </xf>
    <xf numFmtId="164" fontId="30" fillId="2" borderId="17" xfId="0" applyNumberFormat="1" applyFont="1" applyFill="1" applyBorder="1" applyAlignment="1">
      <alignment horizontal="center" vertical="center"/>
    </xf>
    <xf numFmtId="2" fontId="28" fillId="0" borderId="74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79" xfId="0" applyFont="1" applyBorder="1" applyAlignment="1" applyProtection="1">
      <alignment horizontal="center" vertical="center" wrapText="1"/>
      <protection locked="0"/>
    </xf>
    <xf numFmtId="1" fontId="28" fillId="0" borderId="3" xfId="0" applyNumberFormat="1" applyFont="1" applyFill="1" applyBorder="1" applyAlignment="1">
      <alignment horizontal="center" vertical="center"/>
    </xf>
    <xf numFmtId="0" fontId="30" fillId="0" borderId="57" xfId="0" applyFont="1" applyFill="1" applyBorder="1" applyAlignment="1" applyProtection="1">
      <alignment horizontal="center" vertical="center" wrapText="1"/>
      <protection locked="0"/>
    </xf>
    <xf numFmtId="0" fontId="28" fillId="0" borderId="66" xfId="0" applyFont="1" applyFill="1" applyBorder="1" applyAlignment="1" applyProtection="1">
      <alignment horizontal="center" vertical="center" wrapText="1"/>
      <protection locked="0"/>
    </xf>
    <xf numFmtId="1" fontId="30" fillId="2" borderId="83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vertical="center" wrapText="1"/>
      <protection locked="0"/>
    </xf>
    <xf numFmtId="2" fontId="28" fillId="0" borderId="76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2" xfId="0" applyFont="1" applyFill="1" applyBorder="1" applyAlignment="1">
      <alignment horizontal="left" vertical="center" wrapText="1"/>
    </xf>
    <xf numFmtId="1" fontId="28" fillId="0" borderId="66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11" borderId="1" xfId="0" applyFont="1" applyFill="1" applyBorder="1" applyAlignment="1" applyProtection="1">
      <alignment horizontal="center" vertical="center" wrapText="1"/>
      <protection locked="0"/>
    </xf>
    <xf numFmtId="0" fontId="54" fillId="0" borderId="4" xfId="0" applyFont="1" applyFill="1" applyBorder="1" applyAlignment="1">
      <alignment horizontal="center" vertical="center"/>
    </xf>
    <xf numFmtId="1" fontId="54" fillId="9" borderId="66" xfId="0" applyNumberFormat="1" applyFont="1" applyFill="1" applyBorder="1" applyAlignment="1">
      <alignment horizontal="center" vertical="center"/>
    </xf>
    <xf numFmtId="1" fontId="28" fillId="0" borderId="84" xfId="0" applyNumberFormat="1" applyFont="1" applyFill="1" applyBorder="1" applyAlignment="1" applyProtection="1">
      <alignment horizontal="center" vertical="center" wrapText="1"/>
      <protection locked="0"/>
    </xf>
    <xf numFmtId="164" fontId="30" fillId="2" borderId="54" xfId="0" applyNumberFormat="1" applyFont="1" applyFill="1" applyBorder="1" applyAlignment="1">
      <alignment horizontal="center" vertical="center"/>
    </xf>
    <xf numFmtId="0" fontId="30" fillId="0" borderId="84" xfId="0" applyFont="1" applyFill="1" applyBorder="1" applyAlignment="1" applyProtection="1">
      <alignment horizontal="center" vertical="center" wrapText="1"/>
      <protection locked="0"/>
    </xf>
    <xf numFmtId="0" fontId="30" fillId="0" borderId="65" xfId="0" applyFont="1" applyFill="1" applyBorder="1" applyAlignment="1" applyProtection="1">
      <alignment horizontal="center" vertical="center" wrapText="1"/>
      <protection locked="0"/>
    </xf>
    <xf numFmtId="0" fontId="30" fillId="0" borderId="78" xfId="0" applyFont="1" applyFill="1" applyBorder="1" applyAlignment="1" applyProtection="1">
      <alignment horizontal="center" vertical="center" wrapText="1"/>
      <protection locked="0"/>
    </xf>
    <xf numFmtId="0" fontId="30" fillId="0" borderId="80" xfId="0" applyFont="1" applyFill="1" applyBorder="1" applyAlignment="1" applyProtection="1">
      <alignment horizontal="center" vertical="center" wrapText="1"/>
      <protection locked="0"/>
    </xf>
    <xf numFmtId="0" fontId="30" fillId="0" borderId="65" xfId="0" applyFont="1" applyBorder="1" applyAlignment="1" applyProtection="1">
      <alignment horizontal="center" vertical="center" wrapText="1"/>
      <protection locked="0"/>
    </xf>
    <xf numFmtId="0" fontId="30" fillId="0" borderId="78" xfId="0" applyFont="1" applyBorder="1" applyAlignment="1" applyProtection="1">
      <alignment horizontal="center" vertical="center" wrapText="1"/>
      <protection locked="0"/>
    </xf>
    <xf numFmtId="1" fontId="56" fillId="0" borderId="70" xfId="0" applyNumberFormat="1" applyFont="1" applyFill="1" applyBorder="1" applyAlignment="1" applyProtection="1">
      <alignment horizontal="center" vertical="center"/>
      <protection locked="0"/>
    </xf>
    <xf numFmtId="1" fontId="56" fillId="0" borderId="78" xfId="0" applyNumberFormat="1" applyFont="1" applyFill="1" applyBorder="1" applyAlignment="1" applyProtection="1">
      <alignment horizontal="center" vertical="center"/>
      <protection locked="0"/>
    </xf>
    <xf numFmtId="1" fontId="56" fillId="0" borderId="65" xfId="0" applyNumberFormat="1" applyFont="1" applyFill="1" applyBorder="1" applyAlignment="1" applyProtection="1">
      <alignment horizontal="center" vertical="center"/>
      <protection locked="0"/>
    </xf>
    <xf numFmtId="9" fontId="28" fillId="0" borderId="0" xfId="4" applyFont="1"/>
    <xf numFmtId="0" fontId="28" fillId="11" borderId="15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Alignment="1"/>
    <xf numFmtId="0" fontId="28" fillId="11" borderId="34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horizontal="center" vertical="center" wrapText="1"/>
      <protection locked="0"/>
    </xf>
    <xf numFmtId="164" fontId="30" fillId="5" borderId="1" xfId="0" applyNumberFormat="1" applyFont="1" applyFill="1" applyBorder="1" applyAlignment="1">
      <alignment horizontal="center" vertical="center"/>
    </xf>
    <xf numFmtId="0" fontId="28" fillId="5" borderId="0" xfId="0" applyFont="1" applyFill="1" applyAlignment="1">
      <alignment vertical="center"/>
    </xf>
    <xf numFmtId="1" fontId="28" fillId="6" borderId="1" xfId="0" applyNumberFormat="1" applyFont="1" applyFill="1" applyBorder="1" applyAlignment="1" applyProtection="1">
      <alignment horizontal="center" vertical="center"/>
      <protection hidden="1"/>
    </xf>
    <xf numFmtId="1" fontId="28" fillId="5" borderId="1" xfId="0" applyNumberFormat="1" applyFont="1" applyFill="1" applyBorder="1" applyAlignment="1" applyProtection="1">
      <alignment horizontal="center" vertical="center"/>
      <protection hidden="1"/>
    </xf>
    <xf numFmtId="1" fontId="28" fillId="2" borderId="1" xfId="0" applyNumberFormat="1" applyFont="1" applyFill="1" applyBorder="1" applyAlignment="1" applyProtection="1">
      <alignment horizontal="center" vertical="center"/>
      <protection hidden="1"/>
    </xf>
    <xf numFmtId="1" fontId="28" fillId="0" borderId="57" xfId="0" applyNumberFormat="1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" xfId="0" applyFont="1" applyBorder="1" applyAlignment="1" applyProtection="1">
      <alignment horizontal="left" vertical="center" wrapText="1"/>
      <protection locked="0"/>
    </xf>
    <xf numFmtId="0" fontId="57" fillId="0" borderId="1" xfId="0" applyFont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 applyProtection="1">
      <alignment horizontal="center" vertical="center"/>
      <protection locked="0"/>
    </xf>
    <xf numFmtId="0" fontId="57" fillId="3" borderId="1" xfId="0" applyFont="1" applyFill="1" applyBorder="1" applyAlignment="1" applyProtection="1">
      <alignment horizontal="center" vertical="center"/>
      <protection locked="0"/>
    </xf>
    <xf numFmtId="0" fontId="57" fillId="0" borderId="1" xfId="0" applyFont="1" applyBorder="1" applyAlignment="1" applyProtection="1">
      <alignment vertical="center" wrapText="1"/>
      <protection locked="0"/>
    </xf>
    <xf numFmtId="0" fontId="57" fillId="0" borderId="1" xfId="0" applyFont="1" applyBorder="1" applyAlignment="1" applyProtection="1">
      <alignment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7" fillId="0" borderId="1" xfId="0" applyFont="1" applyBorder="1" applyAlignment="1" applyProtection="1">
      <alignment horizontal="left" vertical="center"/>
      <protection locked="0"/>
    </xf>
    <xf numFmtId="1" fontId="57" fillId="0" borderId="1" xfId="0" applyNumberFormat="1" applyFont="1" applyFill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 applyProtection="1">
      <alignment horizontal="left" vertical="center" wrapText="1"/>
      <protection locked="0"/>
    </xf>
    <xf numFmtId="1" fontId="57" fillId="0" borderId="1" xfId="0" applyNumberFormat="1" applyFont="1" applyFill="1" applyBorder="1" applyAlignment="1">
      <alignment horizontal="center" vertical="center"/>
    </xf>
    <xf numFmtId="1" fontId="57" fillId="0" borderId="1" xfId="0" applyNumberFormat="1" applyFont="1" applyFill="1" applyBorder="1" applyAlignment="1" applyProtection="1">
      <alignment horizontal="center" vertical="center"/>
      <protection hidden="1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57" fillId="3" borderId="1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1" fontId="57" fillId="7" borderId="1" xfId="0" applyNumberFormat="1" applyFont="1" applyFill="1" applyBorder="1" applyAlignment="1" applyProtection="1">
      <alignment horizontal="center" vertical="center"/>
      <protection hidden="1"/>
    </xf>
    <xf numFmtId="0" fontId="57" fillId="0" borderId="34" xfId="0" applyFont="1" applyFill="1" applyBorder="1" applyAlignment="1" applyProtection="1">
      <alignment horizontal="center" vertical="center"/>
      <protection locked="0"/>
    </xf>
    <xf numFmtId="0" fontId="57" fillId="0" borderId="34" xfId="0" applyFont="1" applyFill="1" applyBorder="1" applyAlignment="1" applyProtection="1">
      <alignment horizontal="center" vertical="center" wrapText="1"/>
      <protection locked="0"/>
    </xf>
    <xf numFmtId="1" fontId="57" fillId="0" borderId="10" xfId="0" applyNumberFormat="1" applyFont="1" applyFill="1" applyBorder="1" applyAlignment="1">
      <alignment horizontal="center" vertical="center"/>
    </xf>
    <xf numFmtId="1" fontId="57" fillId="0" borderId="66" xfId="0" applyNumberFormat="1" applyFont="1" applyFill="1" applyBorder="1" applyAlignment="1">
      <alignment horizontal="center" vertical="center"/>
    </xf>
    <xf numFmtId="1" fontId="57" fillId="0" borderId="57" xfId="0" applyNumberFormat="1" applyFont="1" applyFill="1" applyBorder="1" applyAlignment="1">
      <alignment horizontal="center" vertical="center"/>
    </xf>
    <xf numFmtId="1" fontId="57" fillId="0" borderId="57" xfId="0" applyNumberFormat="1" applyFont="1" applyFill="1" applyBorder="1" applyAlignment="1" applyProtection="1">
      <alignment horizontal="center" vertical="center"/>
      <protection locked="0"/>
    </xf>
    <xf numFmtId="0" fontId="58" fillId="7" borderId="52" xfId="0" applyFont="1" applyFill="1" applyBorder="1" applyAlignment="1">
      <alignment horizontal="center" vertical="center"/>
    </xf>
    <xf numFmtId="0" fontId="58" fillId="7" borderId="73" xfId="0" applyFont="1" applyFill="1" applyBorder="1" applyAlignment="1">
      <alignment horizontal="center" vertical="center"/>
    </xf>
    <xf numFmtId="164" fontId="30" fillId="5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1" fontId="57" fillId="0" borderId="65" xfId="0" applyNumberFormat="1" applyFont="1" applyFill="1" applyBorder="1" applyAlignment="1" applyProtection="1">
      <alignment horizontal="center" vertical="center" wrapText="1"/>
    </xf>
    <xf numFmtId="1" fontId="57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 applyProtection="1">
      <alignment horizontal="center" vertical="center" wrapText="1"/>
      <protection locked="0"/>
    </xf>
    <xf numFmtId="1" fontId="58" fillId="0" borderId="57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 applyProtection="1">
      <alignment horizontal="left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43" xfId="0" applyFont="1" applyFill="1" applyBorder="1" applyAlignment="1" applyProtection="1">
      <alignment horizontal="center" vertical="center"/>
      <protection locked="0"/>
    </xf>
    <xf numFmtId="1" fontId="57" fillId="0" borderId="4" xfId="0" applyNumberFormat="1" applyFont="1" applyFill="1" applyBorder="1" applyAlignment="1">
      <alignment horizontal="center" vertical="center"/>
    </xf>
    <xf numFmtId="1" fontId="58" fillId="0" borderId="15" xfId="0" applyNumberFormat="1" applyFont="1" applyFill="1" applyBorder="1" applyAlignment="1">
      <alignment horizontal="center" vertical="center"/>
    </xf>
    <xf numFmtId="1" fontId="57" fillId="0" borderId="70" xfId="0" applyNumberFormat="1" applyFont="1" applyFill="1" applyBorder="1" applyAlignment="1" applyProtection="1">
      <alignment horizontal="center" vertical="center"/>
    </xf>
    <xf numFmtId="0" fontId="57" fillId="0" borderId="4" xfId="0" applyFont="1" applyFill="1" applyBorder="1" applyAlignment="1" applyProtection="1">
      <alignment horizontal="center" vertical="center"/>
      <protection locked="0"/>
    </xf>
    <xf numFmtId="49" fontId="57" fillId="0" borderId="18" xfId="3" applyNumberFormat="1" applyFont="1" applyFill="1" applyBorder="1" applyAlignment="1" applyProtection="1">
      <alignment horizontal="left" vertical="center" wrapText="1"/>
      <protection locked="0"/>
    </xf>
    <xf numFmtId="0" fontId="57" fillId="0" borderId="18" xfId="0" applyFont="1" applyFill="1" applyBorder="1" applyAlignment="1" applyProtection="1">
      <alignment horizontal="center" vertical="center"/>
      <protection locked="0"/>
    </xf>
    <xf numFmtId="0" fontId="57" fillId="0" borderId="77" xfId="0" applyFont="1" applyFill="1" applyBorder="1" applyAlignment="1" applyProtection="1">
      <alignment horizontal="center" vertical="center"/>
      <protection locked="0"/>
    </xf>
    <xf numFmtId="1" fontId="57" fillId="0" borderId="17" xfId="0" applyNumberFormat="1" applyFont="1" applyFill="1" applyBorder="1" applyAlignment="1">
      <alignment horizontal="center" vertical="center"/>
    </xf>
    <xf numFmtId="1" fontId="58" fillId="0" borderId="18" xfId="0" applyNumberFormat="1" applyFont="1" applyFill="1" applyBorder="1" applyAlignment="1">
      <alignment horizontal="center" vertical="center"/>
    </xf>
    <xf numFmtId="1" fontId="57" fillId="0" borderId="78" xfId="0" applyNumberFormat="1" applyFont="1" applyFill="1" applyBorder="1" applyAlignment="1" applyProtection="1">
      <alignment horizontal="center" vertical="center"/>
    </xf>
    <xf numFmtId="0" fontId="57" fillId="0" borderId="17" xfId="0" applyFont="1" applyFill="1" applyBorder="1" applyAlignment="1" applyProtection="1">
      <alignment horizontal="center" vertical="center"/>
      <protection locked="0"/>
    </xf>
    <xf numFmtId="2" fontId="5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5" xfId="0" applyNumberFormat="1" applyFont="1" applyFill="1" applyBorder="1" applyAlignment="1" applyProtection="1">
      <alignment horizontal="center" vertical="center"/>
      <protection locked="0"/>
    </xf>
    <xf numFmtId="0" fontId="57" fillId="0" borderId="43" xfId="0" applyFont="1" applyFill="1" applyBorder="1" applyAlignment="1">
      <alignment horizontal="center" vertical="center"/>
    </xf>
    <xf numFmtId="0" fontId="58" fillId="0" borderId="84" xfId="0" applyFont="1" applyFill="1" applyBorder="1" applyAlignment="1" applyProtection="1">
      <alignment horizontal="center" vertical="center"/>
      <protection locked="0"/>
    </xf>
    <xf numFmtId="1" fontId="57" fillId="0" borderId="15" xfId="0" applyNumberFormat="1" applyFont="1" applyFill="1" applyBorder="1" applyAlignment="1">
      <alignment horizontal="center" vertical="center"/>
    </xf>
    <xf numFmtId="1" fontId="57" fillId="0" borderId="84" xfId="0" applyNumberFormat="1" applyFont="1" applyFill="1" applyBorder="1" applyAlignment="1" applyProtection="1">
      <alignment horizontal="center" vertical="center"/>
      <protection locked="0"/>
    </xf>
    <xf numFmtId="0" fontId="57" fillId="3" borderId="15" xfId="0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8" fillId="0" borderId="65" xfId="0" applyFont="1" applyFill="1" applyBorder="1" applyAlignment="1" applyProtection="1">
      <alignment horizontal="center" vertical="center"/>
      <protection locked="0"/>
    </xf>
    <xf numFmtId="1" fontId="57" fillId="0" borderId="65" xfId="0" applyNumberFormat="1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/>
    </xf>
    <xf numFmtId="1" fontId="57" fillId="3" borderId="1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 applyProtection="1">
      <alignment vertical="center" wrapText="1"/>
      <protection locked="0"/>
    </xf>
    <xf numFmtId="0" fontId="57" fillId="0" borderId="1" xfId="0" applyFont="1" applyBorder="1" applyAlignment="1" applyProtection="1">
      <alignment vertical="center" wrapText="1"/>
    </xf>
    <xf numFmtId="0" fontId="58" fillId="0" borderId="65" xfId="0" applyFont="1" applyFill="1" applyBorder="1" applyAlignment="1" applyProtection="1">
      <alignment horizontal="center" vertical="center" wrapText="1"/>
      <protection locked="0"/>
    </xf>
    <xf numFmtId="0" fontId="58" fillId="0" borderId="70" xfId="0" applyFont="1" applyFill="1" applyBorder="1" applyAlignment="1" applyProtection="1">
      <alignment horizontal="center" vertical="center" wrapText="1"/>
      <protection locked="0"/>
    </xf>
    <xf numFmtId="1" fontId="57" fillId="0" borderId="70" xfId="0" applyNumberFormat="1" applyFont="1" applyFill="1" applyBorder="1" applyAlignment="1" applyProtection="1">
      <alignment horizontal="center" vertical="center"/>
      <protection locked="0"/>
    </xf>
    <xf numFmtId="1" fontId="30" fillId="12" borderId="54" xfId="0" applyNumberFormat="1" applyFont="1" applyFill="1" applyBorder="1" applyAlignment="1">
      <alignment horizontal="center" vertical="center"/>
    </xf>
    <xf numFmtId="1" fontId="30" fillId="12" borderId="52" xfId="0" applyNumberFormat="1" applyFont="1" applyFill="1" applyBorder="1" applyAlignment="1">
      <alignment horizontal="center" vertical="center"/>
    </xf>
    <xf numFmtId="1" fontId="30" fillId="12" borderId="53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Continuous" vertical="center"/>
    </xf>
    <xf numFmtId="0" fontId="29" fillId="0" borderId="1" xfId="0" applyFont="1" applyFill="1" applyBorder="1" applyAlignment="1">
      <alignment vertical="center"/>
    </xf>
    <xf numFmtId="0" fontId="35" fillId="0" borderId="57" xfId="0" applyFont="1" applyFill="1" applyBorder="1" applyAlignment="1">
      <alignment horizontal="centerContinuous" vertical="center"/>
    </xf>
    <xf numFmtId="0" fontId="37" fillId="0" borderId="57" xfId="0" applyFont="1" applyFill="1" applyBorder="1" applyAlignment="1">
      <alignment horizontal="centerContinuous" vertical="center"/>
    </xf>
    <xf numFmtId="0" fontId="30" fillId="0" borderId="66" xfId="0" applyFont="1" applyFill="1" applyBorder="1" applyAlignment="1">
      <alignment vertical="center"/>
    </xf>
    <xf numFmtId="0" fontId="30" fillId="0" borderId="57" xfId="0" applyFont="1" applyFill="1" applyBorder="1" applyAlignment="1">
      <alignment vertical="center"/>
    </xf>
    <xf numFmtId="0" fontId="57" fillId="7" borderId="10" xfId="0" applyFont="1" applyFill="1" applyBorder="1" applyAlignment="1">
      <alignment vertical="center"/>
    </xf>
    <xf numFmtId="0" fontId="57" fillId="7" borderId="1" xfId="0" applyFont="1" applyFill="1" applyBorder="1" applyAlignment="1">
      <alignment vertical="center"/>
    </xf>
    <xf numFmtId="0" fontId="57" fillId="7" borderId="0" xfId="0" applyFont="1" applyFill="1" applyAlignment="1">
      <alignment vertical="center"/>
    </xf>
    <xf numFmtId="0" fontId="30" fillId="12" borderId="52" xfId="0" applyFont="1" applyFill="1" applyBorder="1" applyAlignment="1">
      <alignment horizontal="center" vertical="center"/>
    </xf>
    <xf numFmtId="0" fontId="30" fillId="12" borderId="73" xfId="0" applyFont="1" applyFill="1" applyBorder="1" applyAlignment="1">
      <alignment horizontal="center" vertical="center"/>
    </xf>
    <xf numFmtId="1" fontId="30" fillId="12" borderId="40" xfId="0" applyNumberFormat="1" applyFont="1" applyFill="1" applyBorder="1" applyAlignment="1">
      <alignment horizontal="center" vertical="center"/>
    </xf>
    <xf numFmtId="1" fontId="30" fillId="12" borderId="73" xfId="0" applyNumberFormat="1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vertical="center"/>
    </xf>
    <xf numFmtId="0" fontId="28" fillId="6" borderId="1" xfId="0" applyFont="1" applyFill="1" applyBorder="1" applyAlignment="1">
      <alignment vertical="center"/>
    </xf>
    <xf numFmtId="0" fontId="28" fillId="6" borderId="0" xfId="0" applyFont="1" applyFill="1" applyAlignment="1">
      <alignment vertical="center"/>
    </xf>
    <xf numFmtId="0" fontId="57" fillId="0" borderId="15" xfId="0" applyFont="1" applyFill="1" applyBorder="1" applyAlignment="1" applyProtection="1">
      <alignment vertical="center"/>
      <protection locked="0"/>
    </xf>
    <xf numFmtId="0" fontId="57" fillId="0" borderId="0" xfId="0" applyFont="1" applyFill="1" applyAlignment="1">
      <alignment vertical="center"/>
    </xf>
    <xf numFmtId="0" fontId="57" fillId="0" borderId="1" xfId="0" applyFont="1" applyFill="1" applyBorder="1" applyAlignment="1" applyProtection="1">
      <alignment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8" fillId="0" borderId="1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28" fillId="6" borderId="0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169" fontId="28" fillId="0" borderId="0" xfId="0" applyNumberFormat="1" applyFont="1" applyFill="1" applyBorder="1" applyAlignment="1">
      <alignment vertical="center"/>
    </xf>
    <xf numFmtId="0" fontId="58" fillId="0" borderId="57" xfId="0" applyFont="1" applyFill="1" applyBorder="1" applyAlignment="1" applyProtection="1">
      <alignment horizontal="left" vertical="center" wrapText="1"/>
      <protection locked="0"/>
    </xf>
    <xf numFmtId="0" fontId="57" fillId="0" borderId="57" xfId="0" applyFont="1" applyFill="1" applyBorder="1" applyAlignment="1">
      <alignment horizontal="center" vertical="center"/>
    </xf>
    <xf numFmtId="0" fontId="57" fillId="0" borderId="79" xfId="0" applyFont="1" applyFill="1" applyBorder="1" applyAlignment="1">
      <alignment horizontal="center" vertical="center"/>
    </xf>
    <xf numFmtId="1" fontId="57" fillId="0" borderId="80" xfId="0" applyNumberFormat="1" applyFont="1" applyFill="1" applyBorder="1" applyAlignment="1" applyProtection="1">
      <alignment horizontal="center" vertical="center"/>
      <protection locked="0"/>
    </xf>
    <xf numFmtId="0" fontId="58" fillId="7" borderId="40" xfId="0" applyFont="1" applyFill="1" applyBorder="1" applyAlignment="1">
      <alignment horizontal="center" vertical="center"/>
    </xf>
    <xf numFmtId="1" fontId="58" fillId="7" borderId="54" xfId="0" applyNumberFormat="1" applyFont="1" applyFill="1" applyBorder="1" applyAlignment="1">
      <alignment horizontal="center" vertical="center"/>
    </xf>
    <xf numFmtId="1" fontId="58" fillId="7" borderId="52" xfId="0" applyNumberFormat="1" applyFont="1" applyFill="1" applyBorder="1" applyAlignment="1">
      <alignment horizontal="center" vertical="center"/>
    </xf>
    <xf numFmtId="1" fontId="58" fillId="7" borderId="73" xfId="0" applyNumberFormat="1" applyFont="1" applyFill="1" applyBorder="1" applyAlignment="1">
      <alignment horizontal="center" vertical="center"/>
    </xf>
    <xf numFmtId="1" fontId="58" fillId="7" borderId="40" xfId="0" applyNumberFormat="1" applyFont="1" applyFill="1" applyBorder="1" applyAlignment="1">
      <alignment horizontal="center" vertical="center"/>
    </xf>
    <xf numFmtId="1" fontId="58" fillId="7" borderId="53" xfId="0" applyNumberFormat="1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vertical="center"/>
    </xf>
    <xf numFmtId="0" fontId="30" fillId="12" borderId="40" xfId="0" applyFont="1" applyFill="1" applyBorder="1" applyAlignment="1">
      <alignment horizontal="center" vertical="center"/>
    </xf>
    <xf numFmtId="167" fontId="30" fillId="0" borderId="0" xfId="0" applyNumberFormat="1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vertical="center"/>
    </xf>
    <xf numFmtId="1" fontId="30" fillId="11" borderId="12" xfId="0" applyNumberFormat="1" applyFont="1" applyFill="1" applyBorder="1" applyAlignment="1">
      <alignment horizontal="center" vertical="center"/>
    </xf>
    <xf numFmtId="1" fontId="30" fillId="11" borderId="3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43" xfId="0" applyFont="1" applyFill="1" applyBorder="1" applyAlignment="1" applyProtection="1">
      <alignment horizontal="center" vertical="center" wrapText="1"/>
      <protection locked="0"/>
    </xf>
    <xf numFmtId="1" fontId="36" fillId="0" borderId="4" xfId="0" applyNumberFormat="1" applyFont="1" applyFill="1" applyBorder="1" applyAlignment="1">
      <alignment horizontal="center" vertical="center"/>
    </xf>
    <xf numFmtId="1" fontId="3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Fill="1" applyBorder="1" applyAlignment="1" applyProtection="1">
      <alignment horizontal="center" vertical="center" wrapText="1"/>
      <protection locked="0"/>
    </xf>
    <xf numFmtId="0" fontId="36" fillId="3" borderId="15" xfId="0" applyFont="1" applyFill="1" applyBorder="1" applyAlignment="1" applyProtection="1">
      <alignment horizontal="center" vertical="center" wrapText="1"/>
      <protection locked="0"/>
    </xf>
    <xf numFmtId="1" fontId="36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57" xfId="0" applyFont="1" applyFill="1" applyBorder="1" applyAlignment="1" applyProtection="1">
      <alignment horizontal="center" vertical="center" wrapText="1"/>
      <protection locked="0"/>
    </xf>
    <xf numFmtId="1" fontId="36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66" xfId="0" applyFont="1" applyFill="1" applyBorder="1" applyAlignment="1" applyProtection="1">
      <alignment horizontal="center" vertical="center" wrapText="1"/>
      <protection locked="0"/>
    </xf>
    <xf numFmtId="0" fontId="36" fillId="3" borderId="57" xfId="0" applyFont="1" applyFill="1" applyBorder="1" applyAlignment="1" applyProtection="1">
      <alignment horizontal="center" vertical="center" wrapText="1"/>
      <protection locked="0"/>
    </xf>
    <xf numFmtId="0" fontId="37" fillId="11" borderId="65" xfId="0" applyFont="1" applyFill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vertical="center" wrapText="1"/>
      <protection locked="0"/>
    </xf>
    <xf numFmtId="1" fontId="57" fillId="3" borderId="15" xfId="0" applyNumberFormat="1" applyFont="1" applyFill="1" applyBorder="1" applyAlignment="1">
      <alignment horizontal="center" vertical="center"/>
    </xf>
    <xf numFmtId="2" fontId="5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78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2" fontId="5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8" fillId="3" borderId="15" xfId="0" applyFont="1" applyFill="1" applyBorder="1" applyAlignment="1">
      <alignment horizontal="center" vertical="center"/>
    </xf>
    <xf numFmtId="0" fontId="29" fillId="0" borderId="0" xfId="2" applyFont="1" applyFill="1" applyAlignment="1">
      <alignment vertical="center"/>
    </xf>
    <xf numFmtId="0" fontId="29" fillId="0" borderId="0" xfId="2" applyFont="1" applyFill="1" applyAlignment="1">
      <alignment horizontal="center" vertical="center"/>
    </xf>
    <xf numFmtId="0" fontId="29" fillId="0" borderId="0" xfId="2" applyFont="1" applyFill="1" applyAlignment="1">
      <alignment horizontal="center" vertical="center" wrapText="1"/>
    </xf>
    <xf numFmtId="0" fontId="36" fillId="0" borderId="0" xfId="2" applyFont="1" applyFill="1" applyAlignment="1">
      <alignment vertical="center" wrapText="1"/>
    </xf>
    <xf numFmtId="0" fontId="60" fillId="0" borderId="0" xfId="2" applyFont="1" applyFill="1" applyAlignment="1">
      <alignment horizontal="left" vertical="center" wrapText="1"/>
    </xf>
    <xf numFmtId="0" fontId="32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61" fillId="0" borderId="0" xfId="2" applyFont="1" applyFill="1" applyAlignment="1">
      <alignment vertical="center"/>
    </xf>
    <xf numFmtId="0" fontId="32" fillId="0" borderId="0" xfId="2" applyFont="1" applyFill="1" applyAlignment="1">
      <alignment horizontal="center" vertical="center"/>
    </xf>
    <xf numFmtId="0" fontId="32" fillId="0" borderId="0" xfId="2" applyFont="1" applyFill="1" applyAlignment="1">
      <alignment horizontal="left" vertical="center" wrapText="1"/>
    </xf>
    <xf numFmtId="0" fontId="29" fillId="0" borderId="0" xfId="2" applyFont="1" applyFill="1" applyAlignment="1">
      <alignment horizontal="left" vertical="center" wrapText="1"/>
    </xf>
    <xf numFmtId="0" fontId="36" fillId="0" borderId="1" xfId="2" applyFont="1" applyFill="1" applyBorder="1" applyAlignment="1">
      <alignment horizontal="center" vertical="center"/>
    </xf>
    <xf numFmtId="0" fontId="36" fillId="0" borderId="18" xfId="2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 applyProtection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2" fontId="36" fillId="0" borderId="38" xfId="0" applyNumberFormat="1" applyFont="1" applyBorder="1" applyAlignment="1" applyProtection="1">
      <alignment horizontal="center" vertical="center" wrapText="1"/>
      <protection locked="0"/>
    </xf>
    <xf numFmtId="2" fontId="36" fillId="0" borderId="39" xfId="0" applyNumberFormat="1" applyFont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vertical="center" wrapText="1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2" fontId="36" fillId="0" borderId="76" xfId="0" applyNumberFormat="1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vertical="center" wrapText="1"/>
    </xf>
    <xf numFmtId="0" fontId="36" fillId="0" borderId="12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36" fillId="0" borderId="18" xfId="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6" fillId="11" borderId="1" xfId="0" applyFont="1" applyFill="1" applyBorder="1" applyAlignment="1" applyProtection="1">
      <alignment horizontal="center" vertical="center" wrapText="1"/>
      <protection locked="0"/>
    </xf>
    <xf numFmtId="0" fontId="36" fillId="11" borderId="34" xfId="0" applyFont="1" applyFill="1" applyBorder="1" applyAlignment="1" applyProtection="1">
      <alignment horizontal="center" vertical="center" wrapText="1"/>
      <protection locked="0"/>
    </xf>
    <xf numFmtId="0" fontId="36" fillId="0" borderId="34" xfId="0" applyFont="1" applyFill="1" applyBorder="1" applyAlignment="1" applyProtection="1">
      <alignment horizontal="center" vertical="center" wrapText="1"/>
      <protection locked="0"/>
    </xf>
    <xf numFmtId="0" fontId="36" fillId="0" borderId="79" xfId="0" applyFont="1" applyFill="1" applyBorder="1" applyAlignment="1" applyProtection="1">
      <alignment horizontal="center" vertical="center" wrapText="1"/>
      <protection locked="0"/>
    </xf>
    <xf numFmtId="0" fontId="37" fillId="0" borderId="65" xfId="0" applyFont="1" applyFill="1" applyBorder="1" applyAlignment="1" applyProtection="1">
      <alignment horizontal="center" vertical="center" wrapText="1"/>
      <protection locked="0"/>
    </xf>
    <xf numFmtId="0" fontId="37" fillId="0" borderId="80" xfId="0" applyFont="1" applyFill="1" applyBorder="1" applyAlignment="1" applyProtection="1">
      <alignment horizontal="center" vertical="center" wrapText="1"/>
      <protection locked="0"/>
    </xf>
    <xf numFmtId="1" fontId="36" fillId="11" borderId="65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1" fillId="0" borderId="48" xfId="3" applyFont="1" applyFill="1" applyBorder="1" applyAlignment="1">
      <alignment horizontal="center"/>
    </xf>
    <xf numFmtId="0" fontId="41" fillId="0" borderId="41" xfId="3" applyFont="1" applyFill="1" applyBorder="1" applyAlignment="1">
      <alignment horizontal="center"/>
    </xf>
    <xf numFmtId="0" fontId="41" fillId="0" borderId="49" xfId="3" applyFont="1" applyFill="1" applyBorder="1" applyAlignment="1">
      <alignment horizontal="center"/>
    </xf>
    <xf numFmtId="0" fontId="41" fillId="0" borderId="0" xfId="0" applyFont="1" applyFill="1"/>
    <xf numFmtId="0" fontId="33" fillId="0" borderId="17" xfId="3" applyFont="1" applyFill="1" applyBorder="1" applyAlignment="1">
      <alignment horizontal="centerContinuous"/>
    </xf>
    <xf numFmtId="0" fontId="33" fillId="0" borderId="18" xfId="3" applyFont="1" applyFill="1" applyBorder="1" applyAlignment="1">
      <alignment horizontal="centerContinuous"/>
    </xf>
    <xf numFmtId="0" fontId="33" fillId="0" borderId="25" xfId="3" applyFont="1" applyFill="1" applyBorder="1" applyAlignment="1">
      <alignment horizontal="center"/>
    </xf>
    <xf numFmtId="0" fontId="41" fillId="0" borderId="10" xfId="3" applyFont="1" applyFill="1" applyBorder="1" applyAlignment="1">
      <alignment horizontal="center" vertical="center"/>
    </xf>
    <xf numFmtId="0" fontId="41" fillId="0" borderId="1" xfId="3" applyFont="1" applyFill="1" applyBorder="1" applyAlignment="1">
      <alignment horizontal="center" vertical="center"/>
    </xf>
    <xf numFmtId="0" fontId="41" fillId="0" borderId="24" xfId="3" applyFont="1" applyFill="1" applyBorder="1" applyAlignment="1">
      <alignment horizontal="center" vertical="center"/>
    </xf>
    <xf numFmtId="0" fontId="41" fillId="0" borderId="17" xfId="3" applyFont="1" applyFill="1" applyBorder="1" applyAlignment="1">
      <alignment horizontal="center" vertical="center"/>
    </xf>
    <xf numFmtId="0" fontId="41" fillId="0" borderId="18" xfId="3" applyFont="1" applyFill="1" applyBorder="1" applyAlignment="1">
      <alignment horizontal="center" vertical="center"/>
    </xf>
    <xf numFmtId="0" fontId="41" fillId="0" borderId="25" xfId="3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horizontal="centerContinuous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43" fillId="0" borderId="0" xfId="0" applyFont="1" applyFill="1"/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textRotation="90" wrapText="1"/>
    </xf>
    <xf numFmtId="0" fontId="48" fillId="7" borderId="52" xfId="0" applyFont="1" applyFill="1" applyBorder="1" applyAlignment="1">
      <alignment horizontal="center" vertical="center"/>
    </xf>
    <xf numFmtId="1" fontId="48" fillId="7" borderId="40" xfId="0" applyNumberFormat="1" applyFont="1" applyFill="1" applyBorder="1" applyAlignment="1">
      <alignment horizontal="center" vertical="center"/>
    </xf>
    <xf numFmtId="9" fontId="48" fillId="7" borderId="54" xfId="4" applyFont="1" applyFill="1" applyBorder="1" applyAlignment="1">
      <alignment horizontal="center" vertical="center"/>
    </xf>
    <xf numFmtId="1" fontId="48" fillId="7" borderId="52" xfId="0" applyNumberFormat="1" applyFont="1" applyFill="1" applyBorder="1" applyAlignment="1">
      <alignment horizontal="center" vertical="center"/>
    </xf>
    <xf numFmtId="1" fontId="48" fillId="7" borderId="73" xfId="0" applyNumberFormat="1" applyFont="1" applyFill="1" applyBorder="1" applyAlignment="1">
      <alignment horizontal="center" vertical="center"/>
    </xf>
    <xf numFmtId="1" fontId="48" fillId="7" borderId="54" xfId="0" applyNumberFormat="1" applyFont="1" applyFill="1" applyBorder="1" applyAlignment="1">
      <alignment horizontal="center" vertical="center"/>
    </xf>
    <xf numFmtId="164" fontId="48" fillId="7" borderId="52" xfId="0" applyNumberFormat="1" applyFont="1" applyFill="1" applyBorder="1" applyAlignment="1">
      <alignment horizontal="center" vertical="center"/>
    </xf>
    <xf numFmtId="0" fontId="50" fillId="8" borderId="52" xfId="0" applyFont="1" applyFill="1" applyBorder="1" applyAlignment="1">
      <alignment horizontal="center" vertical="center"/>
    </xf>
    <xf numFmtId="0" fontId="50" fillId="8" borderId="40" xfId="0" applyFont="1" applyFill="1" applyBorder="1" applyAlignment="1">
      <alignment horizontal="center" vertical="center"/>
    </xf>
    <xf numFmtId="9" fontId="50" fillId="8" borderId="54" xfId="4" applyFont="1" applyFill="1" applyBorder="1" applyAlignment="1">
      <alignment horizontal="center" vertical="center"/>
    </xf>
    <xf numFmtId="0" fontId="50" fillId="8" borderId="73" xfId="0" applyFont="1" applyFill="1" applyBorder="1" applyAlignment="1">
      <alignment horizontal="center" vertical="center"/>
    </xf>
    <xf numFmtId="0" fontId="65" fillId="0" borderId="1" xfId="1" applyFont="1" applyBorder="1" applyAlignment="1">
      <alignment horizontal="center" vertical="center" wrapText="1"/>
    </xf>
    <xf numFmtId="0" fontId="65" fillId="0" borderId="18" xfId="1" applyFont="1" applyBorder="1" applyAlignment="1">
      <alignment horizontal="center" vertical="center" wrapText="1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36" fillId="11" borderId="1" xfId="2" applyFont="1" applyFill="1" applyBorder="1" applyAlignment="1">
      <alignment horizontal="center" vertical="center"/>
    </xf>
    <xf numFmtId="0" fontId="36" fillId="11" borderId="15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left" vertical="center" wrapText="1"/>
    </xf>
    <xf numFmtId="0" fontId="70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36" fillId="0" borderId="34" xfId="0" applyFont="1" applyFill="1" applyBorder="1" applyAlignment="1">
      <alignment horizontal="left" vertical="center" wrapText="1"/>
    </xf>
    <xf numFmtId="0" fontId="36" fillId="11" borderId="1" xfId="2" applyFont="1" applyFill="1" applyBorder="1" applyAlignment="1">
      <alignment horizontal="center" vertical="center" wrapText="1"/>
    </xf>
    <xf numFmtId="0" fontId="36" fillId="11" borderId="18" xfId="2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left" vertical="center" wrapText="1"/>
    </xf>
    <xf numFmtId="0" fontId="36" fillId="11" borderId="18" xfId="2" applyFont="1" applyFill="1" applyBorder="1" applyAlignment="1">
      <alignment horizontal="center" vertical="center" wrapText="1"/>
    </xf>
    <xf numFmtId="1" fontId="36" fillId="11" borderId="10" xfId="0" applyNumberFormat="1" applyFont="1" applyFill="1" applyBorder="1" applyAlignment="1">
      <alignment horizontal="center" vertical="center"/>
    </xf>
    <xf numFmtId="1" fontId="36" fillId="11" borderId="17" xfId="0" applyNumberFormat="1" applyFont="1" applyFill="1" applyBorder="1" applyAlignment="1">
      <alignment horizontal="center" vertical="center"/>
    </xf>
    <xf numFmtId="0" fontId="36" fillId="0" borderId="4" xfId="2" applyFont="1" applyFill="1" applyBorder="1" applyAlignment="1">
      <alignment horizontal="center" vertical="center"/>
    </xf>
    <xf numFmtId="0" fontId="36" fillId="0" borderId="10" xfId="2" applyFont="1" applyFill="1" applyBorder="1" applyAlignment="1">
      <alignment horizontal="center" vertical="center"/>
    </xf>
    <xf numFmtId="0" fontId="36" fillId="11" borderId="65" xfId="0" applyFont="1" applyFill="1" applyBorder="1" applyAlignment="1">
      <alignment horizontal="left" vertical="center" wrapText="1"/>
    </xf>
    <xf numFmtId="0" fontId="36" fillId="11" borderId="78" xfId="0" applyFont="1" applyFill="1" applyBorder="1" applyAlignment="1">
      <alignment horizontal="left" vertical="center" wrapText="1"/>
    </xf>
    <xf numFmtId="0" fontId="31" fillId="0" borderId="65" xfId="0" applyFont="1" applyFill="1" applyBorder="1" applyAlignment="1">
      <alignment horizontal="centerContinuous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 textRotation="90" wrapText="1"/>
    </xf>
    <xf numFmtId="2" fontId="57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" xfId="0" applyNumberFormat="1" applyFont="1" applyFill="1" applyBorder="1" applyAlignment="1" applyProtection="1">
      <alignment vertical="center" wrapText="1"/>
      <protection locked="0"/>
    </xf>
    <xf numFmtId="2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80" xfId="0" applyFont="1" applyFill="1" applyBorder="1" applyAlignment="1" applyProtection="1">
      <alignment horizontal="center" vertical="center" wrapText="1"/>
      <protection locked="0"/>
    </xf>
    <xf numFmtId="2" fontId="3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8" fillId="3" borderId="1" xfId="0" applyNumberFormat="1" applyFont="1" applyFill="1" applyBorder="1" applyAlignment="1">
      <alignment horizontal="center" vertical="center"/>
    </xf>
    <xf numFmtId="1" fontId="28" fillId="3" borderId="2" xfId="0" applyNumberFormat="1" applyFont="1" applyFill="1" applyBorder="1" applyAlignment="1">
      <alignment horizontal="center" vertical="center"/>
    </xf>
    <xf numFmtId="1" fontId="28" fillId="3" borderId="57" xfId="0" applyNumberFormat="1" applyFont="1" applyFill="1" applyBorder="1" applyAlignment="1">
      <alignment horizontal="center" vertical="center"/>
    </xf>
    <xf numFmtId="1" fontId="28" fillId="3" borderId="18" xfId="0" applyNumberFormat="1" applyFont="1" applyFill="1" applyBorder="1" applyAlignment="1">
      <alignment horizontal="center" vertical="center"/>
    </xf>
    <xf numFmtId="1" fontId="28" fillId="3" borderId="24" xfId="0" applyNumberFormat="1" applyFont="1" applyFill="1" applyBorder="1" applyAlignment="1">
      <alignment horizontal="center" vertical="center"/>
    </xf>
    <xf numFmtId="1" fontId="28" fillId="3" borderId="25" xfId="0" applyNumberFormat="1" applyFont="1" applyFill="1" applyBorder="1" applyAlignment="1">
      <alignment horizontal="center" vertical="center"/>
    </xf>
    <xf numFmtId="0" fontId="57" fillId="3" borderId="15" xfId="0" applyFont="1" applyFill="1" applyBorder="1" applyAlignment="1" applyProtection="1">
      <alignment horizontal="center" vertical="center"/>
      <protection locked="0"/>
    </xf>
    <xf numFmtId="0" fontId="57" fillId="3" borderId="18" xfId="0" applyFont="1" applyFill="1" applyBorder="1" applyAlignment="1" applyProtection="1">
      <alignment horizontal="center" vertical="center"/>
      <protection locked="0"/>
    </xf>
    <xf numFmtId="1" fontId="57" fillId="3" borderId="57" xfId="0" applyNumberFormat="1" applyFont="1" applyFill="1" applyBorder="1" applyAlignment="1">
      <alignment horizontal="center" vertical="center"/>
    </xf>
    <xf numFmtId="1" fontId="57" fillId="3" borderId="34" xfId="0" applyNumberFormat="1" applyFont="1" applyFill="1" applyBorder="1" applyAlignment="1">
      <alignment horizontal="center" vertical="center"/>
    </xf>
    <xf numFmtId="0" fontId="57" fillId="3" borderId="34" xfId="0" applyFont="1" applyFill="1" applyBorder="1" applyAlignment="1" applyProtection="1">
      <alignment horizontal="center" vertical="center" wrapText="1"/>
      <protection locked="0"/>
    </xf>
    <xf numFmtId="1" fontId="57" fillId="3" borderId="18" xfId="0" applyNumberFormat="1" applyFont="1" applyFill="1" applyBorder="1" applyAlignment="1" applyProtection="1">
      <alignment horizontal="center" vertical="center"/>
      <protection locked="0"/>
    </xf>
    <xf numFmtId="1" fontId="57" fillId="3" borderId="77" xfId="0" applyNumberFormat="1" applyFont="1" applyFill="1" applyBorder="1" applyAlignment="1" applyProtection="1">
      <alignment horizontal="center" vertical="center"/>
      <protection locked="0"/>
    </xf>
    <xf numFmtId="1" fontId="57" fillId="3" borderId="43" xfId="0" applyNumberFormat="1" applyFont="1" applyFill="1" applyBorder="1" applyAlignment="1">
      <alignment horizontal="center" vertical="center"/>
    </xf>
    <xf numFmtId="1" fontId="57" fillId="3" borderId="79" xfId="0" applyNumberFormat="1" applyFont="1" applyFill="1" applyBorder="1" applyAlignment="1">
      <alignment horizontal="center" vertical="center"/>
    </xf>
    <xf numFmtId="0" fontId="36" fillId="3" borderId="43" xfId="0" applyFont="1" applyFill="1" applyBorder="1" applyAlignment="1" applyProtection="1">
      <alignment horizontal="center" vertical="center" wrapText="1"/>
      <protection locked="0"/>
    </xf>
    <xf numFmtId="0" fontId="36" fillId="3" borderId="34" xfId="0" applyFont="1" applyFill="1" applyBorder="1" applyAlignment="1" applyProtection="1">
      <alignment horizontal="center" vertical="center" wrapText="1"/>
      <protection locked="0"/>
    </xf>
    <xf numFmtId="1" fontId="57" fillId="3" borderId="15" xfId="0" applyNumberFormat="1" applyFont="1" applyFill="1" applyBorder="1" applyAlignment="1" applyProtection="1">
      <alignment horizontal="center" vertical="center"/>
      <protection locked="0"/>
    </xf>
    <xf numFmtId="1" fontId="57" fillId="3" borderId="43" xfId="0" applyNumberFormat="1" applyFont="1" applyFill="1" applyBorder="1" applyAlignment="1" applyProtection="1">
      <alignment horizontal="center" vertical="center"/>
      <protection locked="0"/>
    </xf>
    <xf numFmtId="1" fontId="57" fillId="3" borderId="1" xfId="0" applyNumberFormat="1" applyFont="1" applyFill="1" applyBorder="1" applyAlignment="1" applyProtection="1">
      <alignment horizontal="center" vertical="center"/>
      <protection locked="0"/>
    </xf>
    <xf numFmtId="1" fontId="57" fillId="3" borderId="34" xfId="0" applyNumberFormat="1" applyFont="1" applyFill="1" applyBorder="1" applyAlignment="1" applyProtection="1">
      <alignment horizontal="center" vertical="center"/>
      <protection locked="0"/>
    </xf>
    <xf numFmtId="0" fontId="58" fillId="3" borderId="32" xfId="0" applyFont="1" applyFill="1" applyBorder="1" applyAlignment="1">
      <alignment horizontal="center" vertical="center"/>
    </xf>
    <xf numFmtId="0" fontId="57" fillId="3" borderId="24" xfId="0" applyFont="1" applyFill="1" applyBorder="1" applyAlignment="1" applyProtection="1">
      <alignment horizontal="center" vertical="center"/>
      <protection locked="0"/>
    </xf>
    <xf numFmtId="0" fontId="58" fillId="9" borderId="52" xfId="0" applyFont="1" applyFill="1" applyBorder="1" applyAlignment="1">
      <alignment horizontal="center" vertical="center"/>
    </xf>
    <xf numFmtId="0" fontId="58" fillId="9" borderId="40" xfId="0" applyFont="1" applyFill="1" applyBorder="1" applyAlignment="1">
      <alignment horizontal="center" vertical="center"/>
    </xf>
    <xf numFmtId="0" fontId="58" fillId="9" borderId="54" xfId="0" applyFont="1" applyFill="1" applyBorder="1" applyAlignment="1">
      <alignment horizontal="center" vertical="center"/>
    </xf>
    <xf numFmtId="0" fontId="58" fillId="9" borderId="73" xfId="0" applyFont="1" applyFill="1" applyBorder="1" applyAlignment="1">
      <alignment horizontal="center" vertical="center"/>
    </xf>
    <xf numFmtId="1" fontId="58" fillId="9" borderId="52" xfId="0" applyNumberFormat="1" applyFont="1" applyFill="1" applyBorder="1" applyAlignment="1">
      <alignment horizontal="center" vertical="center"/>
    </xf>
    <xf numFmtId="1" fontId="58" fillId="9" borderId="53" xfId="0" applyNumberFormat="1" applyFont="1" applyFill="1" applyBorder="1" applyAlignment="1">
      <alignment horizontal="center" vertical="center"/>
    </xf>
    <xf numFmtId="0" fontId="30" fillId="5" borderId="52" xfId="0" applyFont="1" applyFill="1" applyBorder="1" applyAlignment="1">
      <alignment horizontal="center" vertical="center"/>
    </xf>
    <xf numFmtId="0" fontId="30" fillId="5" borderId="73" xfId="0" applyFont="1" applyFill="1" applyBorder="1" applyAlignment="1">
      <alignment horizontal="center" vertical="center"/>
    </xf>
    <xf numFmtId="1" fontId="30" fillId="5" borderId="40" xfId="0" applyNumberFormat="1" applyFont="1" applyFill="1" applyBorder="1" applyAlignment="1">
      <alignment horizontal="center" vertical="center"/>
    </xf>
    <xf numFmtId="1" fontId="30" fillId="5" borderId="54" xfId="0" applyNumberFormat="1" applyFont="1" applyFill="1" applyBorder="1" applyAlignment="1">
      <alignment horizontal="center" vertical="center"/>
    </xf>
    <xf numFmtId="1" fontId="30" fillId="5" borderId="52" xfId="0" applyNumberFormat="1" applyFont="1" applyFill="1" applyBorder="1" applyAlignment="1">
      <alignment horizontal="center" vertical="center"/>
    </xf>
    <xf numFmtId="1" fontId="30" fillId="5" borderId="73" xfId="0" applyNumberFormat="1" applyFont="1" applyFill="1" applyBorder="1" applyAlignment="1">
      <alignment horizontal="center" vertical="center"/>
    </xf>
    <xf numFmtId="1" fontId="30" fillId="5" borderId="53" xfId="0" applyNumberFormat="1" applyFont="1" applyFill="1" applyBorder="1" applyAlignment="1">
      <alignment horizontal="center" vertical="center"/>
    </xf>
    <xf numFmtId="0" fontId="30" fillId="5" borderId="40" xfId="0" applyFont="1" applyFill="1" applyBorder="1" applyAlignment="1">
      <alignment horizontal="center" vertical="center"/>
    </xf>
    <xf numFmtId="164" fontId="30" fillId="5" borderId="54" xfId="0" applyNumberFormat="1" applyFont="1" applyFill="1" applyBorder="1" applyAlignment="1">
      <alignment horizontal="center" vertical="center"/>
    </xf>
    <xf numFmtId="164" fontId="30" fillId="5" borderId="52" xfId="0" applyNumberFormat="1" applyFont="1" applyFill="1" applyBorder="1" applyAlignment="1">
      <alignment horizontal="center" vertical="center"/>
    </xf>
    <xf numFmtId="1" fontId="48" fillId="7" borderId="53" xfId="0" applyNumberFormat="1" applyFont="1" applyFill="1" applyBorder="1" applyAlignment="1">
      <alignment horizontal="center" vertical="center"/>
    </xf>
    <xf numFmtId="0" fontId="50" fillId="8" borderId="53" xfId="0" applyFont="1" applyFill="1" applyBorder="1" applyAlignment="1">
      <alignment horizontal="center" vertical="center"/>
    </xf>
    <xf numFmtId="9" fontId="50" fillId="8" borderId="54" xfId="4" applyNumberFormat="1" applyFont="1" applyFill="1" applyBorder="1" applyAlignment="1">
      <alignment horizontal="center" vertical="center"/>
    </xf>
    <xf numFmtId="0" fontId="37" fillId="0" borderId="78" xfId="0" applyFont="1" applyFill="1" applyBorder="1" applyAlignment="1" applyProtection="1">
      <alignment horizontal="center" vertical="center" wrapText="1"/>
      <protection locked="0"/>
    </xf>
    <xf numFmtId="1" fontId="36" fillId="0" borderId="17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77" xfId="0" applyFont="1" applyFill="1" applyBorder="1" applyAlignment="1" applyProtection="1">
      <alignment horizontal="center" vertical="center" wrapText="1"/>
      <protection locked="0"/>
    </xf>
    <xf numFmtId="0" fontId="36" fillId="0" borderId="17" xfId="2" applyFont="1" applyFill="1" applyBorder="1" applyAlignment="1">
      <alignment horizontal="center" vertical="center"/>
    </xf>
    <xf numFmtId="1" fontId="36" fillId="0" borderId="84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3" xfId="2" applyFont="1" applyFill="1" applyBorder="1" applyAlignment="1">
      <alignment horizontal="center" vertical="center" wrapText="1"/>
    </xf>
    <xf numFmtId="0" fontId="36" fillId="0" borderId="34" xfId="2" applyFont="1" applyFill="1" applyBorder="1" applyAlignment="1">
      <alignment horizontal="center" vertical="center" wrapText="1"/>
    </xf>
    <xf numFmtId="0" fontId="36" fillId="0" borderId="77" xfId="2" applyFont="1" applyFill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/>
    </xf>
    <xf numFmtId="0" fontId="36" fillId="0" borderId="78" xfId="0" applyFont="1" applyBorder="1" applyAlignment="1">
      <alignment horizontal="center" vertical="center" wrapText="1"/>
    </xf>
    <xf numFmtId="0" fontId="65" fillId="0" borderId="22" xfId="1" applyFont="1" applyBorder="1" applyAlignment="1">
      <alignment horizontal="center" vertical="center" wrapText="1"/>
    </xf>
    <xf numFmtId="0" fontId="65" fillId="0" borderId="90" xfId="1" applyFont="1" applyBorder="1" applyAlignment="1">
      <alignment horizontal="center" vertical="center" wrapText="1"/>
    </xf>
    <xf numFmtId="0" fontId="65" fillId="0" borderId="65" xfId="1" applyFont="1" applyBorder="1" applyAlignment="1">
      <alignment horizontal="center" vertical="center" wrapText="1"/>
    </xf>
    <xf numFmtId="0" fontId="65" fillId="0" borderId="91" xfId="1" applyFont="1" applyBorder="1" applyAlignment="1">
      <alignment horizontal="center" vertical="center" wrapText="1"/>
    </xf>
    <xf numFmtId="0" fontId="65" fillId="11" borderId="90" xfId="1" applyFont="1" applyFill="1" applyBorder="1" applyAlignment="1">
      <alignment horizontal="left" vertical="center" wrapText="1"/>
    </xf>
    <xf numFmtId="0" fontId="36" fillId="13" borderId="65" xfId="0" applyFont="1" applyFill="1" applyBorder="1" applyAlignment="1">
      <alignment horizontal="center" vertical="center" wrapText="1"/>
    </xf>
    <xf numFmtId="0" fontId="36" fillId="13" borderId="84" xfId="0" applyFont="1" applyFill="1" applyBorder="1" applyAlignment="1">
      <alignment horizontal="left" vertical="center" wrapText="1"/>
    </xf>
    <xf numFmtId="0" fontId="36" fillId="13" borderId="65" xfId="0" applyFont="1" applyFill="1" applyBorder="1" applyAlignment="1">
      <alignment horizontal="left" vertical="center" wrapText="1"/>
    </xf>
    <xf numFmtId="0" fontId="36" fillId="13" borderId="78" xfId="0" applyFont="1" applyFill="1" applyBorder="1" applyAlignment="1">
      <alignment horizontal="left" vertical="center" wrapText="1"/>
    </xf>
    <xf numFmtId="0" fontId="36" fillId="0" borderId="84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11" borderId="18" xfId="0" applyFont="1" applyFill="1" applyBorder="1" applyAlignment="1">
      <alignment horizontal="center" vertical="center" wrapText="1"/>
    </xf>
    <xf numFmtId="0" fontId="65" fillId="11" borderId="65" xfId="1" applyFont="1" applyFill="1" applyBorder="1" applyAlignment="1">
      <alignment horizontal="center" vertical="center" wrapText="1"/>
    </xf>
    <xf numFmtId="0" fontId="65" fillId="11" borderId="78" xfId="1" applyFont="1" applyFill="1" applyBorder="1" applyAlignment="1">
      <alignment horizontal="center" vertical="center" wrapText="1"/>
    </xf>
    <xf numFmtId="0" fontId="36" fillId="13" borderId="1" xfId="0" applyFont="1" applyFill="1" applyBorder="1" applyAlignment="1" applyProtection="1">
      <alignment vertical="center" wrapText="1"/>
    </xf>
    <xf numFmtId="0" fontId="65" fillId="13" borderId="90" xfId="1" applyFont="1" applyFill="1" applyBorder="1" applyAlignment="1">
      <alignment horizontal="center" vertical="center" wrapText="1"/>
    </xf>
    <xf numFmtId="0" fontId="65" fillId="13" borderId="65" xfId="1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34" fillId="0" borderId="1" xfId="0" applyFont="1" applyFill="1" applyBorder="1" applyAlignment="1">
      <alignment horizontal="center" vertical="center"/>
    </xf>
    <xf numFmtId="0" fontId="29" fillId="0" borderId="1" xfId="0" applyFont="1" applyFill="1" applyBorder="1"/>
    <xf numFmtId="0" fontId="27" fillId="0" borderId="1" xfId="0" applyFont="1" applyFill="1" applyBorder="1"/>
    <xf numFmtId="0" fontId="27" fillId="0" borderId="1" xfId="0" applyFont="1" applyFill="1" applyBorder="1" applyAlignment="1">
      <alignment horizontal="centerContinuous"/>
    </xf>
    <xf numFmtId="0" fontId="32" fillId="0" borderId="1" xfId="0" applyFont="1" applyFill="1" applyBorder="1" applyAlignment="1">
      <alignment horizontal="centerContinuous"/>
    </xf>
    <xf numFmtId="0" fontId="27" fillId="0" borderId="1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8" fillId="3" borderId="15" xfId="0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0" fontId="28" fillId="3" borderId="57" xfId="0" applyFont="1" applyFill="1" applyBorder="1" applyAlignment="1" applyProtection="1">
      <alignment horizontal="center" vertical="center" wrapText="1"/>
      <protection locked="0"/>
    </xf>
    <xf numFmtId="0" fontId="28" fillId="3" borderId="43" xfId="0" applyFont="1" applyFill="1" applyBorder="1" applyAlignment="1" applyProtection="1">
      <alignment horizontal="center" vertical="center" wrapText="1"/>
      <protection locked="0"/>
    </xf>
    <xf numFmtId="0" fontId="28" fillId="3" borderId="34" xfId="0" applyFont="1" applyFill="1" applyBorder="1" applyAlignment="1" applyProtection="1">
      <alignment horizontal="center" vertical="center" wrapText="1"/>
      <protection locked="0"/>
    </xf>
    <xf numFmtId="0" fontId="28" fillId="3" borderId="79" xfId="0" applyFont="1" applyFill="1" applyBorder="1" applyAlignment="1" applyProtection="1">
      <alignment horizontal="center" vertical="center" wrapText="1"/>
      <protection locked="0"/>
    </xf>
    <xf numFmtId="1" fontId="53" fillId="3" borderId="15" xfId="0" applyNumberFormat="1" applyFont="1" applyFill="1" applyBorder="1" applyAlignment="1">
      <alignment horizontal="center" vertical="center"/>
    </xf>
    <xf numFmtId="1" fontId="53" fillId="3" borderId="43" xfId="0" applyNumberFormat="1" applyFont="1" applyFill="1" applyBorder="1" applyAlignment="1">
      <alignment horizontal="center" vertical="center"/>
    </xf>
    <xf numFmtId="1" fontId="53" fillId="3" borderId="18" xfId="0" applyNumberFormat="1" applyFont="1" applyFill="1" applyBorder="1" applyAlignment="1">
      <alignment horizontal="center" vertical="center"/>
    </xf>
    <xf numFmtId="1" fontId="53" fillId="3" borderId="77" xfId="0" applyNumberFormat="1" applyFont="1" applyFill="1" applyBorder="1" applyAlignment="1">
      <alignment horizontal="center" vertical="center"/>
    </xf>
    <xf numFmtId="1" fontId="54" fillId="3" borderId="43" xfId="0" applyNumberFormat="1" applyFont="1" applyFill="1" applyBorder="1" applyAlignment="1">
      <alignment horizontal="center" vertical="center"/>
    </xf>
    <xf numFmtId="1" fontId="54" fillId="3" borderId="34" xfId="0" applyNumberFormat="1" applyFont="1" applyFill="1" applyBorder="1" applyAlignment="1">
      <alignment horizontal="center" vertical="center"/>
    </xf>
    <xf numFmtId="1" fontId="53" fillId="3" borderId="57" xfId="0" applyNumberFormat="1" applyFont="1" applyFill="1" applyBorder="1" applyAlignment="1">
      <alignment horizontal="center" vertical="center"/>
    </xf>
    <xf numFmtId="1" fontId="53" fillId="3" borderId="79" xfId="0" applyNumberFormat="1" applyFont="1" applyFill="1" applyBorder="1" applyAlignment="1">
      <alignment horizontal="center" vertical="center"/>
    </xf>
    <xf numFmtId="0" fontId="53" fillId="3" borderId="15" xfId="0" applyFont="1" applyFill="1" applyBorder="1" applyAlignment="1">
      <alignment horizontal="center" vertical="center"/>
    </xf>
    <xf numFmtId="0" fontId="53" fillId="3" borderId="18" xfId="0" applyFont="1" applyFill="1" applyBorder="1" applyAlignment="1">
      <alignment horizontal="center" vertical="center"/>
    </xf>
    <xf numFmtId="0" fontId="52" fillId="3" borderId="15" xfId="0" applyFont="1" applyFill="1" applyBorder="1" applyAlignment="1" applyProtection="1">
      <alignment horizontal="center" vertical="center"/>
      <protection locked="0"/>
    </xf>
    <xf numFmtId="0" fontId="52" fillId="3" borderId="43" xfId="0" applyFont="1" applyFill="1" applyBorder="1" applyAlignment="1" applyProtection="1">
      <alignment horizontal="center" vertical="center"/>
      <protection locked="0"/>
    </xf>
    <xf numFmtId="1" fontId="53" fillId="3" borderId="1" xfId="0" applyNumberFormat="1" applyFont="1" applyFill="1" applyBorder="1" applyAlignment="1" applyProtection="1">
      <alignment horizontal="center" vertical="center"/>
      <protection locked="0"/>
    </xf>
    <xf numFmtId="1" fontId="53" fillId="3" borderId="34" xfId="0" applyNumberFormat="1" applyFont="1" applyFill="1" applyBorder="1" applyAlignment="1" applyProtection="1">
      <alignment horizontal="center" vertical="center"/>
      <protection locked="0"/>
    </xf>
    <xf numFmtId="0" fontId="49" fillId="3" borderId="37" xfId="0" applyFont="1" applyFill="1" applyBorder="1" applyAlignment="1">
      <alignment horizontal="center" vertical="center"/>
    </xf>
    <xf numFmtId="0" fontId="53" fillId="3" borderId="24" xfId="0" applyFont="1" applyFill="1" applyBorder="1" applyAlignment="1" applyProtection="1">
      <alignment horizontal="center" vertical="center"/>
      <protection locked="0"/>
    </xf>
    <xf numFmtId="0" fontId="28" fillId="3" borderId="37" xfId="0" applyFont="1" applyFill="1" applyBorder="1" applyAlignment="1" applyProtection="1">
      <alignment horizontal="center" vertical="center" wrapText="1"/>
      <protection locked="0"/>
    </xf>
    <xf numFmtId="1" fontId="52" fillId="0" borderId="70" xfId="0" applyNumberFormat="1" applyFont="1" applyFill="1" applyBorder="1" applyAlignment="1" applyProtection="1">
      <alignment horizontal="center" vertical="center"/>
      <protection locked="0"/>
    </xf>
    <xf numFmtId="0" fontId="52" fillId="0" borderId="36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53" fillId="0" borderId="38" xfId="0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70" xfId="0" applyFont="1" applyFill="1" applyBorder="1" applyAlignment="1" applyProtection="1">
      <alignment horizontal="center" vertical="center"/>
      <protection locked="0"/>
    </xf>
    <xf numFmtId="0" fontId="52" fillId="0" borderId="4" xfId="0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2" fontId="53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65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30" fillId="0" borderId="70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4" fillId="0" borderId="70" xfId="0" applyFont="1" applyFill="1" applyBorder="1" applyAlignment="1" applyProtection="1">
      <alignment horizontal="center" vertical="center" wrapText="1"/>
      <protection locked="0"/>
    </xf>
    <xf numFmtId="0" fontId="54" fillId="0" borderId="65" xfId="0" applyFont="1" applyFill="1" applyBorder="1" applyAlignment="1" applyProtection="1">
      <alignment horizontal="center" vertical="center" wrapText="1"/>
      <protection locked="0"/>
    </xf>
    <xf numFmtId="1" fontId="54" fillId="0" borderId="65" xfId="0" applyNumberFormat="1" applyFont="1" applyFill="1" applyBorder="1" applyAlignment="1">
      <alignment horizontal="center" vertical="center"/>
    </xf>
    <xf numFmtId="0" fontId="54" fillId="0" borderId="80" xfId="0" applyFont="1" applyFill="1" applyBorder="1" applyAlignment="1">
      <alignment horizontal="center" vertical="center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57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vertical="center"/>
    </xf>
    <xf numFmtId="1" fontId="53" fillId="0" borderId="1" xfId="0" applyNumberFormat="1" applyFont="1" applyFill="1" applyBorder="1" applyAlignment="1">
      <alignment vertical="center"/>
    </xf>
    <xf numFmtId="1" fontId="53" fillId="0" borderId="10" xfId="0" applyNumberFormat="1" applyFont="1" applyFill="1" applyBorder="1" applyAlignment="1">
      <alignment vertical="center"/>
    </xf>
    <xf numFmtId="1" fontId="53" fillId="0" borderId="1" xfId="0" applyNumberFormat="1" applyFont="1" applyBorder="1" applyAlignment="1">
      <alignment vertical="center"/>
    </xf>
    <xf numFmtId="1" fontId="53" fillId="3" borderId="1" xfId="0" applyNumberFormat="1" applyFont="1" applyFill="1" applyBorder="1" applyAlignment="1">
      <alignment vertical="center"/>
    </xf>
    <xf numFmtId="1" fontId="53" fillId="3" borderId="64" xfId="0" applyNumberFormat="1" applyFont="1" applyFill="1" applyBorder="1" applyAlignment="1">
      <alignment vertical="center"/>
    </xf>
    <xf numFmtId="0" fontId="53" fillId="0" borderId="90" xfId="0" applyFont="1" applyBorder="1" applyAlignment="1">
      <alignment vertical="center"/>
    </xf>
    <xf numFmtId="1" fontId="53" fillId="0" borderId="90" xfId="0" applyNumberFormat="1" applyFont="1" applyBorder="1" applyAlignment="1" applyProtection="1">
      <alignment horizontal="center" vertical="center"/>
      <protection hidden="1"/>
    </xf>
    <xf numFmtId="0" fontId="53" fillId="0" borderId="18" xfId="0" applyFont="1" applyFill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3" borderId="18" xfId="0" applyFont="1" applyFill="1" applyBorder="1" applyAlignment="1">
      <alignment vertical="center"/>
    </xf>
    <xf numFmtId="0" fontId="53" fillId="3" borderId="25" xfId="0" applyFont="1" applyFill="1" applyBorder="1" applyAlignment="1">
      <alignment vertical="center"/>
    </xf>
    <xf numFmtId="1" fontId="53" fillId="0" borderId="0" xfId="0" applyNumberFormat="1" applyFont="1" applyBorder="1" applyAlignment="1" applyProtection="1">
      <alignment horizontal="center" vertical="center"/>
      <protection hidden="1"/>
    </xf>
    <xf numFmtId="0" fontId="30" fillId="0" borderId="70" xfId="0" applyFont="1" applyBorder="1" applyAlignment="1" applyProtection="1">
      <alignment horizontal="center" vertical="center" wrapText="1"/>
      <protection locked="0"/>
    </xf>
    <xf numFmtId="164" fontId="30" fillId="2" borderId="3" xfId="0" applyNumberFormat="1" applyFont="1" applyFill="1" applyBorder="1" applyAlignment="1">
      <alignment horizontal="center" vertical="center"/>
    </xf>
    <xf numFmtId="164" fontId="30" fillId="2" borderId="2" xfId="0" applyNumberFormat="1" applyFont="1" applyFill="1" applyBorder="1" applyAlignment="1">
      <alignment horizontal="center" vertical="center"/>
    </xf>
    <xf numFmtId="164" fontId="30" fillId="2" borderId="13" xfId="0" applyNumberFormat="1" applyFont="1" applyFill="1" applyBorder="1" applyAlignment="1">
      <alignment horizontal="center" vertical="center"/>
    </xf>
    <xf numFmtId="0" fontId="28" fillId="11" borderId="43" xfId="0" applyFont="1" applyFill="1" applyBorder="1" applyAlignment="1" applyProtection="1">
      <alignment horizontal="center" vertical="center" wrapText="1"/>
      <protection locked="0"/>
    </xf>
    <xf numFmtId="0" fontId="36" fillId="0" borderId="12" xfId="2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28" fillId="11" borderId="18" xfId="0" applyFont="1" applyFill="1" applyBorder="1" applyAlignment="1" applyProtection="1">
      <alignment horizontal="center" vertical="center" wrapText="1"/>
      <protection locked="0"/>
    </xf>
    <xf numFmtId="0" fontId="28" fillId="11" borderId="77" xfId="0" applyFont="1" applyFill="1" applyBorder="1" applyAlignment="1" applyProtection="1">
      <alignment horizontal="center" vertical="center" wrapText="1"/>
      <protection locked="0"/>
    </xf>
    <xf numFmtId="1" fontId="30" fillId="5" borderId="2" xfId="0" applyNumberFormat="1" applyFont="1" applyFill="1" applyBorder="1" applyAlignment="1">
      <alignment horizontal="center" vertical="center"/>
    </xf>
    <xf numFmtId="1" fontId="30" fillId="5" borderId="21" xfId="0" applyNumberFormat="1" applyFont="1" applyFill="1" applyBorder="1" applyAlignment="1">
      <alignment horizontal="center" vertical="center"/>
    </xf>
    <xf numFmtId="1" fontId="30" fillId="5" borderId="93" xfId="0" applyNumberFormat="1" applyFont="1" applyFill="1" applyBorder="1" applyAlignment="1">
      <alignment horizontal="center" vertical="center"/>
    </xf>
    <xf numFmtId="1" fontId="30" fillId="5" borderId="87" xfId="0" applyNumberFormat="1" applyFont="1" applyFill="1" applyBorder="1" applyAlignment="1">
      <alignment horizontal="center" vertical="center"/>
    </xf>
    <xf numFmtId="1" fontId="30" fillId="5" borderId="3" xfId="0" applyNumberFormat="1" applyFont="1" applyFill="1" applyBorder="1" applyAlignment="1">
      <alignment horizontal="center" vertical="center"/>
    </xf>
    <xf numFmtId="1" fontId="30" fillId="5" borderId="4" xfId="0" applyNumberFormat="1" applyFont="1" applyFill="1" applyBorder="1" applyAlignment="1">
      <alignment horizontal="center" vertical="center"/>
    </xf>
    <xf numFmtId="1" fontId="30" fillId="5" borderId="15" xfId="0" applyNumberFormat="1" applyFont="1" applyFill="1" applyBorder="1" applyAlignment="1">
      <alignment horizontal="center" vertical="center"/>
    </xf>
    <xf numFmtId="0" fontId="55" fillId="5" borderId="33" xfId="0" applyFont="1" applyFill="1" applyBorder="1" applyAlignment="1">
      <alignment horizontal="center" vertical="center"/>
    </xf>
    <xf numFmtId="0" fontId="55" fillId="5" borderId="16" xfId="0" applyFont="1" applyFill="1" applyBorder="1" applyAlignment="1">
      <alignment horizontal="center" vertical="center"/>
    </xf>
    <xf numFmtId="0" fontId="55" fillId="5" borderId="89" xfId="0" applyFont="1" applyFill="1" applyBorder="1" applyAlignment="1">
      <alignment horizontal="center" vertical="center"/>
    </xf>
    <xf numFmtId="0" fontId="55" fillId="5" borderId="19" xfId="0" applyFont="1" applyFill="1" applyBorder="1" applyAlignment="1">
      <alignment horizontal="center" vertical="center"/>
    </xf>
    <xf numFmtId="1" fontId="55" fillId="5" borderId="33" xfId="0" applyNumberFormat="1" applyFont="1" applyFill="1" applyBorder="1" applyAlignment="1">
      <alignment horizontal="center" vertical="center"/>
    </xf>
    <xf numFmtId="1" fontId="55" fillId="5" borderId="16" xfId="0" applyNumberFormat="1" applyFont="1" applyFill="1" applyBorder="1" applyAlignment="1">
      <alignment horizontal="center" vertical="center"/>
    </xf>
    <xf numFmtId="1" fontId="55" fillId="5" borderId="89" xfId="0" applyNumberFormat="1" applyFont="1" applyFill="1" applyBorder="1" applyAlignment="1">
      <alignment horizontal="center" vertical="center"/>
    </xf>
    <xf numFmtId="1" fontId="55" fillId="5" borderId="88" xfId="0" applyNumberFormat="1" applyFont="1" applyFill="1" applyBorder="1" applyAlignment="1">
      <alignment horizontal="center" vertical="center"/>
    </xf>
    <xf numFmtId="1" fontId="55" fillId="5" borderId="28" xfId="0" applyNumberFormat="1" applyFont="1" applyFill="1" applyBorder="1" applyAlignment="1">
      <alignment horizontal="center" vertical="center"/>
    </xf>
    <xf numFmtId="0" fontId="54" fillId="7" borderId="52" xfId="0" applyFont="1" applyFill="1" applyBorder="1" applyAlignment="1">
      <alignment horizontal="center" vertical="center"/>
    </xf>
    <xf numFmtId="0" fontId="54" fillId="7" borderId="73" xfId="0" applyFont="1" applyFill="1" applyBorder="1" applyAlignment="1">
      <alignment horizontal="center" vertical="center"/>
    </xf>
    <xf numFmtId="1" fontId="54" fillId="7" borderId="40" xfId="0" applyNumberFormat="1" applyFont="1" applyFill="1" applyBorder="1" applyAlignment="1">
      <alignment horizontal="center" vertical="center"/>
    </xf>
    <xf numFmtId="1" fontId="54" fillId="7" borderId="54" xfId="0" applyNumberFormat="1" applyFont="1" applyFill="1" applyBorder="1" applyAlignment="1">
      <alignment horizontal="center" vertical="center"/>
    </xf>
    <xf numFmtId="1" fontId="54" fillId="7" borderId="52" xfId="0" applyNumberFormat="1" applyFont="1" applyFill="1" applyBorder="1" applyAlignment="1">
      <alignment horizontal="center" vertical="center"/>
    </xf>
    <xf numFmtId="1" fontId="54" fillId="7" borderId="73" xfId="0" applyNumberFormat="1" applyFont="1" applyFill="1" applyBorder="1" applyAlignment="1">
      <alignment horizontal="center" vertical="center"/>
    </xf>
    <xf numFmtId="164" fontId="54" fillId="7" borderId="55" xfId="0" applyNumberFormat="1" applyFont="1" applyFill="1" applyBorder="1" applyAlignment="1">
      <alignment horizontal="center" vertical="center"/>
    </xf>
    <xf numFmtId="1" fontId="54" fillId="7" borderId="53" xfId="0" applyNumberFormat="1" applyFont="1" applyFill="1" applyBorder="1" applyAlignment="1">
      <alignment horizontal="center" vertical="center"/>
    </xf>
    <xf numFmtId="0" fontId="54" fillId="7" borderId="35" xfId="0" applyFont="1" applyFill="1" applyBorder="1" applyAlignment="1">
      <alignment horizontal="center" vertical="center"/>
    </xf>
    <xf numFmtId="0" fontId="54" fillId="7" borderId="41" xfId="0" applyFont="1" applyFill="1" applyBorder="1" applyAlignment="1">
      <alignment horizontal="center" vertical="center"/>
    </xf>
    <xf numFmtId="1" fontId="54" fillId="7" borderId="82" xfId="0" applyNumberFormat="1" applyFont="1" applyFill="1" applyBorder="1" applyAlignment="1">
      <alignment horizontal="center" vertical="center"/>
    </xf>
    <xf numFmtId="1" fontId="54" fillId="7" borderId="42" xfId="0" applyNumberFormat="1" applyFont="1" applyFill="1" applyBorder="1" applyAlignment="1">
      <alignment horizontal="center" vertical="center"/>
    </xf>
    <xf numFmtId="1" fontId="54" fillId="7" borderId="35" xfId="0" applyNumberFormat="1" applyFont="1" applyFill="1" applyBorder="1" applyAlignment="1">
      <alignment horizontal="center" vertical="center"/>
    </xf>
    <xf numFmtId="1" fontId="54" fillId="7" borderId="41" xfId="0" applyNumberFormat="1" applyFont="1" applyFill="1" applyBorder="1" applyAlignment="1">
      <alignment horizontal="center" vertical="center"/>
    </xf>
    <xf numFmtId="1" fontId="54" fillId="7" borderId="94" xfId="0" applyNumberFormat="1" applyFont="1" applyFill="1" applyBorder="1" applyAlignment="1">
      <alignment horizontal="center" vertical="center"/>
    </xf>
    <xf numFmtId="1" fontId="28" fillId="11" borderId="4" xfId="0" applyNumberFormat="1" applyFont="1" applyFill="1" applyBorder="1" applyAlignment="1">
      <alignment horizontal="center" vertical="center"/>
    </xf>
    <xf numFmtId="0" fontId="30" fillId="11" borderId="15" xfId="0" applyFont="1" applyFill="1" applyBorder="1" applyAlignment="1" applyProtection="1">
      <alignment horizontal="center" vertical="center" wrapText="1"/>
      <protection locked="0"/>
    </xf>
    <xf numFmtId="1" fontId="28" fillId="11" borderId="70" xfId="0" applyNumberFormat="1" applyFont="1" applyFill="1" applyBorder="1" applyAlignment="1" applyProtection="1">
      <alignment horizontal="center" vertical="center" wrapText="1"/>
      <protection locked="0"/>
    </xf>
    <xf numFmtId="0" fontId="36" fillId="11" borderId="12" xfId="2" applyFont="1" applyFill="1" applyBorder="1" applyAlignment="1">
      <alignment horizontal="center" vertical="center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12" xfId="2" applyFont="1" applyFill="1" applyBorder="1" applyAlignment="1">
      <alignment horizontal="center" vertical="center" wrapText="1"/>
    </xf>
    <xf numFmtId="0" fontId="30" fillId="11" borderId="65" xfId="0" applyFont="1" applyFill="1" applyBorder="1" applyAlignment="1" applyProtection="1">
      <alignment horizontal="center" vertical="center" wrapText="1"/>
      <protection locked="0"/>
    </xf>
    <xf numFmtId="0" fontId="30" fillId="11" borderId="1" xfId="0" applyFont="1" applyFill="1" applyBorder="1" applyAlignment="1" applyProtection="1">
      <alignment horizontal="center" vertical="center" wrapText="1"/>
      <protection locked="0"/>
    </xf>
    <xf numFmtId="1" fontId="28" fillId="11" borderId="65" xfId="0" applyNumberFormat="1" applyFont="1" applyFill="1" applyBorder="1" applyAlignment="1" applyProtection="1">
      <alignment horizontal="center" vertical="center" wrapText="1"/>
      <protection locked="0"/>
    </xf>
    <xf numFmtId="0" fontId="30" fillId="11" borderId="78" xfId="0" applyFont="1" applyFill="1" applyBorder="1" applyAlignment="1" applyProtection="1">
      <alignment horizontal="center" vertical="center" wrapText="1"/>
      <protection locked="0"/>
    </xf>
    <xf numFmtId="0" fontId="36" fillId="11" borderId="36" xfId="2" applyFont="1" applyFill="1" applyBorder="1" applyAlignment="1">
      <alignment horizontal="center" vertical="center"/>
    </xf>
    <xf numFmtId="0" fontId="36" fillId="11" borderId="38" xfId="2" applyFont="1" applyFill="1" applyBorder="1" applyAlignment="1">
      <alignment horizontal="center" vertical="center"/>
    </xf>
    <xf numFmtId="0" fontId="30" fillId="11" borderId="84" xfId="0" applyFont="1" applyFill="1" applyBorder="1" applyAlignment="1" applyProtection="1">
      <alignment horizontal="center" vertical="center" wrapText="1"/>
      <protection locked="0"/>
    </xf>
    <xf numFmtId="1" fontId="28" fillId="11" borderId="17" xfId="0" applyNumberFormat="1" applyFont="1" applyFill="1" applyBorder="1" applyAlignment="1">
      <alignment horizontal="center" vertical="center"/>
    </xf>
    <xf numFmtId="0" fontId="30" fillId="11" borderId="18" xfId="0" applyFont="1" applyFill="1" applyBorder="1" applyAlignment="1" applyProtection="1">
      <alignment horizontal="center" vertical="center" wrapText="1"/>
      <protection locked="0"/>
    </xf>
    <xf numFmtId="1" fontId="28" fillId="11" borderId="78" xfId="0" applyNumberFormat="1" applyFont="1" applyFill="1" applyBorder="1" applyAlignment="1" applyProtection="1">
      <alignment horizontal="center" vertical="center" wrapText="1"/>
      <protection locked="0"/>
    </xf>
    <xf numFmtId="0" fontId="36" fillId="11" borderId="33" xfId="2" applyFont="1" applyFill="1" applyBorder="1" applyAlignment="1">
      <alignment horizontal="center" vertical="center"/>
    </xf>
    <xf numFmtId="0" fontId="36" fillId="11" borderId="33" xfId="0" applyFont="1" applyFill="1" applyBorder="1" applyAlignment="1">
      <alignment horizontal="center" vertical="center" wrapText="1"/>
    </xf>
    <xf numFmtId="0" fontId="36" fillId="11" borderId="33" xfId="2" applyFont="1" applyFill="1" applyBorder="1" applyAlignment="1">
      <alignment horizontal="center" vertical="center" wrapText="1"/>
    </xf>
    <xf numFmtId="0" fontId="36" fillId="11" borderId="39" xfId="2" applyFont="1" applyFill="1" applyBorder="1" applyAlignment="1">
      <alignment horizontal="center" vertical="center"/>
    </xf>
    <xf numFmtId="0" fontId="36" fillId="13" borderId="15" xfId="0" applyFont="1" applyFill="1" applyBorder="1" applyAlignment="1">
      <alignment horizontal="center" vertical="center" wrapText="1"/>
    </xf>
    <xf numFmtId="0" fontId="36" fillId="13" borderId="15" xfId="2" applyFont="1" applyFill="1" applyBorder="1" applyAlignment="1">
      <alignment horizontal="center" vertical="center"/>
    </xf>
    <xf numFmtId="0" fontId="36" fillId="13" borderId="33" xfId="0" applyFont="1" applyFill="1" applyBorder="1" applyAlignment="1">
      <alignment horizontal="center" vertical="center" wrapText="1"/>
    </xf>
    <xf numFmtId="0" fontId="36" fillId="13" borderId="33" xfId="2" applyFont="1" applyFill="1" applyBorder="1" applyAlignment="1">
      <alignment horizontal="center" vertical="center"/>
    </xf>
    <xf numFmtId="2" fontId="36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0" fontId="36" fillId="11" borderId="12" xfId="0" applyFont="1" applyFill="1" applyBorder="1" applyAlignment="1" applyProtection="1">
      <alignment horizontal="center" vertical="center" wrapText="1"/>
      <protection locked="0"/>
    </xf>
    <xf numFmtId="0" fontId="36" fillId="11" borderId="95" xfId="0" applyFont="1" applyFill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>
      <alignment horizontal="center" vertical="center" wrapText="1"/>
    </xf>
    <xf numFmtId="2" fontId="36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13" borderId="24" xfId="0" applyFont="1" applyFill="1" applyBorder="1" applyAlignment="1">
      <alignment horizontal="center" vertical="center" wrapText="1"/>
    </xf>
    <xf numFmtId="2" fontId="3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36" fillId="11" borderId="18" xfId="0" applyFont="1" applyFill="1" applyBorder="1" applyAlignment="1" applyProtection="1">
      <alignment horizontal="center" vertical="center" wrapText="1"/>
      <protection locked="0"/>
    </xf>
    <xf numFmtId="0" fontId="36" fillId="11" borderId="77" xfId="0" applyFont="1" applyFill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>
      <alignment horizontal="center" vertical="center" wrapText="1"/>
    </xf>
    <xf numFmtId="0" fontId="36" fillId="13" borderId="37" xfId="0" applyFont="1" applyFill="1" applyBorder="1" applyAlignment="1">
      <alignment horizontal="center" vertical="center" wrapText="1"/>
    </xf>
    <xf numFmtId="0" fontId="36" fillId="13" borderId="25" xfId="0" applyFont="1" applyFill="1" applyBorder="1" applyAlignment="1">
      <alignment horizontal="center" vertical="center" wrapText="1"/>
    </xf>
    <xf numFmtId="2" fontId="36" fillId="11" borderId="36" xfId="0" applyNumberFormat="1" applyFont="1" applyFill="1" applyBorder="1" applyAlignment="1" applyProtection="1">
      <alignment horizontal="left" vertical="center" wrapText="1"/>
      <protection locked="0"/>
    </xf>
    <xf numFmtId="0" fontId="36" fillId="11" borderId="35" xfId="0" applyFont="1" applyFill="1" applyBorder="1" applyAlignment="1">
      <alignment horizontal="left" vertical="center" wrapText="1"/>
    </xf>
    <xf numFmtId="0" fontId="37" fillId="11" borderId="84" xfId="0" applyFont="1" applyFill="1" applyBorder="1" applyAlignment="1" applyProtection="1">
      <alignment horizontal="center" vertical="center" wrapText="1"/>
      <protection locked="0"/>
    </xf>
    <xf numFmtId="1" fontId="36" fillId="11" borderId="11" xfId="0" applyNumberFormat="1" applyFont="1" applyFill="1" applyBorder="1" applyAlignment="1">
      <alignment horizontal="center" vertical="center"/>
    </xf>
    <xf numFmtId="0" fontId="37" fillId="11" borderId="12" xfId="0" applyFont="1" applyFill="1" applyBorder="1" applyAlignment="1" applyProtection="1">
      <alignment horizontal="center" vertical="center" wrapText="1"/>
      <protection locked="0"/>
    </xf>
    <xf numFmtId="1" fontId="36" fillId="11" borderId="8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2" xfId="2" applyFont="1" applyFill="1" applyBorder="1" applyAlignment="1">
      <alignment horizontal="center" vertical="center" wrapText="1"/>
    </xf>
    <xf numFmtId="2" fontId="36" fillId="11" borderId="38" xfId="0" applyNumberFormat="1" applyFont="1" applyFill="1" applyBorder="1" applyAlignment="1" applyProtection="1">
      <alignment horizontal="left" vertical="center" wrapText="1"/>
      <protection locked="0"/>
    </xf>
    <xf numFmtId="0" fontId="36" fillId="11" borderId="57" xfId="0" applyFont="1" applyFill="1" applyBorder="1" applyAlignment="1">
      <alignment horizontal="left" vertical="center" wrapText="1"/>
    </xf>
    <xf numFmtId="0" fontId="37" fillId="11" borderId="1" xfId="0" applyFont="1" applyFill="1" applyBorder="1" applyAlignment="1" applyProtection="1">
      <alignment horizontal="center" vertical="center" wrapText="1"/>
      <protection locked="0"/>
    </xf>
    <xf numFmtId="0" fontId="37" fillId="0" borderId="1" xfId="2" applyFont="1" applyFill="1" applyBorder="1" applyAlignment="1">
      <alignment horizontal="center" vertical="center" wrapText="1"/>
    </xf>
    <xf numFmtId="2" fontId="36" fillId="11" borderId="39" xfId="0" applyNumberFormat="1" applyFont="1" applyFill="1" applyBorder="1" applyAlignment="1" applyProtection="1">
      <alignment horizontal="left" vertical="center" wrapText="1"/>
      <protection locked="0"/>
    </xf>
    <xf numFmtId="0" fontId="37" fillId="11" borderId="78" xfId="0" applyFont="1" applyFill="1" applyBorder="1" applyAlignment="1" applyProtection="1">
      <alignment horizontal="center" vertical="center" wrapText="1"/>
      <protection locked="0"/>
    </xf>
    <xf numFmtId="0" fontId="37" fillId="11" borderId="18" xfId="0" applyFont="1" applyFill="1" applyBorder="1" applyAlignment="1" applyProtection="1">
      <alignment horizontal="center" vertical="center" wrapText="1"/>
      <protection locked="0"/>
    </xf>
    <xf numFmtId="1" fontId="36" fillId="11" borderId="78" xfId="0" applyNumberFormat="1" applyFont="1" applyFill="1" applyBorder="1" applyAlignment="1" applyProtection="1">
      <alignment horizontal="center" vertical="center" wrapText="1"/>
      <protection locked="0"/>
    </xf>
    <xf numFmtId="0" fontId="36" fillId="11" borderId="12" xfId="0" applyFont="1" applyFill="1" applyBorder="1" applyAlignment="1">
      <alignment horizontal="left" vertical="center" wrapText="1"/>
    </xf>
    <xf numFmtId="2" fontId="36" fillId="11" borderId="76" xfId="0" applyNumberFormat="1" applyFont="1" applyFill="1" applyBorder="1" applyAlignment="1" applyProtection="1">
      <alignment horizontal="left" vertical="center" wrapText="1"/>
      <protection locked="0"/>
    </xf>
    <xf numFmtId="0" fontId="36" fillId="13" borderId="15" xfId="0" applyFont="1" applyFill="1" applyBorder="1" applyAlignment="1">
      <alignment horizontal="left" vertical="center" wrapText="1"/>
    </xf>
    <xf numFmtId="0" fontId="37" fillId="13" borderId="15" xfId="2" applyFont="1" applyFill="1" applyBorder="1" applyAlignment="1">
      <alignment horizontal="center" vertical="center" wrapText="1"/>
    </xf>
    <xf numFmtId="0" fontId="36" fillId="13" borderId="33" xfId="0" applyFont="1" applyFill="1" applyBorder="1" applyAlignment="1">
      <alignment horizontal="left" vertical="center" wrapText="1"/>
    </xf>
    <xf numFmtId="0" fontId="37" fillId="13" borderId="33" xfId="2" applyFont="1" applyFill="1" applyBorder="1" applyAlignment="1">
      <alignment horizontal="center" vertical="center" wrapText="1"/>
    </xf>
    <xf numFmtId="0" fontId="37" fillId="13" borderId="37" xfId="2" applyFont="1" applyFill="1" applyBorder="1" applyAlignment="1">
      <alignment horizontal="center" vertical="center" wrapText="1"/>
    </xf>
    <xf numFmtId="0" fontId="37" fillId="13" borderId="24" xfId="2" applyFont="1" applyFill="1" applyBorder="1" applyAlignment="1">
      <alignment horizontal="center" vertical="center" wrapText="1"/>
    </xf>
    <xf numFmtId="0" fontId="36" fillId="11" borderId="1" xfId="0" applyFont="1" applyFill="1" applyBorder="1" applyAlignment="1" applyProtection="1">
      <alignment vertical="center" wrapText="1"/>
    </xf>
    <xf numFmtId="0" fontId="36" fillId="0" borderId="95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 applyProtection="1">
      <alignment vertical="center" wrapText="1"/>
    </xf>
    <xf numFmtId="0" fontId="36" fillId="0" borderId="77" xfId="0" applyFont="1" applyFill="1" applyBorder="1" applyAlignment="1">
      <alignment horizontal="left" vertical="center" wrapText="1"/>
    </xf>
    <xf numFmtId="1" fontId="36" fillId="0" borderId="11" xfId="0" applyNumberFormat="1" applyFont="1" applyFill="1" applyBorder="1" applyAlignment="1">
      <alignment horizontal="center" vertical="center"/>
    </xf>
    <xf numFmtId="0" fontId="37" fillId="0" borderId="84" xfId="0" applyFont="1" applyFill="1" applyBorder="1" applyAlignment="1" applyProtection="1">
      <alignment horizontal="center" vertical="center" wrapText="1"/>
      <protection locked="0"/>
    </xf>
    <xf numFmtId="0" fontId="36" fillId="0" borderId="11" xfId="2" applyFont="1" applyFill="1" applyBorder="1" applyAlignment="1">
      <alignment horizontal="center" vertical="center"/>
    </xf>
    <xf numFmtId="49" fontId="36" fillId="11" borderId="18" xfId="0" applyNumberFormat="1" applyFont="1" applyFill="1" applyBorder="1" applyAlignment="1">
      <alignment horizontal="left" vertical="center" wrapText="1"/>
    </xf>
    <xf numFmtId="0" fontId="65" fillId="0" borderId="12" xfId="1" applyFont="1" applyBorder="1" applyAlignment="1">
      <alignment horizontal="center" vertical="center" wrapText="1"/>
    </xf>
    <xf numFmtId="0" fontId="36" fillId="13" borderId="32" xfId="2" applyFont="1" applyFill="1" applyBorder="1" applyAlignment="1">
      <alignment horizontal="center" vertical="center" wrapText="1"/>
    </xf>
    <xf numFmtId="0" fontId="36" fillId="13" borderId="28" xfId="2" applyFont="1" applyFill="1" applyBorder="1" applyAlignment="1">
      <alignment horizontal="center" vertical="center" wrapText="1"/>
    </xf>
    <xf numFmtId="0" fontId="36" fillId="11" borderId="28" xfId="2" applyFont="1" applyFill="1" applyBorder="1" applyAlignment="1">
      <alignment horizontal="center" vertical="center" wrapText="1"/>
    </xf>
    <xf numFmtId="0" fontId="36" fillId="11" borderId="24" xfId="0" applyFont="1" applyFill="1" applyBorder="1" applyAlignment="1">
      <alignment horizontal="center" vertical="center" wrapText="1"/>
    </xf>
    <xf numFmtId="0" fontId="37" fillId="13" borderId="1" xfId="2" applyFont="1" applyFill="1" applyBorder="1" applyAlignment="1">
      <alignment horizontal="center" vertical="center" wrapText="1"/>
    </xf>
    <xf numFmtId="0" fontId="36" fillId="11" borderId="37" xfId="2" applyFont="1" applyFill="1" applyBorder="1" applyAlignment="1">
      <alignment horizontal="center" vertical="center" wrapText="1"/>
    </xf>
    <xf numFmtId="0" fontId="64" fillId="11" borderId="12" xfId="1" applyFont="1" applyFill="1" applyBorder="1" applyAlignment="1">
      <alignment horizontal="center" vertical="center" wrapText="1"/>
    </xf>
    <xf numFmtId="0" fontId="64" fillId="11" borderId="1" xfId="1" applyFont="1" applyFill="1" applyBorder="1" applyAlignment="1">
      <alignment horizontal="center" vertical="center" wrapText="1"/>
    </xf>
    <xf numFmtId="0" fontId="64" fillId="11" borderId="33" xfId="1" applyFont="1" applyFill="1" applyBorder="1" applyAlignment="1">
      <alignment horizontal="center" vertical="center" wrapText="1"/>
    </xf>
    <xf numFmtId="0" fontId="64" fillId="11" borderId="18" xfId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8" fillId="0" borderId="0" xfId="0" quotePrefix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7" fillId="0" borderId="9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33" xfId="0" applyFont="1" applyBorder="1" applyAlignment="1">
      <alignment horizontal="center" vertical="center" textRotation="90" wrapText="1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left"/>
    </xf>
    <xf numFmtId="0" fontId="42" fillId="0" borderId="0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47" fillId="4" borderId="0" xfId="0" applyFont="1" applyFill="1" applyAlignment="1">
      <alignment horizontal="center" wrapText="1"/>
    </xf>
    <xf numFmtId="0" fontId="32" fillId="4" borderId="0" xfId="0" applyFont="1" applyFill="1" applyAlignment="1">
      <alignment horizontal="center" wrapText="1"/>
    </xf>
    <xf numFmtId="0" fontId="42" fillId="0" borderId="0" xfId="0" applyFont="1" applyAlignment="1">
      <alignment horizontal="center" vertical="top"/>
    </xf>
    <xf numFmtId="0" fontId="4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43" fillId="0" borderId="0" xfId="0" applyFont="1" applyFill="1" applyAlignment="1">
      <alignment horizontal="center"/>
    </xf>
    <xf numFmtId="0" fontId="33" fillId="0" borderId="95" xfId="0" applyFont="1" applyFill="1" applyBorder="1" applyAlignment="1">
      <alignment horizontal="center" vertical="center" textRotation="90" wrapText="1"/>
    </xf>
    <xf numFmtId="0" fontId="33" fillId="0" borderId="98" xfId="0" applyFont="1" applyFill="1" applyBorder="1" applyAlignment="1">
      <alignment horizontal="center" vertical="center" textRotation="90" wrapText="1"/>
    </xf>
    <xf numFmtId="0" fontId="33" fillId="0" borderId="99" xfId="0" applyFont="1" applyFill="1" applyBorder="1" applyAlignment="1">
      <alignment horizontal="center" vertical="center" wrapText="1"/>
    </xf>
    <xf numFmtId="0" fontId="33" fillId="0" borderId="100" xfId="0" applyFont="1" applyFill="1" applyBorder="1" applyAlignment="1">
      <alignment horizontal="center" vertical="center" wrapText="1"/>
    </xf>
    <xf numFmtId="0" fontId="33" fillId="0" borderId="10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 textRotation="90"/>
    </xf>
    <xf numFmtId="0" fontId="33" fillId="0" borderId="11" xfId="0" applyFont="1" applyFill="1" applyBorder="1" applyAlignment="1">
      <alignment horizontal="center" vertical="center" textRotation="90"/>
    </xf>
    <xf numFmtId="0" fontId="31" fillId="0" borderId="1" xfId="0" applyFont="1" applyFill="1" applyBorder="1" applyAlignment="1">
      <alignment horizontal="center"/>
    </xf>
    <xf numFmtId="0" fontId="33" fillId="0" borderId="98" xfId="0" applyFont="1" applyFill="1" applyBorder="1" applyAlignment="1">
      <alignment horizontal="center" vertical="center" textRotation="90"/>
    </xf>
    <xf numFmtId="0" fontId="29" fillId="0" borderId="72" xfId="0" applyFont="1" applyFill="1" applyBorder="1" applyAlignment="1">
      <alignment horizontal="center"/>
    </xf>
    <xf numFmtId="0" fontId="29" fillId="0" borderId="9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/>
    </xf>
    <xf numFmtId="0" fontId="29" fillId="0" borderId="91" xfId="0" applyFont="1" applyFill="1" applyBorder="1" applyAlignment="1">
      <alignment horizontal="center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95" xfId="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3" fillId="0" borderId="9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3" fillId="0" borderId="82" xfId="3" applyFont="1" applyFill="1" applyBorder="1" applyAlignment="1">
      <alignment horizontal="center" vertical="center" wrapText="1"/>
    </xf>
    <xf numFmtId="0" fontId="33" fillId="0" borderId="93" xfId="3" applyFont="1" applyFill="1" applyBorder="1" applyAlignment="1">
      <alignment horizontal="center" vertical="center" wrapText="1"/>
    </xf>
    <xf numFmtId="0" fontId="62" fillId="0" borderId="93" xfId="3" applyFont="1" applyFill="1" applyBorder="1" applyAlignment="1">
      <alignment horizontal="center" vertical="center" wrapText="1"/>
    </xf>
    <xf numFmtId="0" fontId="62" fillId="0" borderId="89" xfId="3" applyFont="1" applyFill="1" applyBorder="1" applyAlignment="1">
      <alignment horizontal="center" vertical="center" wrapText="1"/>
    </xf>
    <xf numFmtId="0" fontId="41" fillId="0" borderId="14" xfId="3" applyFont="1" applyFill="1" applyBorder="1" applyAlignment="1">
      <alignment horizontal="center"/>
    </xf>
    <xf numFmtId="0" fontId="41" fillId="0" borderId="11" xfId="3" applyFont="1" applyFill="1" applyBorder="1" applyAlignment="1">
      <alignment horizontal="center"/>
    </xf>
    <xf numFmtId="0" fontId="41" fillId="0" borderId="14" xfId="3" applyFont="1" applyFill="1" applyBorder="1" applyAlignment="1"/>
    <xf numFmtId="0" fontId="41" fillId="0" borderId="11" xfId="3" applyFont="1" applyFill="1" applyBorder="1" applyAlignment="1"/>
    <xf numFmtId="0" fontId="41" fillId="0" borderId="14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11" xfId="0" applyFont="1" applyFill="1" applyBorder="1" applyAlignment="1"/>
    <xf numFmtId="0" fontId="35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58" fillId="7" borderId="55" xfId="0" applyFont="1" applyFill="1" applyBorder="1" applyAlignment="1" applyProtection="1">
      <alignment horizontal="center" vertical="center" wrapText="1"/>
      <protection locked="0"/>
    </xf>
    <xf numFmtId="0" fontId="58" fillId="7" borderId="52" xfId="0" applyFont="1" applyFill="1" applyBorder="1" applyAlignment="1" applyProtection="1">
      <alignment horizontal="center" vertical="center" wrapText="1"/>
      <protection locked="0"/>
    </xf>
    <xf numFmtId="166" fontId="48" fillId="7" borderId="85" xfId="0" applyNumberFormat="1" applyFont="1" applyFill="1" applyBorder="1" applyAlignment="1">
      <alignment horizontal="left" vertical="center" wrapText="1"/>
    </xf>
    <xf numFmtId="0" fontId="59" fillId="0" borderId="54" xfId="0" applyFont="1" applyBorder="1" applyAlignment="1">
      <alignment horizontal="left" vertical="center" wrapText="1"/>
    </xf>
    <xf numFmtId="0" fontId="50" fillId="8" borderId="85" xfId="0" applyFont="1" applyFill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36" fillId="0" borderId="84" xfId="2" applyFont="1" applyFill="1" applyBorder="1" applyAlignment="1">
      <alignment horizontal="center" vertical="center" wrapText="1"/>
    </xf>
    <xf numFmtId="0" fontId="36" fillId="0" borderId="65" xfId="2" applyFont="1" applyFill="1" applyBorder="1" applyAlignment="1">
      <alignment horizontal="center" vertical="center" wrapText="1"/>
    </xf>
    <xf numFmtId="0" fontId="36" fillId="0" borderId="78" xfId="2" applyFont="1" applyFill="1" applyBorder="1" applyAlignment="1">
      <alignment horizontal="center" vertical="center" wrapText="1"/>
    </xf>
    <xf numFmtId="0" fontId="36" fillId="0" borderId="14" xfId="2" applyFont="1" applyFill="1" applyBorder="1" applyAlignment="1">
      <alignment horizontal="center" vertical="center" wrapText="1"/>
    </xf>
    <xf numFmtId="0" fontId="36" fillId="0" borderId="90" xfId="2" applyFont="1" applyFill="1" applyBorder="1" applyAlignment="1">
      <alignment horizontal="center" vertical="center" wrapText="1"/>
    </xf>
    <xf numFmtId="0" fontId="36" fillId="0" borderId="91" xfId="2" applyFont="1" applyFill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/>
    </xf>
    <xf numFmtId="0" fontId="33" fillId="0" borderId="12" xfId="0" applyFont="1" applyFill="1" applyBorder="1" applyAlignment="1">
      <alignment horizontal="center" vertical="center" textRotation="90" wrapText="1"/>
    </xf>
    <xf numFmtId="0" fontId="28" fillId="0" borderId="103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 textRotation="90" wrapText="1"/>
    </xf>
    <xf numFmtId="0" fontId="33" fillId="0" borderId="25" xfId="0" applyFont="1" applyBorder="1" applyAlignment="1">
      <alignment horizontal="center"/>
    </xf>
    <xf numFmtId="0" fontId="31" fillId="0" borderId="17" xfId="0" applyFont="1" applyFill="1" applyBorder="1" applyAlignment="1">
      <alignment horizontal="center" vertical="center"/>
    </xf>
    <xf numFmtId="0" fontId="31" fillId="0" borderId="9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textRotation="90"/>
    </xf>
    <xf numFmtId="0" fontId="29" fillId="0" borderId="0" xfId="0" applyFont="1" applyFill="1" applyAlignment="1">
      <alignment horizontal="left"/>
    </xf>
    <xf numFmtId="0" fontId="30" fillId="0" borderId="38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39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5" borderId="55" xfId="0" applyFont="1" applyFill="1" applyBorder="1" applyAlignment="1" applyProtection="1">
      <alignment horizontal="center" vertical="center" wrapText="1"/>
      <protection locked="0"/>
    </xf>
    <xf numFmtId="0" fontId="30" fillId="5" borderId="52" xfId="0" applyFont="1" applyFill="1" applyBorder="1" applyAlignment="1" applyProtection="1">
      <alignment horizontal="center" vertical="center" wrapText="1"/>
      <protection locked="0"/>
    </xf>
    <xf numFmtId="0" fontId="30" fillId="12" borderId="55" xfId="0" applyFont="1" applyFill="1" applyBorder="1" applyAlignment="1">
      <alignment horizontal="center" vertical="center"/>
    </xf>
    <xf numFmtId="0" fontId="30" fillId="12" borderId="52" xfId="0" applyFont="1" applyFill="1" applyBorder="1" applyAlignment="1">
      <alignment horizontal="center" vertical="center"/>
    </xf>
    <xf numFmtId="167" fontId="30" fillId="0" borderId="55" xfId="0" applyNumberFormat="1" applyFont="1" applyFill="1" applyBorder="1" applyAlignment="1">
      <alignment horizontal="center" vertical="center"/>
    </xf>
    <xf numFmtId="167" fontId="30" fillId="0" borderId="52" xfId="0" applyNumberFormat="1" applyFont="1" applyFill="1" applyBorder="1" applyAlignment="1">
      <alignment horizontal="center" vertical="center"/>
    </xf>
    <xf numFmtId="167" fontId="30" fillId="0" borderId="53" xfId="0" applyNumberFormat="1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6" fillId="0" borderId="35" xfId="0" applyFont="1" applyFill="1" applyBorder="1" applyAlignment="1" applyProtection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30" fillId="11" borderId="55" xfId="0" applyFont="1" applyFill="1" applyBorder="1" applyAlignment="1">
      <alignment horizontal="center" vertical="center"/>
    </xf>
    <xf numFmtId="0" fontId="30" fillId="11" borderId="52" xfId="0" applyFont="1" applyFill="1" applyBorder="1" applyAlignment="1">
      <alignment horizontal="center" vertical="center"/>
    </xf>
    <xf numFmtId="0" fontId="30" fillId="11" borderId="53" xfId="0" applyFont="1" applyFill="1" applyBorder="1" applyAlignment="1">
      <alignment horizontal="center" vertical="center"/>
    </xf>
    <xf numFmtId="0" fontId="30" fillId="7" borderId="55" xfId="0" applyFont="1" applyFill="1" applyBorder="1" applyAlignment="1">
      <alignment horizontal="center" vertical="center"/>
    </xf>
    <xf numFmtId="0" fontId="30" fillId="7" borderId="52" xfId="0" applyFont="1" applyFill="1" applyBorder="1" applyAlignment="1">
      <alignment horizontal="center" vertical="center"/>
    </xf>
    <xf numFmtId="0" fontId="30" fillId="7" borderId="53" xfId="0" applyFont="1" applyFill="1" applyBorder="1" applyAlignment="1">
      <alignment horizontal="center" vertical="center"/>
    </xf>
    <xf numFmtId="0" fontId="36" fillId="3" borderId="1" xfId="0" applyFont="1" applyFill="1" applyBorder="1" applyAlignment="1" applyProtection="1">
      <alignment horizontal="center" vertical="center" wrapText="1"/>
      <protection locked="0"/>
    </xf>
    <xf numFmtId="0" fontId="36" fillId="3" borderId="57" xfId="0" applyFont="1" applyFill="1" applyBorder="1" applyAlignment="1" applyProtection="1">
      <alignment horizontal="center" vertical="center" wrapText="1"/>
      <protection locked="0"/>
    </xf>
    <xf numFmtId="0" fontId="36" fillId="3" borderId="34" xfId="0" applyFont="1" applyFill="1" applyBorder="1" applyAlignment="1" applyProtection="1">
      <alignment horizontal="center" vertical="center" wrapText="1"/>
      <protection locked="0"/>
    </xf>
    <xf numFmtId="0" fontId="36" fillId="3" borderId="79" xfId="0" applyFont="1" applyFill="1" applyBorder="1" applyAlignment="1" applyProtection="1">
      <alignment horizontal="center" vertical="center" wrapText="1"/>
      <protection locked="0"/>
    </xf>
    <xf numFmtId="0" fontId="37" fillId="0" borderId="57" xfId="0" applyFont="1" applyFill="1" applyBorder="1" applyAlignment="1" applyProtection="1">
      <alignment horizontal="center" vertical="center" wrapText="1"/>
    </xf>
    <xf numFmtId="0" fontId="37" fillId="0" borderId="2" xfId="0" applyFont="1" applyFill="1" applyBorder="1" applyAlignment="1" applyProtection="1">
      <alignment horizontal="center" vertical="center" wrapText="1"/>
    </xf>
    <xf numFmtId="1" fontId="36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55" xfId="0" applyFont="1" applyFill="1" applyBorder="1" applyAlignment="1">
      <alignment horizontal="center" vertical="center"/>
    </xf>
    <xf numFmtId="0" fontId="30" fillId="5" borderId="52" xfId="0" applyFont="1" applyFill="1" applyBorder="1" applyAlignment="1">
      <alignment horizontal="center" vertical="center"/>
    </xf>
    <xf numFmtId="0" fontId="30" fillId="5" borderId="53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57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66" xfId="0" applyFont="1" applyFill="1" applyBorder="1" applyAlignment="1" applyProtection="1">
      <alignment horizontal="center" vertical="center" wrapText="1"/>
      <protection locked="0"/>
    </xf>
    <xf numFmtId="0" fontId="58" fillId="9" borderId="85" xfId="0" applyFont="1" applyFill="1" applyBorder="1" applyAlignment="1" applyProtection="1">
      <alignment horizontal="center" vertical="center" wrapText="1"/>
      <protection locked="0"/>
    </xf>
    <xf numFmtId="0" fontId="58" fillId="9" borderId="54" xfId="0" applyFont="1" applyFill="1" applyBorder="1" applyAlignment="1" applyProtection="1">
      <alignment horizontal="center" vertical="center" wrapText="1"/>
      <protection locked="0"/>
    </xf>
    <xf numFmtId="0" fontId="30" fillId="5" borderId="85" xfId="0" applyFont="1" applyFill="1" applyBorder="1" applyAlignment="1">
      <alignment horizontal="center" vertical="center"/>
    </xf>
    <xf numFmtId="0" fontId="30" fillId="5" borderId="83" xfId="0" applyFont="1" applyFill="1" applyBorder="1" applyAlignment="1">
      <alignment horizontal="center" vertical="center"/>
    </xf>
    <xf numFmtId="0" fontId="30" fillId="5" borderId="86" xfId="0" applyFont="1" applyFill="1" applyBorder="1" applyAlignment="1">
      <alignment horizontal="center" vertical="center"/>
    </xf>
    <xf numFmtId="0" fontId="30" fillId="5" borderId="85" xfId="0" applyFont="1" applyFill="1" applyBorder="1" applyAlignment="1" applyProtection="1">
      <alignment horizontal="center" vertical="center" wrapText="1"/>
      <protection locked="0"/>
    </xf>
    <xf numFmtId="0" fontId="30" fillId="5" borderId="54" xfId="0" applyFont="1" applyFill="1" applyBorder="1" applyAlignment="1" applyProtection="1">
      <alignment horizontal="center" vertical="center" wrapText="1"/>
      <protection locked="0"/>
    </xf>
    <xf numFmtId="0" fontId="36" fillId="0" borderId="1" xfId="3" applyFont="1" applyFill="1" applyBorder="1" applyAlignment="1" applyProtection="1">
      <alignment horizontal="center" vertical="center" wrapText="1"/>
    </xf>
    <xf numFmtId="0" fontId="36" fillId="0" borderId="57" xfId="3" applyFont="1" applyFill="1" applyBorder="1" applyAlignment="1" applyProtection="1">
      <alignment horizontal="center" vertical="center" wrapText="1"/>
    </xf>
    <xf numFmtId="0" fontId="36" fillId="0" borderId="34" xfId="0" applyFont="1" applyFill="1" applyBorder="1" applyAlignment="1" applyProtection="1">
      <alignment horizontal="center" vertical="center" wrapText="1"/>
      <protection locked="0"/>
    </xf>
    <xf numFmtId="0" fontId="36" fillId="0" borderId="79" xfId="0" applyFont="1" applyFill="1" applyBorder="1" applyAlignment="1" applyProtection="1">
      <alignment horizontal="center" vertical="center" wrapText="1"/>
      <protection locked="0"/>
    </xf>
    <xf numFmtId="0" fontId="37" fillId="0" borderId="65" xfId="0" applyFont="1" applyFill="1" applyBorder="1" applyAlignment="1" applyProtection="1">
      <alignment horizontal="center" vertical="center" wrapText="1"/>
      <protection locked="0"/>
    </xf>
    <xf numFmtId="0" fontId="37" fillId="0" borderId="80" xfId="0" applyFont="1" applyFill="1" applyBorder="1" applyAlignment="1" applyProtection="1">
      <alignment horizontal="center" vertical="center" wrapText="1"/>
      <protection locked="0"/>
    </xf>
    <xf numFmtId="1" fontId="36" fillId="0" borderId="10" xfId="0" applyNumberFormat="1" applyFont="1" applyFill="1" applyBorder="1" applyAlignment="1">
      <alignment horizontal="center" vertical="center"/>
    </xf>
    <xf numFmtId="1" fontId="36" fillId="0" borderId="66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textRotation="90"/>
    </xf>
    <xf numFmtId="0" fontId="30" fillId="7" borderId="85" xfId="0" applyFont="1" applyFill="1" applyBorder="1" applyAlignment="1">
      <alignment horizontal="center" vertical="center"/>
    </xf>
    <xf numFmtId="0" fontId="30" fillId="7" borderId="83" xfId="0" applyFont="1" applyFill="1" applyBorder="1" applyAlignment="1">
      <alignment horizontal="center" vertical="center"/>
    </xf>
    <xf numFmtId="0" fontId="30" fillId="7" borderId="8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textRotation="90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textRotation="90" wrapText="1"/>
    </xf>
    <xf numFmtId="0" fontId="29" fillId="0" borderId="12" xfId="2" applyFont="1" applyFill="1" applyBorder="1" applyAlignment="1">
      <alignment horizontal="center" vertical="center" textRotation="90" wrapText="1"/>
    </xf>
    <xf numFmtId="0" fontId="29" fillId="0" borderId="1" xfId="2" applyFont="1" applyFill="1" applyBorder="1" applyAlignment="1">
      <alignment horizontal="center" vertical="center" textRotation="90" wrapText="1"/>
    </xf>
    <xf numFmtId="0" fontId="29" fillId="0" borderId="18" xfId="2" applyFont="1" applyFill="1" applyBorder="1" applyAlignment="1">
      <alignment horizontal="center" vertical="center" textRotation="90" wrapText="1"/>
    </xf>
    <xf numFmtId="0" fontId="36" fillId="0" borderId="12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36" fillId="0" borderId="18" xfId="2" applyFont="1" applyFill="1" applyBorder="1" applyAlignment="1">
      <alignment horizontal="center" vertical="center" wrapText="1"/>
    </xf>
    <xf numFmtId="0" fontId="29" fillId="0" borderId="37" xfId="2" applyFont="1" applyFill="1" applyBorder="1" applyAlignment="1">
      <alignment horizontal="center" vertical="center" wrapText="1"/>
    </xf>
    <xf numFmtId="0" fontId="29" fillId="0" borderId="24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horizontal="center" vertical="center" wrapText="1"/>
    </xf>
    <xf numFmtId="0" fontId="29" fillId="0" borderId="36" xfId="2" applyFont="1" applyFill="1" applyBorder="1" applyAlignment="1">
      <alignment horizontal="center" vertical="center" textRotation="90"/>
    </xf>
    <xf numFmtId="0" fontId="29" fillId="0" borderId="38" xfId="2" applyFont="1" applyFill="1" applyBorder="1" applyAlignment="1">
      <alignment horizontal="center" vertical="center" textRotation="90"/>
    </xf>
    <xf numFmtId="0" fontId="29" fillId="0" borderId="39" xfId="2" applyFont="1" applyFill="1" applyBorder="1" applyAlignment="1">
      <alignment horizontal="center" vertical="center" textRotation="90"/>
    </xf>
    <xf numFmtId="0" fontId="29" fillId="0" borderId="12" xfId="2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29" fillId="0" borderId="18" xfId="2" applyFont="1" applyFill="1" applyBorder="1" applyAlignment="1">
      <alignment horizontal="center" vertical="center" wrapText="1"/>
    </xf>
    <xf numFmtId="0" fontId="29" fillId="0" borderId="12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textRotation="90"/>
    </xf>
    <xf numFmtId="0" fontId="29" fillId="0" borderId="18" xfId="2" applyFont="1" applyFill="1" applyBorder="1" applyAlignment="1">
      <alignment horizontal="center" vertical="center" textRotation="90"/>
    </xf>
    <xf numFmtId="0" fontId="29" fillId="0" borderId="34" xfId="2" applyFont="1" applyFill="1" applyBorder="1" applyAlignment="1">
      <alignment horizontal="center" vertical="center"/>
    </xf>
    <xf numFmtId="0" fontId="29" fillId="0" borderId="84" xfId="2" applyFont="1" applyFill="1" applyBorder="1" applyAlignment="1">
      <alignment horizontal="center" vertical="center" textRotation="90" wrapText="1"/>
    </xf>
    <xf numFmtId="0" fontId="29" fillId="0" borderId="65" xfId="2" applyFont="1" applyFill="1" applyBorder="1" applyAlignment="1">
      <alignment horizontal="center" vertical="center" textRotation="90" wrapText="1"/>
    </xf>
    <xf numFmtId="0" fontId="29" fillId="0" borderId="78" xfId="2" applyFont="1" applyFill="1" applyBorder="1" applyAlignment="1">
      <alignment horizontal="center" vertical="center" textRotation="90" wrapText="1"/>
    </xf>
    <xf numFmtId="0" fontId="30" fillId="0" borderId="55" xfId="2" applyFont="1" applyFill="1" applyBorder="1" applyAlignment="1">
      <alignment horizontal="center" vertical="center" wrapText="1"/>
    </xf>
    <xf numFmtId="0" fontId="30" fillId="0" borderId="52" xfId="2" applyFont="1" applyFill="1" applyBorder="1" applyAlignment="1">
      <alignment horizontal="center" vertical="center" wrapText="1"/>
    </xf>
    <xf numFmtId="0" fontId="30" fillId="0" borderId="53" xfId="2" applyFont="1" applyFill="1" applyBorder="1" applyAlignment="1">
      <alignment horizontal="center" vertical="center" wrapText="1"/>
    </xf>
    <xf numFmtId="0" fontId="29" fillId="0" borderId="14" xfId="2" applyFont="1" applyFill="1" applyBorder="1" applyAlignment="1">
      <alignment horizontal="center" vertical="center" textRotation="90" wrapText="1"/>
    </xf>
    <xf numFmtId="0" fontId="29" fillId="0" borderId="90" xfId="2" applyFont="1" applyFill="1" applyBorder="1" applyAlignment="1">
      <alignment horizontal="center" vertical="center" textRotation="90" wrapText="1"/>
    </xf>
    <xf numFmtId="0" fontId="29" fillId="0" borderId="91" xfId="2" applyFont="1" applyFill="1" applyBorder="1" applyAlignment="1">
      <alignment horizontal="center" vertical="center" textRotation="90" wrapText="1"/>
    </xf>
    <xf numFmtId="0" fontId="29" fillId="0" borderId="92" xfId="2" applyFont="1" applyFill="1" applyBorder="1" applyAlignment="1">
      <alignment horizontal="center" vertical="center" textRotation="90"/>
    </xf>
    <xf numFmtId="0" fontId="29" fillId="0" borderId="72" xfId="2" applyFont="1" applyFill="1" applyBorder="1" applyAlignment="1">
      <alignment horizontal="center" vertical="center" textRotation="90"/>
    </xf>
    <xf numFmtId="0" fontId="29" fillId="0" borderId="56" xfId="2" applyFont="1" applyFill="1" applyBorder="1" applyAlignment="1">
      <alignment horizontal="center" vertical="center" textRotation="90"/>
    </xf>
    <xf numFmtId="0" fontId="29" fillId="0" borderId="41" xfId="2" applyFont="1" applyFill="1" applyBorder="1" applyAlignment="1">
      <alignment horizontal="center" vertical="center"/>
    </xf>
    <xf numFmtId="0" fontId="29" fillId="0" borderId="34" xfId="2" applyFont="1" applyFill="1" applyBorder="1" applyAlignment="1">
      <alignment horizontal="center" vertical="center" textRotation="90" wrapText="1"/>
    </xf>
    <xf numFmtId="0" fontId="29" fillId="0" borderId="77" xfId="2" applyFont="1" applyFill="1" applyBorder="1" applyAlignment="1">
      <alignment horizontal="center" vertical="center" textRotation="90" wrapText="1"/>
    </xf>
    <xf numFmtId="0" fontId="29" fillId="0" borderId="84" xfId="2" applyFont="1" applyFill="1" applyBorder="1" applyAlignment="1">
      <alignment horizontal="center" vertical="center" wrapText="1"/>
    </xf>
    <xf numFmtId="0" fontId="29" fillId="0" borderId="65" xfId="2" applyFont="1" applyFill="1" applyBorder="1" applyAlignment="1">
      <alignment horizontal="center" vertical="center" wrapText="1"/>
    </xf>
    <xf numFmtId="0" fontId="29" fillId="0" borderId="78" xfId="2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29" fillId="0" borderId="1" xfId="0" applyFont="1" applyFill="1" applyBorder="1" applyAlignment="1">
      <alignment horizontal="center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9" fillId="0" borderId="77" xfId="0" applyFont="1" applyFill="1" applyBorder="1" applyAlignment="1">
      <alignment horizontal="center" vertical="center"/>
    </xf>
    <xf numFmtId="0" fontId="29" fillId="0" borderId="96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/>
    </xf>
    <xf numFmtId="0" fontId="29" fillId="0" borderId="9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9" fillId="0" borderId="8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left" vertical="center"/>
    </xf>
    <xf numFmtId="0" fontId="29" fillId="0" borderId="91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77" xfId="0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/>
    <xf numFmtId="0" fontId="47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0" fillId="0" borderId="38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10" borderId="55" xfId="0" applyFont="1" applyFill="1" applyBorder="1" applyAlignment="1">
      <alignment horizontal="center" vertical="center"/>
    </xf>
    <xf numFmtId="0" fontId="30" fillId="10" borderId="52" xfId="0" applyFont="1" applyFill="1" applyBorder="1" applyAlignment="1">
      <alignment horizontal="center" vertical="center"/>
    </xf>
    <xf numFmtId="0" fontId="30" fillId="10" borderId="53" xfId="0" applyFont="1" applyFill="1" applyBorder="1" applyAlignment="1">
      <alignment horizontal="center" vertical="center"/>
    </xf>
    <xf numFmtId="0" fontId="30" fillId="0" borderId="7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5" borderId="83" xfId="0" applyFont="1" applyFill="1" applyBorder="1" applyAlignment="1" applyProtection="1">
      <alignment horizontal="center" vertical="center" wrapText="1"/>
      <protection locked="0"/>
    </xf>
    <xf numFmtId="0" fontId="30" fillId="5" borderId="86" xfId="0" applyFont="1" applyFill="1" applyBorder="1" applyAlignment="1" applyProtection="1">
      <alignment horizontal="center" vertical="center" wrapText="1"/>
      <protection locked="0"/>
    </xf>
    <xf numFmtId="0" fontId="30" fillId="8" borderId="90" xfId="0" applyFont="1" applyFill="1" applyBorder="1" applyAlignment="1" applyProtection="1">
      <alignment horizontal="center" vertical="center" wrapText="1"/>
      <protection locked="0"/>
    </xf>
    <xf numFmtId="0" fontId="30" fillId="8" borderId="10" xfId="0" applyFont="1" applyFill="1" applyBorder="1" applyAlignment="1" applyProtection="1">
      <alignment horizontal="center" vertical="center" wrapText="1"/>
      <protection locked="0"/>
    </xf>
    <xf numFmtId="0" fontId="30" fillId="10" borderId="85" xfId="0" applyFont="1" applyFill="1" applyBorder="1" applyAlignment="1" applyProtection="1">
      <alignment horizontal="center" vertical="center" wrapText="1"/>
    </xf>
    <xf numFmtId="0" fontId="30" fillId="10" borderId="83" xfId="0" applyFont="1" applyFill="1" applyBorder="1" applyAlignment="1" applyProtection="1">
      <alignment horizontal="center" vertical="center" wrapText="1"/>
    </xf>
    <xf numFmtId="0" fontId="30" fillId="10" borderId="86" xfId="0" applyFont="1" applyFill="1" applyBorder="1" applyAlignment="1" applyProtection="1">
      <alignment horizontal="center" vertical="center" wrapText="1"/>
    </xf>
    <xf numFmtId="0" fontId="29" fillId="3" borderId="57" xfId="0" applyFont="1" applyFill="1" applyBorder="1" applyAlignment="1">
      <alignment horizontal="center" vertical="center" textRotation="90" wrapText="1"/>
    </xf>
    <xf numFmtId="0" fontId="29" fillId="3" borderId="2" xfId="0" applyFont="1" applyFill="1" applyBorder="1" applyAlignment="1">
      <alignment horizontal="center" vertical="center" textRotation="90" wrapText="1"/>
    </xf>
    <xf numFmtId="167" fontId="30" fillId="10" borderId="102" xfId="0" applyNumberFormat="1" applyFont="1" applyFill="1" applyBorder="1" applyAlignment="1">
      <alignment horizontal="center" vertical="center"/>
    </xf>
    <xf numFmtId="167" fontId="30" fillId="10" borderId="35" xfId="0" applyNumberFormat="1" applyFont="1" applyFill="1" applyBorder="1" applyAlignment="1">
      <alignment horizontal="center" vertical="center"/>
    </xf>
    <xf numFmtId="167" fontId="30" fillId="10" borderId="94" xfId="0" applyNumberFormat="1" applyFont="1" applyFill="1" applyBorder="1" applyAlignment="1">
      <alignment horizontal="center" vertical="center"/>
    </xf>
    <xf numFmtId="0" fontId="30" fillId="8" borderId="34" xfId="0" applyFont="1" applyFill="1" applyBorder="1" applyAlignment="1" applyProtection="1">
      <alignment horizontal="center" vertical="center" wrapText="1"/>
      <protection locked="0"/>
    </xf>
    <xf numFmtId="0" fontId="30" fillId="8" borderId="64" xfId="0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>
      <alignment horizontal="center" vertical="center" textRotation="90"/>
    </xf>
    <xf numFmtId="0" fontId="29" fillId="0" borderId="2" xfId="0" applyFont="1" applyBorder="1" applyAlignment="1">
      <alignment horizontal="center" vertical="center" textRotation="90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6" xfId="0" applyFont="1" applyBorder="1" applyAlignment="1">
      <alignment horizontal="center" vertical="center" textRotation="90"/>
    </xf>
    <xf numFmtId="0" fontId="29" fillId="0" borderId="106" xfId="0" applyFont="1" applyBorder="1" applyAlignment="1">
      <alignment horizontal="center" vertical="center" textRotation="90"/>
    </xf>
    <xf numFmtId="0" fontId="29" fillId="0" borderId="9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 textRotation="90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textRotation="90" wrapText="1"/>
    </xf>
    <xf numFmtId="0" fontId="29" fillId="0" borderId="3" xfId="0" applyFont="1" applyBorder="1" applyAlignment="1">
      <alignment horizontal="center" vertical="center" textRotation="90" wrapText="1"/>
    </xf>
    <xf numFmtId="0" fontId="29" fillId="0" borderId="34" xfId="0" applyFont="1" applyBorder="1" applyAlignment="1">
      <alignment horizontal="center" vertical="center"/>
    </xf>
    <xf numFmtId="0" fontId="30" fillId="0" borderId="39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29" fillId="0" borderId="9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textRotation="90"/>
    </xf>
    <xf numFmtId="0" fontId="29" fillId="0" borderId="13" xfId="0" applyFont="1" applyBorder="1" applyAlignment="1">
      <alignment horizontal="center" vertical="center" textRotation="90"/>
    </xf>
    <xf numFmtId="0" fontId="29" fillId="0" borderId="57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/>
    </xf>
    <xf numFmtId="0" fontId="55" fillId="5" borderId="30" xfId="0" applyFont="1" applyFill="1" applyBorder="1" applyAlignment="1" applyProtection="1">
      <alignment horizontal="right" vertical="center" wrapText="1"/>
      <protection locked="0"/>
    </xf>
    <xf numFmtId="0" fontId="55" fillId="5" borderId="20" xfId="0" applyFont="1" applyFill="1" applyBorder="1" applyAlignment="1" applyProtection="1">
      <alignment horizontal="right" vertical="center" wrapText="1"/>
      <protection locked="0"/>
    </xf>
    <xf numFmtId="0" fontId="49" fillId="7" borderId="85" xfId="0" applyFont="1" applyFill="1" applyBorder="1" applyAlignment="1" applyProtection="1">
      <alignment horizontal="right" vertical="center" wrapText="1"/>
      <protection locked="0"/>
    </xf>
    <xf numFmtId="0" fontId="49" fillId="7" borderId="54" xfId="0" applyFont="1" applyFill="1" applyBorder="1" applyAlignment="1" applyProtection="1">
      <alignment horizontal="right" vertical="center" wrapText="1"/>
      <protection locked="0"/>
    </xf>
    <xf numFmtId="0" fontId="30" fillId="10" borderId="85" xfId="0" applyFont="1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6" xfId="0" applyBorder="1" applyAlignment="1">
      <alignment vertical="center"/>
    </xf>
    <xf numFmtId="0" fontId="29" fillId="0" borderId="102" xfId="0" applyFont="1" applyBorder="1" applyAlignment="1">
      <alignment horizontal="center" vertical="center" textRotation="90"/>
    </xf>
    <xf numFmtId="0" fontId="29" fillId="0" borderId="87" xfId="0" applyFont="1" applyBorder="1" applyAlignment="1">
      <alignment horizontal="center" vertical="center" textRotation="90"/>
    </xf>
    <xf numFmtId="0" fontId="54" fillId="7" borderId="81" xfId="0" applyFont="1" applyFill="1" applyBorder="1" applyAlignment="1" applyProtection="1">
      <alignment horizontal="right" vertical="center" wrapText="1"/>
      <protection locked="0"/>
    </xf>
    <xf numFmtId="0" fontId="18" fillId="7" borderId="42" xfId="0" applyFont="1" applyFill="1" applyBorder="1" applyAlignment="1">
      <alignment vertical="center"/>
    </xf>
    <xf numFmtId="0" fontId="30" fillId="5" borderId="71" xfId="0" applyFont="1" applyFill="1" applyBorder="1" applyAlignment="1" applyProtection="1">
      <alignment horizontal="right" vertical="center" wrapText="1"/>
      <protection locked="0"/>
    </xf>
    <xf numFmtId="0" fontId="18" fillId="5" borderId="3" xfId="0" applyFont="1" applyFill="1" applyBorder="1" applyAlignment="1">
      <alignment vertical="center"/>
    </xf>
    <xf numFmtId="0" fontId="30" fillId="2" borderId="85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30" fillId="2" borderId="81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textRotation="90" wrapText="1"/>
    </xf>
    <xf numFmtId="0" fontId="29" fillId="0" borderId="93" xfId="0" applyFont="1" applyBorder="1" applyAlignment="1">
      <alignment horizontal="center" vertical="center" textRotation="90" wrapText="1"/>
    </xf>
    <xf numFmtId="0" fontId="29" fillId="0" borderId="107" xfId="0" applyFont="1" applyBorder="1" applyAlignment="1">
      <alignment horizontal="center" vertical="center" textRotation="90" wrapText="1"/>
    </xf>
    <xf numFmtId="0" fontId="30" fillId="11" borderId="85" xfId="2" applyFont="1" applyFill="1" applyBorder="1" applyAlignment="1">
      <alignment horizontal="center" vertical="center" wrapText="1"/>
    </xf>
    <xf numFmtId="0" fontId="29" fillId="11" borderId="83" xfId="0" applyFont="1" applyFill="1" applyBorder="1" applyAlignment="1">
      <alignment horizontal="center" vertical="center" wrapText="1"/>
    </xf>
    <xf numFmtId="0" fontId="29" fillId="11" borderId="86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Звичайний 2" xfId="2"/>
    <cellStyle name="Обычный" xfId="0" builtinId="0"/>
    <cellStyle name="Обычный 2" xfId="3"/>
    <cellStyle name="Процентный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ab.uu.edu.ua/edu-discipline/osnovi_marketingu" TargetMode="External"/><Relationship Id="rId13" Type="http://schemas.openxmlformats.org/officeDocument/2006/relationships/hyperlink" Target="https://ab.uu.edu.ua/edu-discipline/upravlinnya_personalom" TargetMode="External"/><Relationship Id="rId18" Type="http://schemas.openxmlformats.org/officeDocument/2006/relationships/hyperlink" Target="https://ab.uu.edu.ua/edu-discipline/organizatsiya_naukovo_informatsiinoyi_diyalnosti" TargetMode="External"/><Relationship Id="rId26" Type="http://schemas.openxmlformats.org/officeDocument/2006/relationships/hyperlink" Target="https://ab.uu.edu.ua/edu-discipline/genderna_politika_v_sferi_upravlinnya" TargetMode="External"/><Relationship Id="rId3" Type="http://schemas.openxmlformats.org/officeDocument/2006/relationships/hyperlink" Target="http://vo.ukraine.edu.ua/course/view.php?id=8046" TargetMode="External"/><Relationship Id="rId21" Type="http://schemas.openxmlformats.org/officeDocument/2006/relationships/hyperlink" Target="https://ab.uu.edu.ua/edu-discipline/zahist_informacii_ta_informaciynogo_productu" TargetMode="External"/><Relationship Id="rId34" Type="http://schemas.openxmlformats.org/officeDocument/2006/relationships/hyperlink" Target="http://vo.ukraine.edu.ua/course/view.php?id=236" TargetMode="External"/><Relationship Id="rId7" Type="http://schemas.openxmlformats.org/officeDocument/2006/relationships/hyperlink" Target="https://ab.uu.edu.ua/edu-discipline/osnovi_managementu_vsei" TargetMode="External"/><Relationship Id="rId12" Type="http://schemas.openxmlformats.org/officeDocument/2006/relationships/hyperlink" Target="https://ab.uu.edu.ua/edu-discipline/stilistika_dilovogo_movlennya_ta_redaguvannya_sluzhbovikh_dokumentiv" TargetMode="External"/><Relationship Id="rId17" Type="http://schemas.openxmlformats.org/officeDocument/2006/relationships/hyperlink" Target="https://ab.uu.edu.ua/edu-discipline/cultura_dilovogo_movlennya" TargetMode="External"/><Relationship Id="rId25" Type="http://schemas.openxmlformats.org/officeDocument/2006/relationships/hyperlink" Target="https://ab.uu.edu.ua/edu-discipline/informatsiinii_menedzhment" TargetMode="External"/><Relationship Id="rId33" Type="http://schemas.openxmlformats.org/officeDocument/2006/relationships/hyperlink" Target="http://vo.ukraine.edu.ua/course/view.php?id=6575" TargetMode="External"/><Relationship Id="rId2" Type="http://schemas.openxmlformats.org/officeDocument/2006/relationships/hyperlink" Target="http://vo.ukraine.edu.ua/course/view.php?id=3730" TargetMode="External"/><Relationship Id="rId16" Type="http://schemas.openxmlformats.org/officeDocument/2006/relationships/hyperlink" Target="https://ab.uu.edu.ua/edu-discipline/lingvistichni_osnovi_dokumentoznavstva" TargetMode="External"/><Relationship Id="rId20" Type="http://schemas.openxmlformats.org/officeDocument/2006/relationships/hyperlink" Target="https://ab.uu.edu.ua/edu-discipline/dovidkovo_informatsiini_fondi_ta_yikh_formuvannya" TargetMode="External"/><Relationship Id="rId29" Type="http://schemas.openxmlformats.org/officeDocument/2006/relationships/hyperlink" Target="https://ab.uu.edu.ua/edu-discipline/komertsializatsiya_startap_proektiv" TargetMode="External"/><Relationship Id="rId1" Type="http://schemas.openxmlformats.org/officeDocument/2006/relationships/hyperlink" Target="http://vo.ukraine.edu.ua/course/view.php?id=6237" TargetMode="External"/><Relationship Id="rId6" Type="http://schemas.openxmlformats.org/officeDocument/2006/relationships/hyperlink" Target="http://vo.ukraine.edu.ua/course/view.php?id=10453" TargetMode="External"/><Relationship Id="rId11" Type="http://schemas.openxmlformats.org/officeDocument/2006/relationships/hyperlink" Target="https://ab.uu.edu.ua/edu-discipline/suchasni_comumicatsiyni_tehnologii_ta_novi_zmi" TargetMode="External"/><Relationship Id="rId24" Type="http://schemas.openxmlformats.org/officeDocument/2006/relationships/hyperlink" Target="https://ab.uu.edu.ua/edu-discipline/integrovani_marketingovi_comunicatsii" TargetMode="External"/><Relationship Id="rId32" Type="http://schemas.openxmlformats.org/officeDocument/2006/relationships/hyperlink" Target="http://vo.ukraine.edu.ua/course/view.php?id=9404" TargetMode="External"/><Relationship Id="rId37" Type="http://schemas.openxmlformats.org/officeDocument/2006/relationships/hyperlink" Target="http://vo.ukraine.edu.ua/course/view.php?id=12517" TargetMode="External"/><Relationship Id="rId5" Type="http://schemas.openxmlformats.org/officeDocument/2006/relationships/hyperlink" Target="http://vo.ukraine.edu.ua/course/view.php?id=7941" TargetMode="External"/><Relationship Id="rId15" Type="http://schemas.openxmlformats.org/officeDocument/2006/relationships/hyperlink" Target="https://ab.uu.edu.ua/edu-discipline/mediaplanuvannya" TargetMode="External"/><Relationship Id="rId23" Type="http://schemas.openxmlformats.org/officeDocument/2006/relationships/hyperlink" Target="https://ab.uu.edu.ua/edu-discipline/imidzhelogiya" TargetMode="External"/><Relationship Id="rId28" Type="http://schemas.openxmlformats.org/officeDocument/2006/relationships/hyperlink" Target="https://ab.uu.edu.ua/edu-discipline/sudovo_protsesualne_dokumentoznavstvo" TargetMode="External"/><Relationship Id="rId36" Type="http://schemas.openxmlformats.org/officeDocument/2006/relationships/hyperlink" Target="http://vo.ukraine.edu.ua/course/view.php?id=11931" TargetMode="External"/><Relationship Id="rId10" Type="http://schemas.openxmlformats.org/officeDocument/2006/relationships/hyperlink" Target="https://ab.uu.edu.ua/edu-discipline/inform_analitichni_sistemi_v_innovac_managementi" TargetMode="External"/><Relationship Id="rId19" Type="http://schemas.openxmlformats.org/officeDocument/2006/relationships/hyperlink" Target="https://ab.uu.edu.ua/edu-discipline/bibliografoznavstvo" TargetMode="External"/><Relationship Id="rId31" Type="http://schemas.openxmlformats.org/officeDocument/2006/relationships/hyperlink" Target="http://vo.ukraine.edu.ua/course/view.php?id=7580" TargetMode="External"/><Relationship Id="rId4" Type="http://schemas.openxmlformats.org/officeDocument/2006/relationships/hyperlink" Target="http://vo.ukraine.edu.ua/course/view.php?id=11388" TargetMode="External"/><Relationship Id="rId9" Type="http://schemas.openxmlformats.org/officeDocument/2006/relationships/hyperlink" Target="https://ab.uu.edu.ua/edu-discipline/standartizatsiya" TargetMode="External"/><Relationship Id="rId14" Type="http://schemas.openxmlformats.org/officeDocument/2006/relationships/hyperlink" Target="https://ab.uu.edu.ua/edu-discipline/suchasni_it_technology_upravlinnya_personalom" TargetMode="External"/><Relationship Id="rId22" Type="http://schemas.openxmlformats.org/officeDocument/2006/relationships/hyperlink" Target="https://ab.uu.edu.ua/edu-discipline/trudove_pravo" TargetMode="External"/><Relationship Id="rId27" Type="http://schemas.openxmlformats.org/officeDocument/2006/relationships/hyperlink" Target="https://ab.uu.edu.ua/edu-discipline/upravlinske_dokumentoznavstvo" TargetMode="External"/><Relationship Id="rId30" Type="http://schemas.openxmlformats.org/officeDocument/2006/relationships/hyperlink" Target="https://ab.uu.edu.ua/edu-discipline/econ_planuv_ta_org_d_ti_pidpriemstva" TargetMode="External"/><Relationship Id="rId35" Type="http://schemas.openxmlformats.org/officeDocument/2006/relationships/hyperlink" Target="http://vo.ukraine.edu.ua/course/view.php?id=12518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ab.uu.edu.ua/edu-discipline/poltanalitika_u_sferi_derzhupravlinnya" TargetMode="External"/><Relationship Id="rId13" Type="http://schemas.openxmlformats.org/officeDocument/2006/relationships/hyperlink" Target="https://ab.uu.edu.ua/edu-discipline/brend_menedzhment" TargetMode="External"/><Relationship Id="rId18" Type="http://schemas.openxmlformats.org/officeDocument/2006/relationships/hyperlink" Target="https://ab.uu.edu.ua/edu-discipline/infomanagement_v_organizaciyah" TargetMode="External"/><Relationship Id="rId3" Type="http://schemas.openxmlformats.org/officeDocument/2006/relationships/hyperlink" Target="http://vo.ukraine.edu.ua/course/view.php?id=11391" TargetMode="External"/><Relationship Id="rId21" Type="http://schemas.openxmlformats.org/officeDocument/2006/relationships/hyperlink" Target="https://ab.uu.edu.ua/edu-discipline/sistemi_upravlinnya_elektronnim_dokumentoobigom" TargetMode="External"/><Relationship Id="rId7" Type="http://schemas.openxmlformats.org/officeDocument/2006/relationships/hyperlink" Target="http://vo.ukraine.edu.ua/course/view.php?id=9449" TargetMode="External"/><Relationship Id="rId12" Type="http://schemas.openxmlformats.org/officeDocument/2006/relationships/hyperlink" Target="https://ab.uu.edu.ua/edu-discipline/estetika_reclami" TargetMode="External"/><Relationship Id="rId17" Type="http://schemas.openxmlformats.org/officeDocument/2006/relationships/hyperlink" Target="https://ab.uu.edu.ua/edu-discipline/informatsiinii_dizain_u_dokumentoznavstvi" TargetMode="External"/><Relationship Id="rId2" Type="http://schemas.openxmlformats.org/officeDocument/2006/relationships/hyperlink" Target="https://ab.uu.edu.ua/edu-discipline/derzh_politika_v_sferi_innovac_diyalnosti" TargetMode="External"/><Relationship Id="rId16" Type="http://schemas.openxmlformats.org/officeDocument/2006/relationships/hyperlink" Target="https://ab.uu.edu.ua/edu-discipline/inform_management_v_organah_derzh_vladi" TargetMode="External"/><Relationship Id="rId20" Type="http://schemas.openxmlformats.org/officeDocument/2006/relationships/hyperlink" Target="https://ab.uu.edu.ua/edu-discipline/metodologiya_tehnologiya_ta_org_inform_analit_roboti" TargetMode="External"/><Relationship Id="rId1" Type="http://schemas.openxmlformats.org/officeDocument/2006/relationships/hyperlink" Target="http://vo.ukraine.edu.ua/course/view.php?id=6241" TargetMode="External"/><Relationship Id="rId6" Type="http://schemas.openxmlformats.org/officeDocument/2006/relationships/hyperlink" Target="https://ab.uu.edu.ua/edu-discipline/psikhologiya_liderstva" TargetMode="External"/><Relationship Id="rId11" Type="http://schemas.openxmlformats.org/officeDocument/2006/relationships/hyperlink" Target="http://vo.ukraine.edu.ua/course/view.php?id=7958" TargetMode="External"/><Relationship Id="rId5" Type="http://schemas.openxmlformats.org/officeDocument/2006/relationships/hyperlink" Target="https://ab.uu.edu.ua/edu-discipline/inform_management_v_organah_derzh_vladi" TargetMode="External"/><Relationship Id="rId15" Type="http://schemas.openxmlformats.org/officeDocument/2006/relationships/hyperlink" Target="https://ab.uu.edu.ua/edu-discipline/sociologiya_reclamnoi_diyalnosti" TargetMode="External"/><Relationship Id="rId10" Type="http://schemas.openxmlformats.org/officeDocument/2006/relationships/hyperlink" Target="http://vo.ukraine.edu.ua/course/view.php?id=5028" TargetMode="External"/><Relationship Id="rId19" Type="http://schemas.openxmlformats.org/officeDocument/2006/relationships/hyperlink" Target="https://ab.uu.edu.ua/edu-discipline/osnovi_korporativnoyi_kulturi" TargetMode="External"/><Relationship Id="rId4" Type="http://schemas.openxmlformats.org/officeDocument/2006/relationships/hyperlink" Target="https://ab.uu.edu.ua/edu-discipline/misceve_samovryaduvannya_ta_suspilni_comunicatsii" TargetMode="External"/><Relationship Id="rId9" Type="http://schemas.openxmlformats.org/officeDocument/2006/relationships/hyperlink" Target="http://vo.ukraine.edu.ua/course/view.php?id=9626" TargetMode="External"/><Relationship Id="rId14" Type="http://schemas.openxmlformats.org/officeDocument/2006/relationships/hyperlink" Target="https://ab.uu.edu.ua/edu-discipline/organizaciya_roboti_viddiliv_reclani_i_p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"/>
  <sheetViews>
    <sheetView showZeros="0" workbookViewId="0"/>
  </sheetViews>
  <sheetFormatPr defaultRowHeight="12.75"/>
  <cols>
    <col min="1" max="1" width="4.140625" customWidth="1"/>
    <col min="2" max="13" width="3" customWidth="1"/>
    <col min="14" max="14" width="3.5703125" customWidth="1"/>
    <col min="15" max="43" width="3" customWidth="1"/>
    <col min="44" max="44" width="3.28515625" customWidth="1"/>
    <col min="45" max="48" width="3" customWidth="1"/>
    <col min="49" max="49" width="4.28515625" customWidth="1"/>
    <col min="50" max="53" width="3" customWidth="1"/>
    <col min="54" max="54" width="8.140625" customWidth="1"/>
    <col min="55" max="55" width="7" customWidth="1"/>
    <col min="56" max="56" width="6.85546875" customWidth="1"/>
    <col min="57" max="57" width="6.7109375" customWidth="1"/>
    <col min="58" max="58" width="7.5703125" customWidth="1"/>
    <col min="59" max="59" width="6.28515625" customWidth="1"/>
    <col min="60" max="60" width="5.140625" customWidth="1"/>
    <col min="61" max="61" width="5.28515625" customWidth="1"/>
    <col min="62" max="62" width="4.140625" customWidth="1"/>
  </cols>
  <sheetData>
    <row r="1" spans="1:63" ht="27">
      <c r="A1" s="146" t="s">
        <v>7</v>
      </c>
      <c r="B1" s="1014" t="s">
        <v>155</v>
      </c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50"/>
      <c r="O1" s="150"/>
      <c r="P1" s="150"/>
      <c r="Q1" s="151"/>
      <c r="R1" s="1014"/>
      <c r="S1" s="1014"/>
      <c r="T1" s="1014"/>
      <c r="U1" s="1014"/>
      <c r="V1" s="1014"/>
      <c r="W1" s="1014"/>
      <c r="X1" s="1014"/>
      <c r="Y1" s="1014"/>
      <c r="Z1" s="1014"/>
      <c r="AA1" s="149"/>
      <c r="AB1" s="149"/>
      <c r="AC1" s="1014"/>
      <c r="AD1" s="1014"/>
      <c r="AE1" s="1014"/>
      <c r="AF1" s="1014"/>
      <c r="AG1" s="1014"/>
      <c r="AH1" s="1014"/>
      <c r="AI1" s="1014"/>
      <c r="AJ1" s="1014"/>
      <c r="AK1" s="1014"/>
      <c r="AL1" s="149"/>
      <c r="AM1" s="155"/>
      <c r="AN1" s="1014"/>
      <c r="AO1" s="1014"/>
      <c r="AP1" s="1014"/>
      <c r="AQ1" s="1014"/>
      <c r="AR1" s="1014"/>
      <c r="AS1" s="1014"/>
      <c r="AT1" s="1014"/>
      <c r="AU1" s="1014"/>
      <c r="AV1" s="1014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1016"/>
      <c r="S2" s="1016"/>
      <c r="T2" s="1016"/>
      <c r="U2" s="1016"/>
      <c r="V2" s="1016"/>
      <c r="W2" s="1016"/>
      <c r="X2" s="1016"/>
      <c r="Y2" s="1016"/>
      <c r="Z2" s="1016"/>
      <c r="AA2" s="1016"/>
      <c r="AB2" s="148"/>
      <c r="AC2" s="1016"/>
      <c r="AD2" s="1016"/>
      <c r="AE2" s="1016"/>
      <c r="AF2" s="1016"/>
      <c r="AG2" s="1016"/>
      <c r="AH2" s="1016"/>
      <c r="AI2" s="1016"/>
      <c r="AJ2" s="1016"/>
      <c r="AK2" s="1016"/>
      <c r="AL2" s="1016"/>
      <c r="AM2" s="156"/>
      <c r="AN2" s="1015"/>
      <c r="AO2" s="1015"/>
      <c r="AP2" s="1015"/>
      <c r="AQ2" s="1015"/>
      <c r="AR2" s="1015"/>
      <c r="AS2" s="1015"/>
      <c r="AT2" s="1015"/>
      <c r="AU2" s="1015"/>
      <c r="AV2" s="1015"/>
      <c r="AW2" s="1015"/>
      <c r="AX2" s="134"/>
      <c r="AY2" s="1023" t="s">
        <v>156</v>
      </c>
      <c r="AZ2" s="1023"/>
      <c r="BA2" s="1023"/>
      <c r="BB2" s="1023"/>
      <c r="BC2" s="1023"/>
      <c r="BD2" s="1023"/>
      <c r="BE2" s="1023"/>
      <c r="BF2" s="1023"/>
      <c r="BG2" s="1023"/>
      <c r="BH2" s="1023"/>
      <c r="BI2" s="1023"/>
      <c r="BJ2" s="1023"/>
      <c r="BK2" s="88"/>
    </row>
    <row r="3" spans="1:63" ht="18.75">
      <c r="A3" s="1029" t="s">
        <v>228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89"/>
      <c r="Q3" s="89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40"/>
      <c r="AC3" s="1013"/>
      <c r="AD3" s="1013"/>
      <c r="AE3" s="1013"/>
      <c r="AF3" s="1013"/>
      <c r="AG3" s="1013"/>
      <c r="AH3" s="1013"/>
      <c r="AI3" s="1013"/>
      <c r="AJ3" s="1013"/>
      <c r="AK3" s="1013"/>
      <c r="AL3" s="1013"/>
      <c r="AM3" s="140"/>
      <c r="AN3" s="1013"/>
      <c r="AO3" s="1013"/>
      <c r="AP3" s="1013"/>
      <c r="AQ3" s="1013"/>
      <c r="AR3" s="1013"/>
      <c r="AS3" s="1013"/>
      <c r="AT3" s="1013"/>
      <c r="AU3" s="1013"/>
      <c r="AV3" s="1013"/>
      <c r="AW3" s="1013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1030" t="s">
        <v>158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89"/>
      <c r="Q4" s="89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47"/>
      <c r="AC4" s="1013"/>
      <c r="AD4" s="1013"/>
      <c r="AE4" s="1013"/>
      <c r="AF4" s="1013"/>
      <c r="AG4" s="1013"/>
      <c r="AH4" s="1013"/>
      <c r="AI4" s="1013"/>
      <c r="AJ4" s="1013"/>
      <c r="AK4" s="1013"/>
      <c r="AL4" s="1013"/>
      <c r="AM4" s="154"/>
      <c r="AN4" s="1013"/>
      <c r="AO4" s="1013"/>
      <c r="AP4" s="1013"/>
      <c r="AQ4" s="1013"/>
      <c r="AR4" s="1013"/>
      <c r="AS4" s="1013"/>
      <c r="AT4" s="1013"/>
      <c r="AU4" s="1013"/>
      <c r="AV4" s="1013"/>
      <c r="AW4" s="1013"/>
      <c r="AX4" s="87"/>
      <c r="AY4" s="87"/>
      <c r="AZ4" s="87"/>
      <c r="BA4" s="87"/>
      <c r="BB4" s="1024" t="s">
        <v>225</v>
      </c>
      <c r="BC4" s="1025"/>
      <c r="BD4" s="1025"/>
      <c r="BE4" s="1025"/>
      <c r="BF4" s="1025"/>
      <c r="BG4" s="1025"/>
      <c r="BH4" s="1025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026" t="s">
        <v>227</v>
      </c>
      <c r="U9" s="1026"/>
      <c r="V9" s="1026"/>
      <c r="W9" s="1026"/>
      <c r="X9" s="1026"/>
      <c r="Y9" s="1026"/>
      <c r="Z9" s="1026"/>
      <c r="AA9" s="1026"/>
      <c r="AB9" s="1026"/>
      <c r="AC9" s="1026"/>
      <c r="AD9" s="1026"/>
      <c r="AE9" s="1026"/>
      <c r="AF9" s="1026"/>
      <c r="AG9" s="1026"/>
      <c r="AH9" s="1026"/>
      <c r="AI9" s="1026"/>
      <c r="AJ9" s="1026"/>
      <c r="AK9" s="1026"/>
      <c r="AL9" s="1026"/>
      <c r="AM9" s="1026"/>
      <c r="AN9" s="1026"/>
      <c r="AO9" s="1026"/>
      <c r="AP9" s="1026"/>
      <c r="AQ9" s="1026"/>
      <c r="AR9" s="1026"/>
      <c r="AS9" s="1026"/>
      <c r="AT9" s="1026"/>
      <c r="AU9" s="1026"/>
      <c r="AV9" s="1026"/>
      <c r="AW9" s="1026"/>
      <c r="AX9" s="1026"/>
      <c r="AY9" s="1026"/>
      <c r="AZ9" s="102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1028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1017" t="s">
        <v>169</v>
      </c>
      <c r="L14" s="1018"/>
      <c r="M14" s="1018"/>
      <c r="N14" s="1019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1017" t="s">
        <v>174</v>
      </c>
      <c r="AG14" s="1018"/>
      <c r="AH14" s="1018"/>
      <c r="AI14" s="1018"/>
      <c r="AJ14" s="1019"/>
      <c r="AK14" s="1017" t="s">
        <v>175</v>
      </c>
      <c r="AL14" s="1018"/>
      <c r="AM14" s="1018"/>
      <c r="AN14" s="163"/>
      <c r="AO14" s="160" t="s">
        <v>176</v>
      </c>
      <c r="AP14" s="96"/>
      <c r="AQ14" s="96"/>
      <c r="AR14" s="96"/>
      <c r="AS14" s="1017" t="s">
        <v>177</v>
      </c>
      <c r="AT14" s="1018"/>
      <c r="AU14" s="1018"/>
      <c r="AV14" s="1018"/>
      <c r="AW14" s="1019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1020" t="s">
        <v>185</v>
      </c>
      <c r="BI14" s="1020" t="s">
        <v>186</v>
      </c>
      <c r="BJ14" s="1020" t="s">
        <v>166</v>
      </c>
      <c r="BK14" s="88"/>
    </row>
    <row r="15" spans="1:63" ht="15">
      <c r="A15" s="1021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1021"/>
      <c r="BI15" s="1021"/>
      <c r="BJ15" s="1021"/>
      <c r="BK15" s="88"/>
    </row>
    <row r="16" spans="1:63" ht="15">
      <c r="A16" s="1021"/>
      <c r="B16" s="97">
        <f t="shared" ref="B16:I16" si="0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1021"/>
      <c r="BI16" s="1021"/>
      <c r="BJ16" s="1021"/>
      <c r="BK16" s="88"/>
    </row>
    <row r="17" spans="1:65" ht="15.75" thickBot="1">
      <c r="A17" s="1022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1022"/>
      <c r="BI17" s="1022"/>
      <c r="BJ17" s="1022"/>
      <c r="BK17" s="88"/>
    </row>
    <row r="18" spans="1:65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5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5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5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5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5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t="shared" ref="BB23:BI23" si="1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5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5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5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5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1:65">
      <c r="AP30" s="132"/>
      <c r="BM30" s="132"/>
    </row>
  </sheetData>
  <mergeCells count="26">
    <mergeCell ref="A14:A17"/>
    <mergeCell ref="B1:M1"/>
    <mergeCell ref="R1:Z1"/>
    <mergeCell ref="K14:N14"/>
    <mergeCell ref="A3:O3"/>
    <mergeCell ref="A4:O4"/>
    <mergeCell ref="R2:AA2"/>
    <mergeCell ref="R4:AA4"/>
    <mergeCell ref="AF14:AJ14"/>
    <mergeCell ref="BJ14:BJ17"/>
    <mergeCell ref="AY2:BJ2"/>
    <mergeCell ref="BB4:BH4"/>
    <mergeCell ref="BH14:BH17"/>
    <mergeCell ref="BI14:BI17"/>
    <mergeCell ref="T9:AZ9"/>
    <mergeCell ref="AC4:AL4"/>
    <mergeCell ref="AN4:AW4"/>
    <mergeCell ref="R3:AA3"/>
    <mergeCell ref="AK14:AM14"/>
    <mergeCell ref="AS14:AW14"/>
    <mergeCell ref="AN3:AW3"/>
    <mergeCell ref="AN1:AV1"/>
    <mergeCell ref="AN2:AW2"/>
    <mergeCell ref="AC1:AK1"/>
    <mergeCell ref="AC3:AL3"/>
    <mergeCell ref="AC2:AL2"/>
  </mergeCells>
  <phoneticPr fontId="0" type="noConversion"/>
  <printOptions horizontalCentered="1"/>
  <pageMargins left="0" right="0" top="0.70866141732283472" bottom="0" header="0.51181102362204722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"/>
  <sheetViews>
    <sheetView showZeros="0" topLeftCell="I5" workbookViewId="0">
      <selection activeCell="A22" sqref="A22"/>
    </sheetView>
  </sheetViews>
  <sheetFormatPr defaultRowHeight="12.75"/>
  <cols>
    <col min="1" max="1" width="4.140625" customWidth="1"/>
    <col min="2" max="13" width="3" customWidth="1"/>
    <col min="14" max="14" width="3.5703125" customWidth="1"/>
    <col min="15" max="43" width="3" customWidth="1"/>
    <col min="44" max="44" width="3.28515625" customWidth="1"/>
    <col min="45" max="48" width="3" customWidth="1"/>
    <col min="49" max="49" width="4.28515625" customWidth="1"/>
    <col min="50" max="53" width="3" customWidth="1"/>
    <col min="54" max="54" width="8.140625" customWidth="1"/>
    <col min="55" max="57" width="5.85546875" customWidth="1"/>
    <col min="58" max="58" width="7.28515625" customWidth="1"/>
    <col min="59" max="59" width="5.85546875" customWidth="1"/>
    <col min="60" max="60" width="5.140625" customWidth="1"/>
    <col min="61" max="61" width="5.28515625" customWidth="1"/>
    <col min="62" max="62" width="4.140625" customWidth="1"/>
  </cols>
  <sheetData>
    <row r="1" spans="1:63" ht="27">
      <c r="A1" s="146" t="s">
        <v>7</v>
      </c>
      <c r="B1" s="1014" t="s">
        <v>155</v>
      </c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50"/>
      <c r="O1" s="150"/>
      <c r="P1" s="150"/>
      <c r="Q1" s="151"/>
      <c r="R1" s="1014"/>
      <c r="S1" s="1014"/>
      <c r="T1" s="1014"/>
      <c r="U1" s="1014"/>
      <c r="V1" s="1014"/>
      <c r="W1" s="1014"/>
      <c r="X1" s="1014"/>
      <c r="Y1" s="1014"/>
      <c r="Z1" s="1014"/>
      <c r="AA1" s="149"/>
      <c r="AB1" s="149"/>
      <c r="AC1" s="1014"/>
      <c r="AD1" s="1014"/>
      <c r="AE1" s="1014"/>
      <c r="AF1" s="1014"/>
      <c r="AG1" s="1014"/>
      <c r="AH1" s="1014"/>
      <c r="AI1" s="1014"/>
      <c r="AJ1" s="1014"/>
      <c r="AK1" s="1014"/>
      <c r="AL1" s="149"/>
      <c r="AM1" s="155"/>
      <c r="AN1" s="1014"/>
      <c r="AO1" s="1014"/>
      <c r="AP1" s="1014"/>
      <c r="AQ1" s="1014"/>
      <c r="AR1" s="1014"/>
      <c r="AS1" s="1014"/>
      <c r="AT1" s="1014"/>
      <c r="AU1" s="1014"/>
      <c r="AV1" s="1014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1016"/>
      <c r="S2" s="1016"/>
      <c r="T2" s="1016"/>
      <c r="U2" s="1016"/>
      <c r="V2" s="1016"/>
      <c r="W2" s="1016"/>
      <c r="X2" s="1016"/>
      <c r="Y2" s="1016"/>
      <c r="Z2" s="1016"/>
      <c r="AA2" s="1016"/>
      <c r="AB2" s="148"/>
      <c r="AC2" s="1016"/>
      <c r="AD2" s="1016"/>
      <c r="AE2" s="1016"/>
      <c r="AF2" s="1016"/>
      <c r="AG2" s="1016"/>
      <c r="AH2" s="1016"/>
      <c r="AI2" s="1016"/>
      <c r="AJ2" s="1016"/>
      <c r="AK2" s="1016"/>
      <c r="AL2" s="1016"/>
      <c r="AM2" s="156"/>
      <c r="AN2" s="1015"/>
      <c r="AO2" s="1015"/>
      <c r="AP2" s="1015"/>
      <c r="AQ2" s="1015"/>
      <c r="AR2" s="1015"/>
      <c r="AS2" s="1015"/>
      <c r="AT2" s="1015"/>
      <c r="AU2" s="1015"/>
      <c r="AV2" s="1015"/>
      <c r="AW2" s="1015"/>
      <c r="AX2" s="134"/>
      <c r="AY2" s="1023" t="s">
        <v>156</v>
      </c>
      <c r="AZ2" s="1023"/>
      <c r="BA2" s="1023"/>
      <c r="BB2" s="1023"/>
      <c r="BC2" s="1023"/>
      <c r="BD2" s="1023"/>
      <c r="BE2" s="1023"/>
      <c r="BF2" s="1023"/>
      <c r="BG2" s="1023"/>
      <c r="BH2" s="1023"/>
      <c r="BI2" s="1023"/>
      <c r="BJ2" s="1023"/>
      <c r="BK2" s="88"/>
    </row>
    <row r="3" spans="1:63" ht="18.75">
      <c r="A3" s="1029" t="s">
        <v>247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89"/>
      <c r="Q3" s="89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40"/>
      <c r="AC3" s="1013"/>
      <c r="AD3" s="1013"/>
      <c r="AE3" s="1013"/>
      <c r="AF3" s="1013"/>
      <c r="AG3" s="1013"/>
      <c r="AH3" s="1013"/>
      <c r="AI3" s="1013"/>
      <c r="AJ3" s="1013"/>
      <c r="AK3" s="1013"/>
      <c r="AL3" s="1013"/>
      <c r="AM3" s="140"/>
      <c r="AN3" s="1013"/>
      <c r="AO3" s="1013"/>
      <c r="AP3" s="1013"/>
      <c r="AQ3" s="1013"/>
      <c r="AR3" s="1013"/>
      <c r="AS3" s="1013"/>
      <c r="AT3" s="1013"/>
      <c r="AU3" s="1013"/>
      <c r="AV3" s="1013"/>
      <c r="AW3" s="1013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1030" t="s">
        <v>158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89"/>
      <c r="Q4" s="89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47"/>
      <c r="AC4" s="1013"/>
      <c r="AD4" s="1013"/>
      <c r="AE4" s="1013"/>
      <c r="AF4" s="1013"/>
      <c r="AG4" s="1013"/>
      <c r="AH4" s="1013"/>
      <c r="AI4" s="1013"/>
      <c r="AJ4" s="1013"/>
      <c r="AK4" s="1013"/>
      <c r="AL4" s="1013"/>
      <c r="AM4" s="154"/>
      <c r="AN4" s="1013"/>
      <c r="AO4" s="1013"/>
      <c r="AP4" s="1013"/>
      <c r="AQ4" s="1013"/>
      <c r="AR4" s="1013"/>
      <c r="AS4" s="1013"/>
      <c r="AT4" s="1013"/>
      <c r="AU4" s="1013"/>
      <c r="AV4" s="1013"/>
      <c r="AW4" s="1013"/>
      <c r="AX4" s="87"/>
      <c r="AY4" s="87"/>
      <c r="AZ4" s="87"/>
      <c r="BA4" s="87"/>
      <c r="BB4" s="1024" t="s">
        <v>225</v>
      </c>
      <c r="BC4" s="1025"/>
      <c r="BD4" s="1025"/>
      <c r="BE4" s="1025"/>
      <c r="BF4" s="1025"/>
      <c r="BG4" s="1025"/>
      <c r="BH4" s="1025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026" t="s">
        <v>227</v>
      </c>
      <c r="U9" s="1026"/>
      <c r="V9" s="1026"/>
      <c r="W9" s="1026"/>
      <c r="X9" s="1026"/>
      <c r="Y9" s="1026"/>
      <c r="Z9" s="1026"/>
      <c r="AA9" s="1026"/>
      <c r="AB9" s="1026"/>
      <c r="AC9" s="1026"/>
      <c r="AD9" s="1026"/>
      <c r="AE9" s="1026"/>
      <c r="AF9" s="1026"/>
      <c r="AG9" s="1026"/>
      <c r="AH9" s="1026"/>
      <c r="AI9" s="1026"/>
      <c r="AJ9" s="1026"/>
      <c r="AK9" s="1026"/>
      <c r="AL9" s="1026"/>
      <c r="AM9" s="1026"/>
      <c r="AN9" s="1026"/>
      <c r="AO9" s="1026"/>
      <c r="AP9" s="1026"/>
      <c r="AQ9" s="1026"/>
      <c r="AR9" s="1026"/>
      <c r="AS9" s="1026"/>
      <c r="AT9" s="1026"/>
      <c r="AU9" s="1026"/>
      <c r="AV9" s="1026"/>
      <c r="AW9" s="1026"/>
      <c r="AX9" s="1026"/>
      <c r="AY9" s="1026"/>
      <c r="AZ9" s="102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1028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1017" t="s">
        <v>175</v>
      </c>
      <c r="AK14" s="1018"/>
      <c r="AL14" s="1018"/>
      <c r="AM14" s="1018"/>
      <c r="AN14" s="1019"/>
      <c r="AO14" s="96" t="s">
        <v>176</v>
      </c>
      <c r="AP14" s="96"/>
      <c r="AQ14" s="96"/>
      <c r="AR14" s="96"/>
      <c r="AS14" s="1017" t="s">
        <v>177</v>
      </c>
      <c r="AT14" s="1018"/>
      <c r="AU14" s="1018"/>
      <c r="AV14" s="1019"/>
      <c r="AW14" s="1017" t="s">
        <v>178</v>
      </c>
      <c r="AX14" s="1018"/>
      <c r="AY14" s="1018"/>
      <c r="AZ14" s="1018"/>
      <c r="BA14" s="1019"/>
      <c r="BB14" s="96" t="s">
        <v>179</v>
      </c>
      <c r="BC14" s="1020" t="s">
        <v>241</v>
      </c>
      <c r="BD14" s="1020" t="s">
        <v>243</v>
      </c>
      <c r="BE14" s="1020" t="s">
        <v>242</v>
      </c>
      <c r="BF14" s="1033" t="s">
        <v>244</v>
      </c>
      <c r="BG14" s="1020" t="s">
        <v>245</v>
      </c>
      <c r="BH14" s="1020" t="s">
        <v>185</v>
      </c>
      <c r="BI14" s="1020" t="s">
        <v>186</v>
      </c>
      <c r="BJ14" s="1020" t="s">
        <v>166</v>
      </c>
      <c r="BK14" s="88"/>
    </row>
    <row r="15" spans="1:63" ht="15">
      <c r="A15" s="1021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1031"/>
      <c r="BD15" s="1031"/>
      <c r="BE15" s="1031"/>
      <c r="BF15" s="1034"/>
      <c r="BG15" s="1031"/>
      <c r="BH15" s="1021"/>
      <c r="BI15" s="1021"/>
      <c r="BJ15" s="1021"/>
      <c r="BK15" s="88"/>
    </row>
    <row r="16" spans="1:63" ht="15">
      <c r="A16" s="1021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t="shared" ref="O16:V16" si="0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1031"/>
      <c r="BD16" s="1031"/>
      <c r="BE16" s="1031"/>
      <c r="BF16" s="1034"/>
      <c r="BG16" s="1031"/>
      <c r="BH16" s="1021"/>
      <c r="BI16" s="1021"/>
      <c r="BJ16" s="1021"/>
      <c r="BK16" s="88"/>
    </row>
    <row r="17" spans="1:65" ht="15" customHeight="1" thickBot="1">
      <c r="A17" s="1022"/>
      <c r="B17" s="168">
        <v>1</v>
      </c>
      <c r="C17" s="168">
        <f>B17+1</f>
        <v>2</v>
      </c>
      <c r="D17" s="168">
        <f t="shared" ref="D17:S17" si="1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t="shared" ref="V17:BA17" si="2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1032"/>
      <c r="BD17" s="1032"/>
      <c r="BE17" s="1032"/>
      <c r="BF17" s="1035"/>
      <c r="BG17" s="1032"/>
      <c r="BH17" s="1022"/>
      <c r="BI17" s="1022"/>
      <c r="BJ17" s="1022"/>
      <c r="BK17" s="88"/>
    </row>
    <row r="18" spans="1:65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5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5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5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5" ht="18.75">
      <c r="A22" s="111" t="s">
        <v>195</v>
      </c>
      <c r="B22" s="165">
        <v>1</v>
      </c>
      <c r="C22" s="165">
        <f>B22+1</f>
        <v>2</v>
      </c>
      <c r="D22" s="165">
        <f t="shared" ref="D22:BA22" si="3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5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t="shared" ref="BB23:BI23" si="4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5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5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5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5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1:65">
      <c r="AP30" s="132"/>
      <c r="BM30" s="132"/>
    </row>
  </sheetData>
  <mergeCells count="30">
    <mergeCell ref="BJ14:BJ17"/>
    <mergeCell ref="AY2:BJ2"/>
    <mergeCell ref="BB4:BH4"/>
    <mergeCell ref="BH14:BH17"/>
    <mergeCell ref="BI14:BI17"/>
    <mergeCell ref="T9:AZ9"/>
    <mergeCell ref="R3:AA3"/>
    <mergeCell ref="AC3:AL3"/>
    <mergeCell ref="AN2:AW2"/>
    <mergeCell ref="AW14:BA14"/>
    <mergeCell ref="BG14:BG17"/>
    <mergeCell ref="BF14:BF17"/>
    <mergeCell ref="BD14:BD17"/>
    <mergeCell ref="AN4:AW4"/>
    <mergeCell ref="BE14:BE17"/>
    <mergeCell ref="AJ14:AN14"/>
    <mergeCell ref="A14:A17"/>
    <mergeCell ref="B1:M1"/>
    <mergeCell ref="R1:Z1"/>
    <mergeCell ref="A3:O3"/>
    <mergeCell ref="A4:O4"/>
    <mergeCell ref="R4:AA4"/>
    <mergeCell ref="AN1:AV1"/>
    <mergeCell ref="AC1:AK1"/>
    <mergeCell ref="R2:AA2"/>
    <mergeCell ref="BC14:BC17"/>
    <mergeCell ref="AC2:AL2"/>
    <mergeCell ref="AN3:AW3"/>
    <mergeCell ref="AS14:AV14"/>
    <mergeCell ref="AC4:AL4"/>
  </mergeCells>
  <phoneticPr fontId="0" type="noConversion"/>
  <printOptions horizontalCentered="1"/>
  <pageMargins left="0.39370078740157483" right="0.39370078740157483" top="0.78740157480314965" bottom="0.39370078740157483" header="0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5"/>
  <sheetViews>
    <sheetView showZeros="0" view="pageBreakPreview" topLeftCell="A4" zoomScale="112" zoomScaleNormal="64" zoomScaleSheetLayoutView="112" zoomScalePageLayoutView="48" workbookViewId="0">
      <selection activeCell="Q15" sqref="Q15:BA15"/>
    </sheetView>
  </sheetViews>
  <sheetFormatPr defaultRowHeight="12.75"/>
  <cols>
    <col min="1" max="1" width="6.85546875" style="201" customWidth="1"/>
    <col min="2" max="8" width="2.5703125" style="201" customWidth="1"/>
    <col min="9" max="9" width="3.140625" style="201" customWidth="1"/>
    <col min="10" max="11" width="2.5703125" style="201" customWidth="1"/>
    <col min="12" max="12" width="3.28515625" style="201" customWidth="1"/>
    <col min="13" max="14" width="2.5703125" style="201" customWidth="1"/>
    <col min="15" max="16" width="2.7109375" style="201" bestFit="1" customWidth="1"/>
    <col min="17" max="33" width="2.5703125" style="201" customWidth="1"/>
    <col min="34" max="34" width="3" style="201" customWidth="1"/>
    <col min="35" max="35" width="3.42578125" style="201" customWidth="1"/>
    <col min="36" max="36" width="3" style="201" customWidth="1"/>
    <col min="37" max="37" width="3.42578125" style="201" customWidth="1"/>
    <col min="38" max="42" width="2.5703125" style="201" customWidth="1"/>
    <col min="43" max="43" width="3" style="201" customWidth="1"/>
    <col min="44" max="53" width="2.5703125" style="201" customWidth="1"/>
    <col min="54" max="54" width="0.140625" style="201" customWidth="1"/>
    <col min="55" max="57" width="9.140625" style="201" hidden="1" customWidth="1"/>
    <col min="58" max="16384" width="9.140625" style="201"/>
  </cols>
  <sheetData>
    <row r="1" spans="1:57" s="212" customFormat="1" ht="21" customHeight="1">
      <c r="B1" s="216"/>
      <c r="C1" s="216"/>
      <c r="D1" s="216"/>
      <c r="E1" s="216"/>
      <c r="F1" s="216"/>
      <c r="G1" s="216"/>
      <c r="H1" s="216"/>
      <c r="I1" s="1039" t="s">
        <v>312</v>
      </c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  <c r="AE1" s="1039"/>
      <c r="AF1" s="1039"/>
      <c r="AG1" s="1039"/>
      <c r="AH1" s="1039"/>
      <c r="AI1" s="1039"/>
      <c r="AJ1" s="1039"/>
      <c r="AK1" s="1039"/>
      <c r="AL1" s="1039"/>
      <c r="AM1" s="1039"/>
      <c r="AN1" s="1039"/>
      <c r="AO1" s="1039"/>
      <c r="AP1" s="1039"/>
      <c r="AQ1" s="1039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3"/>
      <c r="BC1" s="213"/>
      <c r="BD1" s="213"/>
      <c r="BE1" s="213"/>
    </row>
    <row r="2" spans="1:57" s="212" customFormat="1" ht="16.5" customHeight="1">
      <c r="A2" s="228" t="s">
        <v>295</v>
      </c>
      <c r="B2" s="216"/>
      <c r="C2" s="216"/>
      <c r="D2" s="216"/>
      <c r="E2" s="216"/>
      <c r="F2" s="216"/>
      <c r="G2" s="216"/>
      <c r="H2" s="216"/>
      <c r="I2" s="1040" t="s">
        <v>660</v>
      </c>
      <c r="J2" s="1041"/>
      <c r="K2" s="1041"/>
      <c r="L2" s="1041"/>
      <c r="M2" s="1041"/>
      <c r="N2" s="1041"/>
      <c r="O2" s="1041"/>
      <c r="P2" s="1041"/>
      <c r="Q2" s="1041"/>
      <c r="R2" s="1041"/>
      <c r="S2" s="1041"/>
      <c r="T2" s="1041"/>
      <c r="U2" s="1041"/>
      <c r="V2" s="1041"/>
      <c r="W2" s="1041"/>
      <c r="X2" s="1041"/>
      <c r="Y2" s="1041"/>
      <c r="Z2" s="1041"/>
      <c r="AA2" s="1041"/>
      <c r="AB2" s="1041"/>
      <c r="AC2" s="1041"/>
      <c r="AD2" s="1041"/>
      <c r="AE2" s="1041"/>
      <c r="AF2" s="1041"/>
      <c r="AG2" s="1041"/>
      <c r="AH2" s="1041"/>
      <c r="AI2" s="1041"/>
      <c r="AJ2" s="1041"/>
      <c r="AK2" s="1041"/>
      <c r="AL2" s="1041"/>
      <c r="AM2" s="1041"/>
      <c r="AN2" s="1041"/>
      <c r="AO2" s="1041"/>
      <c r="AP2" s="1041"/>
      <c r="AQ2" s="1041"/>
      <c r="AS2" s="228" t="s">
        <v>317</v>
      </c>
      <c r="AT2" s="222"/>
      <c r="AU2" s="222"/>
      <c r="AV2" s="222"/>
      <c r="AW2" s="222"/>
      <c r="AX2" s="222"/>
      <c r="AY2" s="222"/>
      <c r="AZ2" s="222"/>
      <c r="BA2" s="222"/>
    </row>
    <row r="3" spans="1:57">
      <c r="A3" s="201" t="s">
        <v>296</v>
      </c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2"/>
      <c r="AM3" s="1042"/>
      <c r="AN3" s="1042"/>
      <c r="AO3" s="1042"/>
      <c r="AS3" s="201" t="s">
        <v>318</v>
      </c>
    </row>
    <row r="4" spans="1:57">
      <c r="A4" s="201" t="s">
        <v>297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S4" s="201" t="s">
        <v>319</v>
      </c>
    </row>
    <row r="5" spans="1:57" ht="16.5">
      <c r="A5" s="201" t="s">
        <v>298</v>
      </c>
      <c r="J5" s="202"/>
      <c r="K5" s="202"/>
      <c r="L5" s="202"/>
      <c r="M5" s="202"/>
      <c r="N5" s="202"/>
      <c r="O5" s="202"/>
      <c r="P5" s="202"/>
      <c r="R5" s="202"/>
      <c r="S5" s="1043" t="s">
        <v>316</v>
      </c>
      <c r="T5" s="1043"/>
      <c r="U5" s="1043"/>
      <c r="V5" s="1043"/>
      <c r="W5" s="1043"/>
      <c r="X5" s="1043"/>
      <c r="Y5" s="1043"/>
      <c r="Z5" s="1043"/>
      <c r="AA5" s="1043"/>
      <c r="AB5" s="1043"/>
      <c r="AC5" s="1043"/>
      <c r="AD5" s="1043"/>
      <c r="AE5" s="1043"/>
      <c r="AF5" s="1043"/>
      <c r="AG5" s="202"/>
      <c r="AH5" s="202"/>
      <c r="AI5" s="202"/>
      <c r="AJ5" s="202"/>
      <c r="AK5" s="202"/>
      <c r="AL5" s="202"/>
      <c r="AM5" s="202"/>
      <c r="AN5" s="202"/>
      <c r="AO5" s="202"/>
    </row>
    <row r="6" spans="1:57" ht="15.75">
      <c r="A6" s="201" t="s">
        <v>479</v>
      </c>
      <c r="I6" s="217"/>
      <c r="J6" s="202"/>
      <c r="K6" s="202"/>
      <c r="L6" s="202"/>
      <c r="M6" s="202"/>
      <c r="N6" s="202"/>
      <c r="O6" s="202"/>
      <c r="P6" s="202"/>
      <c r="Q6" s="202"/>
      <c r="S6" s="1044" t="s">
        <v>330</v>
      </c>
      <c r="T6" s="1044"/>
      <c r="U6" s="1044"/>
      <c r="V6" s="1044"/>
      <c r="W6" s="1044"/>
      <c r="X6" s="1044"/>
      <c r="Y6" s="1044"/>
      <c r="Z6" s="1044"/>
      <c r="AA6" s="1044"/>
      <c r="AB6" s="1044"/>
      <c r="AC6" s="1044"/>
      <c r="AD6" s="1044"/>
      <c r="AE6" s="1044"/>
      <c r="AF6" s="1044"/>
      <c r="AG6" s="202"/>
      <c r="AH6" s="202"/>
      <c r="AI6" s="202"/>
      <c r="AJ6" s="202"/>
      <c r="AK6" s="202"/>
      <c r="AL6" s="202"/>
      <c r="AM6" s="202"/>
      <c r="AS6" s="1036" t="s">
        <v>476</v>
      </c>
      <c r="AT6" s="1045"/>
      <c r="AU6" s="1045"/>
      <c r="AV6" s="1045"/>
      <c r="AW6" s="1045"/>
      <c r="AX6" s="1045"/>
      <c r="AY6" s="1045"/>
      <c r="AZ6" s="1045"/>
      <c r="BA6" s="1045"/>
    </row>
    <row r="7" spans="1:57" ht="9.75" customHeight="1">
      <c r="I7" s="217"/>
      <c r="J7" s="202"/>
      <c r="K7" s="202"/>
      <c r="L7" s="202"/>
      <c r="M7" s="202"/>
      <c r="N7" s="202"/>
      <c r="O7" s="202"/>
      <c r="P7" s="202"/>
      <c r="Q7" s="202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02"/>
      <c r="AH7" s="202"/>
      <c r="AI7" s="202"/>
      <c r="AJ7" s="202"/>
      <c r="AK7" s="202"/>
      <c r="AL7" s="202"/>
      <c r="AM7" s="202"/>
    </row>
    <row r="8" spans="1:57" ht="12.75" customHeight="1">
      <c r="A8" s="201" t="s">
        <v>475</v>
      </c>
      <c r="I8" s="218"/>
      <c r="K8" s="202"/>
      <c r="L8" s="202"/>
      <c r="M8" s="202"/>
      <c r="N8" s="202"/>
      <c r="O8" s="202"/>
      <c r="P8" s="202"/>
      <c r="Q8" s="202"/>
      <c r="R8" s="1038" t="s">
        <v>362</v>
      </c>
      <c r="S8" s="1038"/>
      <c r="T8" s="1038"/>
      <c r="U8" s="1038"/>
      <c r="V8" s="1038"/>
      <c r="W8" s="1038"/>
      <c r="X8" s="1038"/>
      <c r="Y8" s="1038"/>
      <c r="Z8" s="1038"/>
      <c r="AA8" s="1038"/>
      <c r="AB8" s="1038"/>
      <c r="AC8" s="1038"/>
      <c r="AD8" s="1038"/>
      <c r="AE8" s="1038"/>
      <c r="AF8" s="1038"/>
      <c r="AG8" s="1038"/>
      <c r="AH8" s="202"/>
      <c r="AI8" s="202"/>
      <c r="AJ8" s="202"/>
      <c r="AK8" s="202"/>
      <c r="AL8" s="202"/>
      <c r="AM8" s="202"/>
      <c r="AS8" s="1130" t="s">
        <v>392</v>
      </c>
      <c r="AT8" s="1130"/>
      <c r="AU8" s="1130"/>
      <c r="AV8" s="1130"/>
      <c r="AW8" s="1130"/>
      <c r="AX8" s="1130"/>
      <c r="AY8" s="1130"/>
      <c r="AZ8" s="1130"/>
    </row>
    <row r="9" spans="1:57">
      <c r="I9" s="218"/>
      <c r="K9" s="202"/>
      <c r="L9" s="202"/>
      <c r="M9" s="202"/>
      <c r="N9" s="202"/>
      <c r="O9" s="202"/>
      <c r="P9" s="202"/>
      <c r="Q9" s="202"/>
      <c r="R9" s="202"/>
      <c r="S9" s="1037"/>
      <c r="T9" s="1037"/>
      <c r="U9" s="1037"/>
      <c r="V9" s="1037"/>
      <c r="W9" s="1037"/>
      <c r="X9" s="1037"/>
      <c r="Y9" s="1037"/>
      <c r="Z9" s="1037"/>
      <c r="AA9" s="1037"/>
      <c r="AB9" s="1037"/>
      <c r="AC9" s="1037"/>
      <c r="AD9" s="1037"/>
      <c r="AE9" s="1037"/>
      <c r="AF9" s="1037"/>
      <c r="AG9" s="202"/>
      <c r="AH9" s="202"/>
      <c r="AI9" s="202"/>
      <c r="AJ9" s="202"/>
      <c r="AK9" s="202"/>
      <c r="AL9" s="202"/>
      <c r="AM9" s="202"/>
    </row>
    <row r="10" spans="1:57" ht="6.75" customHeight="1">
      <c r="I10" s="218"/>
      <c r="K10" s="202"/>
      <c r="L10" s="202"/>
      <c r="M10" s="202"/>
      <c r="N10" s="202"/>
      <c r="O10" s="202"/>
      <c r="P10" s="202"/>
      <c r="Q10" s="202"/>
      <c r="R10" s="202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02"/>
      <c r="AH10" s="202"/>
      <c r="AI10" s="202"/>
      <c r="AJ10" s="202"/>
      <c r="AK10" s="202"/>
      <c r="AL10" s="202"/>
      <c r="AM10" s="202"/>
    </row>
    <row r="11" spans="1:57">
      <c r="K11" s="1091" t="s">
        <v>378</v>
      </c>
      <c r="L11" s="1091"/>
      <c r="M11" s="1091"/>
      <c r="N11" s="1091"/>
      <c r="O11" s="1091"/>
      <c r="P11" s="1091"/>
      <c r="Q11" s="1092" t="s">
        <v>468</v>
      </c>
      <c r="R11" s="1092"/>
      <c r="S11" s="1092"/>
      <c r="T11" s="1092"/>
      <c r="U11" s="1092"/>
      <c r="V11" s="1092"/>
      <c r="W11" s="1092"/>
      <c r="X11" s="1045"/>
      <c r="Y11" s="1045"/>
      <c r="Z11" s="1045"/>
      <c r="AA11" s="1045"/>
      <c r="AB11" s="1045"/>
      <c r="AC11" s="1045"/>
      <c r="AD11" s="1045"/>
      <c r="AE11" s="1045"/>
      <c r="AF11" s="1045"/>
      <c r="AG11" s="1045"/>
    </row>
    <row r="12" spans="1:57" ht="5.0999999999999996" customHeight="1">
      <c r="K12" s="220" t="s">
        <v>313</v>
      </c>
      <c r="V12" s="257"/>
    </row>
    <row r="13" spans="1:57">
      <c r="K13" s="1092" t="s">
        <v>379</v>
      </c>
      <c r="L13" s="1092"/>
      <c r="M13" s="1092"/>
      <c r="N13" s="1092"/>
      <c r="O13" s="1092"/>
      <c r="P13" s="1092"/>
      <c r="Q13" s="1092" t="s">
        <v>380</v>
      </c>
      <c r="R13" s="1092"/>
      <c r="S13" s="1092"/>
      <c r="T13" s="1092"/>
      <c r="U13" s="1092"/>
      <c r="V13" s="1092"/>
      <c r="W13" s="1092"/>
      <c r="X13" s="1092"/>
      <c r="Y13" s="1092"/>
      <c r="Z13" s="1092"/>
      <c r="AA13" s="1092"/>
      <c r="AB13" s="1092"/>
      <c r="AC13" s="1092"/>
      <c r="AD13" s="1092"/>
      <c r="AE13" s="1092"/>
      <c r="AF13" s="1092"/>
      <c r="AG13" s="1092"/>
      <c r="AH13" s="1092"/>
      <c r="AI13" s="1092"/>
      <c r="AJ13" s="1092"/>
      <c r="AK13" s="1092"/>
      <c r="AL13" s="1092"/>
    </row>
    <row r="14" spans="1:57" ht="5.0999999999999996" customHeight="1">
      <c r="B14" s="202"/>
      <c r="C14" s="202"/>
      <c r="D14" s="202"/>
      <c r="E14" s="202"/>
      <c r="F14" s="202"/>
      <c r="G14" s="202"/>
      <c r="H14" s="202"/>
      <c r="K14" s="221" t="s">
        <v>314</v>
      </c>
    </row>
    <row r="15" spans="1:57" ht="24.75" customHeight="1">
      <c r="K15" s="1091" t="s">
        <v>377</v>
      </c>
      <c r="L15" s="1091"/>
      <c r="M15" s="1091"/>
      <c r="N15" s="1091"/>
      <c r="O15" s="1091"/>
      <c r="P15" s="1091"/>
      <c r="Q15" s="1090" t="s">
        <v>398</v>
      </c>
      <c r="R15" s="1090"/>
      <c r="S15" s="1090"/>
      <c r="T15" s="1090"/>
      <c r="U15" s="1090"/>
      <c r="V15" s="1090"/>
      <c r="W15" s="1090"/>
      <c r="X15" s="1090"/>
      <c r="Y15" s="1090"/>
      <c r="Z15" s="1090"/>
      <c r="AA15" s="1090"/>
      <c r="AB15" s="1090"/>
      <c r="AC15" s="1090"/>
      <c r="AD15" s="1090"/>
      <c r="AE15" s="1090"/>
      <c r="AF15" s="1090"/>
      <c r="AG15" s="1090"/>
      <c r="AH15" s="1090"/>
      <c r="AI15" s="1090"/>
      <c r="AJ15" s="1090"/>
      <c r="AK15" s="1090"/>
      <c r="AL15" s="1090"/>
      <c r="AM15" s="1090"/>
      <c r="AN15" s="1090"/>
      <c r="AO15" s="1090"/>
      <c r="AP15" s="1090"/>
      <c r="AQ15" s="1090"/>
      <c r="AR15" s="1090"/>
      <c r="AS15" s="1090"/>
      <c r="AT15" s="1090"/>
      <c r="AU15" s="1090"/>
      <c r="AV15" s="1090"/>
      <c r="AW15" s="1090"/>
      <c r="AX15" s="1090"/>
      <c r="AY15" s="1090"/>
      <c r="AZ15" s="1090"/>
      <c r="BA15" s="1090"/>
    </row>
    <row r="16" spans="1:57" ht="5.0999999999999996" customHeight="1">
      <c r="K16" s="236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53" s="239" customFormat="1">
      <c r="K17" s="1089" t="s">
        <v>471</v>
      </c>
      <c r="L17" s="1089"/>
      <c r="M17" s="1089"/>
      <c r="N17" s="1089"/>
      <c r="O17" s="1089"/>
      <c r="P17" s="1089"/>
      <c r="Q17" s="1090" t="s">
        <v>492</v>
      </c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0"/>
      <c r="AG17" s="1090"/>
      <c r="AH17" s="1090"/>
      <c r="AI17" s="1090"/>
      <c r="AJ17" s="1090"/>
      <c r="AK17" s="1090"/>
      <c r="AL17" s="1090"/>
      <c r="AM17" s="1090"/>
      <c r="AN17" s="1090"/>
      <c r="AO17" s="1090"/>
      <c r="AP17" s="1090"/>
      <c r="AQ17" s="1090"/>
      <c r="AR17" s="1090"/>
      <c r="AS17" s="1090"/>
      <c r="AT17" s="1090"/>
      <c r="AU17" s="1090"/>
      <c r="AV17" s="1090"/>
      <c r="AW17" s="1090"/>
      <c r="AX17" s="1090"/>
      <c r="AY17" s="1090"/>
      <c r="AZ17" s="1090"/>
      <c r="BA17" s="1090"/>
    </row>
    <row r="18" spans="1:53" ht="12.75" customHeight="1">
      <c r="A18" s="198"/>
      <c r="J18" s="255" t="s">
        <v>315</v>
      </c>
      <c r="K18" s="255"/>
      <c r="L18" s="255"/>
      <c r="M18" s="255"/>
      <c r="N18" s="255"/>
      <c r="O18" s="255"/>
      <c r="P18" s="256"/>
      <c r="Q18" s="1090"/>
      <c r="R18" s="1090"/>
      <c r="S18" s="1090"/>
      <c r="T18" s="1090"/>
      <c r="U18" s="1090"/>
      <c r="V18" s="1090"/>
      <c r="W18" s="1090"/>
      <c r="X18" s="1090"/>
      <c r="Y18" s="1090"/>
      <c r="Z18" s="1090"/>
      <c r="AA18" s="1090"/>
      <c r="AB18" s="1090"/>
      <c r="AC18" s="1090"/>
      <c r="AD18" s="1090"/>
      <c r="AE18" s="1090"/>
      <c r="AF18" s="1090"/>
      <c r="AG18" s="1090"/>
      <c r="AH18" s="1090"/>
      <c r="AI18" s="1090"/>
      <c r="AJ18" s="1090"/>
      <c r="AK18" s="1090"/>
      <c r="AL18" s="1090"/>
      <c r="AM18" s="1090"/>
      <c r="AN18" s="1090"/>
      <c r="AO18" s="1090"/>
      <c r="AP18" s="1090"/>
      <c r="AQ18" s="1090"/>
      <c r="AR18" s="1090"/>
      <c r="AS18" s="1090"/>
      <c r="AT18" s="1090"/>
      <c r="AU18" s="1090"/>
      <c r="AV18" s="1090"/>
      <c r="AW18" s="1090"/>
      <c r="AX18" s="1090"/>
      <c r="AY18" s="1090"/>
      <c r="AZ18" s="1090"/>
      <c r="BA18" s="1090"/>
    </row>
    <row r="19" spans="1:53" ht="15.75">
      <c r="J19" s="494"/>
      <c r="K19" s="257" t="s">
        <v>480</v>
      </c>
      <c r="L19" s="257"/>
      <c r="M19" s="257"/>
      <c r="N19" s="257"/>
      <c r="O19" s="257"/>
      <c r="P19" s="257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14"/>
      <c r="AB19" s="309" t="s">
        <v>493</v>
      </c>
      <c r="AC19" s="309"/>
      <c r="AD19" s="309"/>
      <c r="AE19" s="309"/>
      <c r="AF19" s="309"/>
      <c r="AG19" s="309"/>
      <c r="AH19" s="493"/>
      <c r="AI19" s="316"/>
      <c r="AJ19" s="316"/>
      <c r="AK19" s="316"/>
      <c r="AL19" s="316"/>
      <c r="AM19" s="221"/>
      <c r="AN19" s="221"/>
      <c r="AO19" s="221"/>
      <c r="AP19" s="314"/>
      <c r="AQ19" s="314"/>
      <c r="AR19" s="314"/>
      <c r="AS19" s="314"/>
      <c r="AT19" s="314"/>
    </row>
    <row r="20" spans="1:53" ht="10.5" customHeight="1"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H20" s="226"/>
      <c r="AI20" s="226"/>
      <c r="AJ20" s="226"/>
      <c r="AK20" s="226"/>
      <c r="AL20" s="226"/>
      <c r="AM20" s="226"/>
      <c r="AN20" s="226"/>
    </row>
    <row r="21" spans="1:53" ht="9.75" customHeight="1"/>
    <row r="22" spans="1:53" ht="14.25">
      <c r="A22" s="1076" t="s">
        <v>264</v>
      </c>
      <c r="B22" s="1076"/>
      <c r="C22" s="1076"/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1076"/>
      <c r="AN22" s="1076"/>
      <c r="AO22" s="1076"/>
      <c r="AP22" s="1076"/>
      <c r="AQ22" s="1076"/>
      <c r="AR22" s="1076"/>
      <c r="AS22" s="1076"/>
      <c r="AT22" s="1076"/>
      <c r="AU22" s="1076"/>
      <c r="AV22" s="1076"/>
      <c r="AW22" s="1076"/>
      <c r="AX22" s="1076"/>
      <c r="AY22" s="1076"/>
      <c r="AZ22" s="1076"/>
      <c r="BA22" s="1076"/>
    </row>
    <row r="23" spans="1:53" ht="5.25" customHeight="1" thickBot="1"/>
    <row r="24" spans="1:53" s="683" customFormat="1" ht="12.75" customHeight="1">
      <c r="A24" s="1077" t="s">
        <v>263</v>
      </c>
      <c r="B24" s="1081" t="s">
        <v>167</v>
      </c>
      <c r="C24" s="1081"/>
      <c r="D24" s="1081"/>
      <c r="E24" s="1081"/>
      <c r="F24" s="1082"/>
      <c r="G24" s="1071" t="s">
        <v>168</v>
      </c>
      <c r="H24" s="1081"/>
      <c r="I24" s="1081"/>
      <c r="J24" s="1082"/>
      <c r="K24" s="1071" t="s">
        <v>169</v>
      </c>
      <c r="L24" s="1085"/>
      <c r="M24" s="1085"/>
      <c r="N24" s="1085"/>
      <c r="O24" s="1086"/>
      <c r="P24" s="1081" t="s">
        <v>170</v>
      </c>
      <c r="Q24" s="1085"/>
      <c r="R24" s="1085"/>
      <c r="S24" s="1086"/>
      <c r="T24" s="1071" t="s">
        <v>171</v>
      </c>
      <c r="U24" s="1072"/>
      <c r="V24" s="1072"/>
      <c r="W24" s="1073"/>
      <c r="X24" s="1071" t="s">
        <v>172</v>
      </c>
      <c r="Y24" s="1081"/>
      <c r="Z24" s="1081"/>
      <c r="AA24" s="1082"/>
      <c r="AB24" s="1071" t="s">
        <v>173</v>
      </c>
      <c r="AC24" s="1083"/>
      <c r="AD24" s="1083"/>
      <c r="AE24" s="1083"/>
      <c r="AF24" s="1084"/>
      <c r="AG24" s="1071" t="s">
        <v>174</v>
      </c>
      <c r="AH24" s="1083"/>
      <c r="AI24" s="1083"/>
      <c r="AJ24" s="1084"/>
      <c r="AK24" s="1071" t="s">
        <v>175</v>
      </c>
      <c r="AL24" s="1087"/>
      <c r="AM24" s="1087"/>
      <c r="AN24" s="1087"/>
      <c r="AO24" s="1088"/>
      <c r="AP24" s="1071" t="s">
        <v>176</v>
      </c>
      <c r="AQ24" s="1087"/>
      <c r="AR24" s="1087"/>
      <c r="AS24" s="1088"/>
      <c r="AT24" s="1071" t="s">
        <v>177</v>
      </c>
      <c r="AU24" s="1083"/>
      <c r="AV24" s="1083"/>
      <c r="AW24" s="1084"/>
      <c r="AX24" s="680"/>
      <c r="AY24" s="681" t="s">
        <v>178</v>
      </c>
      <c r="AZ24" s="680"/>
      <c r="BA24" s="682"/>
    </row>
    <row r="25" spans="1:53" s="245" customFormat="1" ht="12" thickBot="1">
      <c r="A25" s="1078"/>
      <c r="B25" s="684">
        <v>1</v>
      </c>
      <c r="C25" s="685">
        <f t="shared" ref="C25:BA25" si="0">B25+1</f>
        <v>2</v>
      </c>
      <c r="D25" s="685">
        <f t="shared" si="0"/>
        <v>3</v>
      </c>
      <c r="E25" s="685">
        <f t="shared" si="0"/>
        <v>4</v>
      </c>
      <c r="F25" s="685">
        <f t="shared" si="0"/>
        <v>5</v>
      </c>
      <c r="G25" s="685">
        <f t="shared" si="0"/>
        <v>6</v>
      </c>
      <c r="H25" s="685">
        <f t="shared" si="0"/>
        <v>7</v>
      </c>
      <c r="I25" s="685">
        <f t="shared" si="0"/>
        <v>8</v>
      </c>
      <c r="J25" s="685">
        <f t="shared" si="0"/>
        <v>9</v>
      </c>
      <c r="K25" s="685">
        <f t="shared" si="0"/>
        <v>10</v>
      </c>
      <c r="L25" s="685">
        <f t="shared" si="0"/>
        <v>11</v>
      </c>
      <c r="M25" s="685">
        <f t="shared" si="0"/>
        <v>12</v>
      </c>
      <c r="N25" s="685">
        <f t="shared" si="0"/>
        <v>13</v>
      </c>
      <c r="O25" s="685">
        <f t="shared" si="0"/>
        <v>14</v>
      </c>
      <c r="P25" s="685">
        <f t="shared" si="0"/>
        <v>15</v>
      </c>
      <c r="Q25" s="685">
        <f t="shared" si="0"/>
        <v>16</v>
      </c>
      <c r="R25" s="685">
        <f t="shared" si="0"/>
        <v>17</v>
      </c>
      <c r="S25" s="685">
        <f t="shared" si="0"/>
        <v>18</v>
      </c>
      <c r="T25" s="685">
        <f t="shared" si="0"/>
        <v>19</v>
      </c>
      <c r="U25" s="685">
        <f t="shared" si="0"/>
        <v>20</v>
      </c>
      <c r="V25" s="685">
        <f t="shared" si="0"/>
        <v>21</v>
      </c>
      <c r="W25" s="685">
        <f t="shared" si="0"/>
        <v>22</v>
      </c>
      <c r="X25" s="685">
        <f t="shared" si="0"/>
        <v>23</v>
      </c>
      <c r="Y25" s="685">
        <f t="shared" si="0"/>
        <v>24</v>
      </c>
      <c r="Z25" s="685">
        <f t="shared" si="0"/>
        <v>25</v>
      </c>
      <c r="AA25" s="685">
        <f t="shared" si="0"/>
        <v>26</v>
      </c>
      <c r="AB25" s="685">
        <f t="shared" si="0"/>
        <v>27</v>
      </c>
      <c r="AC25" s="685">
        <f t="shared" si="0"/>
        <v>28</v>
      </c>
      <c r="AD25" s="685">
        <f t="shared" si="0"/>
        <v>29</v>
      </c>
      <c r="AE25" s="685">
        <f t="shared" si="0"/>
        <v>30</v>
      </c>
      <c r="AF25" s="685">
        <f t="shared" si="0"/>
        <v>31</v>
      </c>
      <c r="AG25" s="685">
        <f t="shared" si="0"/>
        <v>32</v>
      </c>
      <c r="AH25" s="685">
        <f t="shared" si="0"/>
        <v>33</v>
      </c>
      <c r="AI25" s="685">
        <f t="shared" si="0"/>
        <v>34</v>
      </c>
      <c r="AJ25" s="685">
        <f t="shared" si="0"/>
        <v>35</v>
      </c>
      <c r="AK25" s="685">
        <f t="shared" si="0"/>
        <v>36</v>
      </c>
      <c r="AL25" s="685">
        <f t="shared" si="0"/>
        <v>37</v>
      </c>
      <c r="AM25" s="685">
        <f t="shared" si="0"/>
        <v>38</v>
      </c>
      <c r="AN25" s="685">
        <f t="shared" si="0"/>
        <v>39</v>
      </c>
      <c r="AO25" s="685">
        <f t="shared" si="0"/>
        <v>40</v>
      </c>
      <c r="AP25" s="685">
        <f t="shared" si="0"/>
        <v>41</v>
      </c>
      <c r="AQ25" s="685">
        <f t="shared" si="0"/>
        <v>42</v>
      </c>
      <c r="AR25" s="685">
        <f t="shared" si="0"/>
        <v>43</v>
      </c>
      <c r="AS25" s="685">
        <f t="shared" si="0"/>
        <v>44</v>
      </c>
      <c r="AT25" s="685">
        <f t="shared" si="0"/>
        <v>45</v>
      </c>
      <c r="AU25" s="685">
        <f t="shared" si="0"/>
        <v>46</v>
      </c>
      <c r="AV25" s="685">
        <f t="shared" si="0"/>
        <v>47</v>
      </c>
      <c r="AW25" s="685">
        <f t="shared" si="0"/>
        <v>48</v>
      </c>
      <c r="AX25" s="685">
        <f t="shared" si="0"/>
        <v>49</v>
      </c>
      <c r="AY25" s="685">
        <f t="shared" si="0"/>
        <v>50</v>
      </c>
      <c r="AZ25" s="685">
        <f t="shared" si="0"/>
        <v>51</v>
      </c>
      <c r="BA25" s="686">
        <f t="shared" si="0"/>
        <v>52</v>
      </c>
    </row>
    <row r="26" spans="1:53" s="245" customFormat="1" ht="12">
      <c r="A26" s="1079"/>
      <c r="B26" s="687">
        <v>1</v>
      </c>
      <c r="C26" s="688">
        <v>7</v>
      </c>
      <c r="D26" s="688">
        <v>14</v>
      </c>
      <c r="E26" s="688">
        <v>21</v>
      </c>
      <c r="F26" s="688">
        <v>28</v>
      </c>
      <c r="G26" s="688">
        <v>5</v>
      </c>
      <c r="H26" s="688">
        <v>12</v>
      </c>
      <c r="I26" s="688">
        <v>19</v>
      </c>
      <c r="J26" s="688">
        <v>26</v>
      </c>
      <c r="K26" s="688">
        <v>2</v>
      </c>
      <c r="L26" s="688">
        <v>9</v>
      </c>
      <c r="M26" s="688">
        <v>16</v>
      </c>
      <c r="N26" s="688">
        <v>23</v>
      </c>
      <c r="O26" s="688">
        <v>30</v>
      </c>
      <c r="P26" s="688">
        <v>7</v>
      </c>
      <c r="Q26" s="688">
        <v>14</v>
      </c>
      <c r="R26" s="688">
        <v>21</v>
      </c>
      <c r="S26" s="688">
        <v>28</v>
      </c>
      <c r="T26" s="688">
        <v>4</v>
      </c>
      <c r="U26" s="688">
        <v>11</v>
      </c>
      <c r="V26" s="688">
        <v>18</v>
      </c>
      <c r="W26" s="688">
        <v>25</v>
      </c>
      <c r="X26" s="688">
        <v>1</v>
      </c>
      <c r="Y26" s="688">
        <v>8</v>
      </c>
      <c r="Z26" s="688">
        <v>15</v>
      </c>
      <c r="AA26" s="688">
        <v>22</v>
      </c>
      <c r="AB26" s="688">
        <v>1</v>
      </c>
      <c r="AC26" s="688">
        <v>8</v>
      </c>
      <c r="AD26" s="688">
        <v>15</v>
      </c>
      <c r="AE26" s="688">
        <v>22</v>
      </c>
      <c r="AF26" s="688">
        <v>29</v>
      </c>
      <c r="AG26" s="688">
        <v>5</v>
      </c>
      <c r="AH26" s="688">
        <v>12</v>
      </c>
      <c r="AI26" s="688">
        <v>19</v>
      </c>
      <c r="AJ26" s="688">
        <v>26</v>
      </c>
      <c r="AK26" s="688">
        <v>3</v>
      </c>
      <c r="AL26" s="688">
        <v>10</v>
      </c>
      <c r="AM26" s="688">
        <v>17</v>
      </c>
      <c r="AN26" s="688">
        <v>24</v>
      </c>
      <c r="AO26" s="688">
        <v>31</v>
      </c>
      <c r="AP26" s="688">
        <v>7</v>
      </c>
      <c r="AQ26" s="688">
        <v>14</v>
      </c>
      <c r="AR26" s="688">
        <v>21</v>
      </c>
      <c r="AS26" s="688">
        <v>28</v>
      </c>
      <c r="AT26" s="688">
        <v>5</v>
      </c>
      <c r="AU26" s="688">
        <v>12</v>
      </c>
      <c r="AV26" s="688">
        <v>19</v>
      </c>
      <c r="AW26" s="688">
        <v>26</v>
      </c>
      <c r="AX26" s="688">
        <v>2</v>
      </c>
      <c r="AY26" s="688">
        <v>9</v>
      </c>
      <c r="AZ26" s="688">
        <v>16</v>
      </c>
      <c r="BA26" s="689">
        <v>23</v>
      </c>
    </row>
    <row r="27" spans="1:53" s="245" customFormat="1" thickBot="1">
      <c r="A27" s="1080"/>
      <c r="B27" s="690">
        <v>6</v>
      </c>
      <c r="C27" s="691">
        <v>13</v>
      </c>
      <c r="D27" s="691">
        <v>20</v>
      </c>
      <c r="E27" s="691">
        <v>27</v>
      </c>
      <c r="F27" s="691">
        <v>4</v>
      </c>
      <c r="G27" s="691">
        <v>11</v>
      </c>
      <c r="H27" s="691">
        <v>18</v>
      </c>
      <c r="I27" s="691">
        <v>25</v>
      </c>
      <c r="J27" s="691">
        <v>1</v>
      </c>
      <c r="K27" s="691">
        <v>8</v>
      </c>
      <c r="L27" s="691">
        <v>15</v>
      </c>
      <c r="M27" s="691">
        <v>22</v>
      </c>
      <c r="N27" s="691">
        <v>29</v>
      </c>
      <c r="O27" s="691">
        <v>6</v>
      </c>
      <c r="P27" s="691">
        <v>13</v>
      </c>
      <c r="Q27" s="691">
        <v>20</v>
      </c>
      <c r="R27" s="691">
        <v>27</v>
      </c>
      <c r="S27" s="691">
        <v>3</v>
      </c>
      <c r="T27" s="691">
        <v>10</v>
      </c>
      <c r="U27" s="691">
        <v>17</v>
      </c>
      <c r="V27" s="691">
        <v>24</v>
      </c>
      <c r="W27" s="691">
        <v>31</v>
      </c>
      <c r="X27" s="691">
        <v>7</v>
      </c>
      <c r="Y27" s="691">
        <v>14</v>
      </c>
      <c r="Z27" s="691">
        <v>21</v>
      </c>
      <c r="AA27" s="691">
        <v>28</v>
      </c>
      <c r="AB27" s="691">
        <v>7</v>
      </c>
      <c r="AC27" s="691">
        <v>14</v>
      </c>
      <c r="AD27" s="691">
        <v>21</v>
      </c>
      <c r="AE27" s="691">
        <v>28</v>
      </c>
      <c r="AF27" s="691">
        <v>4</v>
      </c>
      <c r="AG27" s="691">
        <v>11</v>
      </c>
      <c r="AH27" s="691">
        <v>18</v>
      </c>
      <c r="AI27" s="691">
        <v>25</v>
      </c>
      <c r="AJ27" s="691">
        <v>2</v>
      </c>
      <c r="AK27" s="691">
        <v>9</v>
      </c>
      <c r="AL27" s="691">
        <v>16</v>
      </c>
      <c r="AM27" s="691">
        <v>23</v>
      </c>
      <c r="AN27" s="691">
        <v>30</v>
      </c>
      <c r="AO27" s="691">
        <v>6</v>
      </c>
      <c r="AP27" s="691">
        <v>13</v>
      </c>
      <c r="AQ27" s="691">
        <v>20</v>
      </c>
      <c r="AR27" s="691">
        <v>27</v>
      </c>
      <c r="AS27" s="691">
        <v>4</v>
      </c>
      <c r="AT27" s="691">
        <v>11</v>
      </c>
      <c r="AU27" s="691">
        <v>18</v>
      </c>
      <c r="AV27" s="691">
        <v>25</v>
      </c>
      <c r="AW27" s="691">
        <v>1</v>
      </c>
      <c r="AX27" s="691">
        <v>8</v>
      </c>
      <c r="AY27" s="691">
        <v>15</v>
      </c>
      <c r="AZ27" s="691">
        <v>22</v>
      </c>
      <c r="BA27" s="692">
        <v>29</v>
      </c>
    </row>
    <row r="28" spans="1:53" s="239" customFormat="1">
      <c r="A28" s="693" t="s">
        <v>198</v>
      </c>
      <c r="B28" s="694" t="s">
        <v>349</v>
      </c>
      <c r="C28" s="241" t="s">
        <v>349</v>
      </c>
      <c r="D28" s="241" t="s">
        <v>349</v>
      </c>
      <c r="E28" s="241" t="s">
        <v>349</v>
      </c>
      <c r="F28" s="241" t="s">
        <v>349</v>
      </c>
      <c r="G28" s="241" t="s">
        <v>349</v>
      </c>
      <c r="H28" s="241" t="s">
        <v>349</v>
      </c>
      <c r="I28" s="241" t="s">
        <v>349</v>
      </c>
      <c r="J28" s="241" t="s">
        <v>349</v>
      </c>
      <c r="K28" s="241" t="s">
        <v>349</v>
      </c>
      <c r="L28" s="241" t="s">
        <v>349</v>
      </c>
      <c r="M28" s="241" t="s">
        <v>349</v>
      </c>
      <c r="N28" s="241" t="s">
        <v>349</v>
      </c>
      <c r="O28" s="241" t="s">
        <v>349</v>
      </c>
      <c r="P28" s="241" t="s">
        <v>349</v>
      </c>
      <c r="Q28" s="241" t="s">
        <v>350</v>
      </c>
      <c r="R28" s="241" t="s">
        <v>350</v>
      </c>
      <c r="S28" s="241" t="s">
        <v>350</v>
      </c>
      <c r="T28" s="241" t="s">
        <v>217</v>
      </c>
      <c r="U28" s="695" t="s">
        <v>217</v>
      </c>
      <c r="V28" s="695" t="s">
        <v>217</v>
      </c>
      <c r="W28" s="695" t="s">
        <v>217</v>
      </c>
      <c r="X28" s="241" t="s">
        <v>217</v>
      </c>
      <c r="Y28" s="241" t="s">
        <v>351</v>
      </c>
      <c r="Z28" s="241" t="s">
        <v>351</v>
      </c>
      <c r="AA28" s="241" t="s">
        <v>349</v>
      </c>
      <c r="AB28" s="241" t="s">
        <v>349</v>
      </c>
      <c r="AC28" s="241" t="s">
        <v>349</v>
      </c>
      <c r="AD28" s="241" t="s">
        <v>349</v>
      </c>
      <c r="AE28" s="241" t="s">
        <v>349</v>
      </c>
      <c r="AF28" s="241" t="s">
        <v>349</v>
      </c>
      <c r="AG28" s="241" t="s">
        <v>349</v>
      </c>
      <c r="AH28" s="241" t="s">
        <v>349</v>
      </c>
      <c r="AI28" s="241" t="s">
        <v>349</v>
      </c>
      <c r="AJ28" s="241" t="s">
        <v>349</v>
      </c>
      <c r="AK28" s="241" t="s">
        <v>349</v>
      </c>
      <c r="AL28" s="241" t="s">
        <v>349</v>
      </c>
      <c r="AM28" s="241" t="s">
        <v>349</v>
      </c>
      <c r="AN28" s="241" t="s">
        <v>349</v>
      </c>
      <c r="AO28" s="241" t="s">
        <v>349</v>
      </c>
      <c r="AP28" s="241" t="s">
        <v>350</v>
      </c>
      <c r="AQ28" s="241" t="s">
        <v>350</v>
      </c>
      <c r="AR28" s="241" t="s">
        <v>350</v>
      </c>
      <c r="AS28" s="241" t="s">
        <v>217</v>
      </c>
      <c r="AT28" s="241" t="s">
        <v>217</v>
      </c>
      <c r="AU28" s="241" t="s">
        <v>217</v>
      </c>
      <c r="AV28" s="241" t="s">
        <v>217</v>
      </c>
      <c r="AW28" s="241" t="s">
        <v>217</v>
      </c>
      <c r="AX28" s="241" t="s">
        <v>217</v>
      </c>
      <c r="AY28" s="241" t="s">
        <v>217</v>
      </c>
      <c r="AZ28" s="241" t="s">
        <v>217</v>
      </c>
      <c r="BA28" s="696" t="s">
        <v>217</v>
      </c>
    </row>
    <row r="29" spans="1:53" s="239" customFormat="1">
      <c r="A29" s="736" t="s">
        <v>200</v>
      </c>
      <c r="B29" s="694" t="s">
        <v>349</v>
      </c>
      <c r="C29" s="241" t="s">
        <v>349</v>
      </c>
      <c r="D29" s="241" t="s">
        <v>349</v>
      </c>
      <c r="E29" s="241" t="s">
        <v>349</v>
      </c>
      <c r="F29" s="241" t="s">
        <v>349</v>
      </c>
      <c r="G29" s="241" t="s">
        <v>349</v>
      </c>
      <c r="H29" s="241" t="s">
        <v>349</v>
      </c>
      <c r="I29" s="241" t="s">
        <v>349</v>
      </c>
      <c r="J29" s="241" t="s">
        <v>349</v>
      </c>
      <c r="K29" s="241" t="s">
        <v>349</v>
      </c>
      <c r="L29" s="241" t="s">
        <v>349</v>
      </c>
      <c r="M29" s="241" t="s">
        <v>349</v>
      </c>
      <c r="N29" s="241" t="s">
        <v>349</v>
      </c>
      <c r="O29" s="241" t="s">
        <v>349</v>
      </c>
      <c r="P29" s="241" t="s">
        <v>349</v>
      </c>
      <c r="Q29" s="241" t="s">
        <v>350</v>
      </c>
      <c r="R29" s="241" t="s">
        <v>350</v>
      </c>
      <c r="S29" s="241" t="s">
        <v>350</v>
      </c>
      <c r="T29" s="241" t="s">
        <v>217</v>
      </c>
      <c r="U29" s="241" t="s">
        <v>217</v>
      </c>
      <c r="V29" s="241" t="s">
        <v>217</v>
      </c>
      <c r="W29" s="241" t="s">
        <v>217</v>
      </c>
      <c r="X29" s="241" t="s">
        <v>217</v>
      </c>
      <c r="Y29" s="241" t="s">
        <v>351</v>
      </c>
      <c r="Z29" s="241" t="s">
        <v>351</v>
      </c>
      <c r="AA29" s="241" t="s">
        <v>349</v>
      </c>
      <c r="AB29" s="241" t="s">
        <v>349</v>
      </c>
      <c r="AC29" s="241" t="s">
        <v>349</v>
      </c>
      <c r="AD29" s="241" t="s">
        <v>349</v>
      </c>
      <c r="AE29" s="241" t="s">
        <v>349</v>
      </c>
      <c r="AF29" s="241" t="s">
        <v>349</v>
      </c>
      <c r="AG29" s="241" t="s">
        <v>349</v>
      </c>
      <c r="AH29" s="241" t="s">
        <v>349</v>
      </c>
      <c r="AI29" s="241" t="s">
        <v>349</v>
      </c>
      <c r="AJ29" s="241" t="s">
        <v>349</v>
      </c>
      <c r="AK29" s="241" t="s">
        <v>349</v>
      </c>
      <c r="AL29" s="241" t="s">
        <v>349</v>
      </c>
      <c r="AM29" s="241" t="s">
        <v>349</v>
      </c>
      <c r="AN29" s="241" t="s">
        <v>349</v>
      </c>
      <c r="AO29" s="241" t="s">
        <v>349</v>
      </c>
      <c r="AP29" s="241" t="s">
        <v>350</v>
      </c>
      <c r="AQ29" s="241" t="s">
        <v>350</v>
      </c>
      <c r="AR29" s="241" t="s">
        <v>350</v>
      </c>
      <c r="AS29" s="241" t="s">
        <v>217</v>
      </c>
      <c r="AT29" s="241" t="s">
        <v>217</v>
      </c>
      <c r="AU29" s="241" t="s">
        <v>217</v>
      </c>
      <c r="AV29" s="241" t="s">
        <v>217</v>
      </c>
      <c r="AW29" s="241" t="s">
        <v>217</v>
      </c>
      <c r="AX29" s="241" t="s">
        <v>217</v>
      </c>
      <c r="AY29" s="241" t="s">
        <v>217</v>
      </c>
      <c r="AZ29" s="241" t="s">
        <v>217</v>
      </c>
      <c r="BA29" s="698" t="s">
        <v>217</v>
      </c>
    </row>
    <row r="30" spans="1:53" s="239" customFormat="1">
      <c r="A30" s="736" t="s">
        <v>201</v>
      </c>
      <c r="B30" s="694" t="s">
        <v>349</v>
      </c>
      <c r="C30" s="241" t="s">
        <v>349</v>
      </c>
      <c r="D30" s="241" t="s">
        <v>349</v>
      </c>
      <c r="E30" s="241" t="s">
        <v>349</v>
      </c>
      <c r="F30" s="241" t="s">
        <v>349</v>
      </c>
      <c r="G30" s="241" t="s">
        <v>349</v>
      </c>
      <c r="H30" s="241" t="s">
        <v>349</v>
      </c>
      <c r="I30" s="241" t="s">
        <v>349</v>
      </c>
      <c r="J30" s="241" t="s">
        <v>349</v>
      </c>
      <c r="K30" s="241" t="s">
        <v>349</v>
      </c>
      <c r="L30" s="241" t="s">
        <v>349</v>
      </c>
      <c r="M30" s="241" t="s">
        <v>349</v>
      </c>
      <c r="N30" s="241" t="s">
        <v>349</v>
      </c>
      <c r="O30" s="241" t="s">
        <v>349</v>
      </c>
      <c r="P30" s="241" t="s">
        <v>349</v>
      </c>
      <c r="Q30" s="241" t="s">
        <v>350</v>
      </c>
      <c r="R30" s="241" t="s">
        <v>350</v>
      </c>
      <c r="S30" s="241" t="s">
        <v>350</v>
      </c>
      <c r="T30" s="241" t="s">
        <v>217</v>
      </c>
      <c r="U30" s="241" t="s">
        <v>217</v>
      </c>
      <c r="V30" s="241" t="s">
        <v>217</v>
      </c>
      <c r="W30" s="241" t="s">
        <v>351</v>
      </c>
      <c r="X30" s="241" t="s">
        <v>351</v>
      </c>
      <c r="Y30" s="241" t="s">
        <v>351</v>
      </c>
      <c r="Z30" s="241" t="s">
        <v>351</v>
      </c>
      <c r="AA30" s="241" t="s">
        <v>349</v>
      </c>
      <c r="AB30" s="241" t="s">
        <v>349</v>
      </c>
      <c r="AC30" s="241" t="s">
        <v>349</v>
      </c>
      <c r="AD30" s="241" t="s">
        <v>349</v>
      </c>
      <c r="AE30" s="241" t="s">
        <v>349</v>
      </c>
      <c r="AF30" s="241" t="s">
        <v>349</v>
      </c>
      <c r="AG30" s="241" t="s">
        <v>349</v>
      </c>
      <c r="AH30" s="241" t="s">
        <v>349</v>
      </c>
      <c r="AI30" s="241" t="s">
        <v>349</v>
      </c>
      <c r="AJ30" s="241" t="s">
        <v>349</v>
      </c>
      <c r="AK30" s="241" t="s">
        <v>349</v>
      </c>
      <c r="AL30" s="241" t="s">
        <v>349</v>
      </c>
      <c r="AM30" s="241" t="s">
        <v>349</v>
      </c>
      <c r="AN30" s="241" t="s">
        <v>349</v>
      </c>
      <c r="AO30" s="241" t="s">
        <v>349</v>
      </c>
      <c r="AP30" s="241" t="s">
        <v>350</v>
      </c>
      <c r="AQ30" s="241" t="s">
        <v>350</v>
      </c>
      <c r="AR30" s="241" t="s">
        <v>350</v>
      </c>
      <c r="AS30" s="241" t="s">
        <v>217</v>
      </c>
      <c r="AT30" s="241" t="s">
        <v>217</v>
      </c>
      <c r="AU30" s="241" t="s">
        <v>217</v>
      </c>
      <c r="AV30" s="241" t="s">
        <v>217</v>
      </c>
      <c r="AW30" s="241" t="s">
        <v>217</v>
      </c>
      <c r="AX30" s="241" t="s">
        <v>217</v>
      </c>
      <c r="AY30" s="241" t="s">
        <v>217</v>
      </c>
      <c r="AZ30" s="241" t="s">
        <v>217</v>
      </c>
      <c r="BA30" s="698" t="s">
        <v>217</v>
      </c>
    </row>
    <row r="31" spans="1:53" s="239" customFormat="1" ht="13.5" thickBot="1">
      <c r="A31" s="697" t="s">
        <v>202</v>
      </c>
      <c r="B31" s="737" t="s">
        <v>349</v>
      </c>
      <c r="C31" s="738" t="s">
        <v>349</v>
      </c>
      <c r="D31" s="738" t="s">
        <v>349</v>
      </c>
      <c r="E31" s="738" t="s">
        <v>349</v>
      </c>
      <c r="F31" s="738" t="s">
        <v>349</v>
      </c>
      <c r="G31" s="738" t="s">
        <v>349</v>
      </c>
      <c r="H31" s="738" t="s">
        <v>349</v>
      </c>
      <c r="I31" s="738" t="s">
        <v>349</v>
      </c>
      <c r="J31" s="738" t="s">
        <v>349</v>
      </c>
      <c r="K31" s="738" t="s">
        <v>349</v>
      </c>
      <c r="L31" s="738" t="s">
        <v>349</v>
      </c>
      <c r="M31" s="738" t="s">
        <v>349</v>
      </c>
      <c r="N31" s="738" t="s">
        <v>349</v>
      </c>
      <c r="O31" s="738" t="s">
        <v>349</v>
      </c>
      <c r="P31" s="738" t="s">
        <v>349</v>
      </c>
      <c r="Q31" s="738" t="s">
        <v>350</v>
      </c>
      <c r="R31" s="738" t="s">
        <v>350</v>
      </c>
      <c r="S31" s="738" t="s">
        <v>350</v>
      </c>
      <c r="T31" s="738" t="s">
        <v>217</v>
      </c>
      <c r="U31" s="738" t="s">
        <v>217</v>
      </c>
      <c r="V31" s="738" t="s">
        <v>217</v>
      </c>
      <c r="W31" s="738" t="s">
        <v>217</v>
      </c>
      <c r="X31" s="738" t="s">
        <v>217</v>
      </c>
      <c r="Y31" s="738" t="s">
        <v>351</v>
      </c>
      <c r="Z31" s="738" t="s">
        <v>351</v>
      </c>
      <c r="AA31" s="738" t="s">
        <v>351</v>
      </c>
      <c r="AB31" s="738" t="s">
        <v>351</v>
      </c>
      <c r="AC31" s="738" t="s">
        <v>349</v>
      </c>
      <c r="AD31" s="738" t="s">
        <v>349</v>
      </c>
      <c r="AE31" s="738" t="s">
        <v>349</v>
      </c>
      <c r="AF31" s="738" t="s">
        <v>349</v>
      </c>
      <c r="AG31" s="738" t="s">
        <v>349</v>
      </c>
      <c r="AH31" s="738" t="s">
        <v>349</v>
      </c>
      <c r="AI31" s="738" t="s">
        <v>349</v>
      </c>
      <c r="AJ31" s="738" t="s">
        <v>349</v>
      </c>
      <c r="AK31" s="738" t="s">
        <v>349</v>
      </c>
      <c r="AL31" s="738" t="s">
        <v>349</v>
      </c>
      <c r="AM31" s="738" t="s">
        <v>350</v>
      </c>
      <c r="AN31" s="738" t="s">
        <v>350</v>
      </c>
      <c r="AO31" s="738" t="s">
        <v>212</v>
      </c>
      <c r="AP31" s="738" t="s">
        <v>212</v>
      </c>
      <c r="AQ31" s="738" t="s">
        <v>212</v>
      </c>
      <c r="AR31" s="738" t="s">
        <v>359</v>
      </c>
      <c r="AS31" s="738"/>
      <c r="AT31" s="738"/>
      <c r="AU31" s="738"/>
      <c r="AV31" s="738"/>
      <c r="AW31" s="738"/>
      <c r="AX31" s="738"/>
      <c r="AY31" s="738"/>
      <c r="AZ31" s="738"/>
      <c r="BA31" s="739"/>
    </row>
    <row r="32" spans="1:53" s="239" customFormat="1" ht="15.75">
      <c r="A32" s="242" t="s">
        <v>513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</row>
    <row r="33" spans="1:53" s="239" customFormat="1" ht="10.5" customHeight="1">
      <c r="A33" s="245"/>
    </row>
    <row r="34" spans="1:53" s="699" customFormat="1" ht="12.75" customHeight="1">
      <c r="A34" s="1075" t="s">
        <v>322</v>
      </c>
      <c r="B34" s="1075"/>
      <c r="C34" s="1075"/>
      <c r="D34" s="1075"/>
      <c r="E34" s="1075"/>
      <c r="F34" s="1075"/>
      <c r="G34" s="1075"/>
      <c r="H34" s="1075"/>
      <c r="I34" s="1075"/>
      <c r="J34" s="1075"/>
      <c r="K34" s="1075"/>
      <c r="L34" s="1075"/>
      <c r="M34" s="1075"/>
      <c r="N34" s="1075"/>
      <c r="O34" s="1075"/>
      <c r="P34" s="1075"/>
      <c r="T34" s="1075" t="s">
        <v>321</v>
      </c>
      <c r="U34" s="1075"/>
      <c r="V34" s="1075"/>
      <c r="W34" s="1075"/>
      <c r="X34" s="1075"/>
      <c r="Y34" s="1075"/>
      <c r="Z34" s="1075"/>
      <c r="AA34" s="1075"/>
      <c r="AB34" s="1075"/>
      <c r="AC34" s="1075"/>
      <c r="AD34" s="1075"/>
      <c r="AI34" s="1046" t="s">
        <v>311</v>
      </c>
      <c r="AJ34" s="1046"/>
      <c r="AK34" s="1046"/>
      <c r="AL34" s="1046"/>
      <c r="AM34" s="1046"/>
      <c r="AN34" s="1046"/>
      <c r="AO34" s="1046"/>
      <c r="AP34" s="1046"/>
      <c r="AQ34" s="1046"/>
      <c r="AR34" s="1046"/>
      <c r="AS34" s="1046"/>
      <c r="AT34" s="1046"/>
      <c r="AU34" s="1046"/>
      <c r="AV34" s="1046"/>
      <c r="AW34" s="1046"/>
      <c r="AX34" s="1046"/>
      <c r="AY34" s="1046"/>
      <c r="AZ34" s="1046"/>
    </row>
    <row r="35" spans="1:53" s="245" customFormat="1" ht="6" customHeight="1" thickBot="1">
      <c r="AG35" s="700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</row>
    <row r="36" spans="1:53" s="245" customFormat="1" ht="54" customHeight="1">
      <c r="A36" s="740" t="s">
        <v>263</v>
      </c>
      <c r="B36" s="1112" t="s">
        <v>285</v>
      </c>
      <c r="C36" s="1112"/>
      <c r="D36" s="1112" t="s">
        <v>320</v>
      </c>
      <c r="E36" s="1112"/>
      <c r="F36" s="1129" t="s">
        <v>260</v>
      </c>
      <c r="G36" s="1129"/>
      <c r="H36" s="1112" t="s">
        <v>601</v>
      </c>
      <c r="I36" s="1112"/>
      <c r="J36" s="1112"/>
      <c r="K36" s="1112" t="s">
        <v>512</v>
      </c>
      <c r="L36" s="1112"/>
      <c r="M36" s="1129" t="s">
        <v>185</v>
      </c>
      <c r="N36" s="1129"/>
      <c r="O36" s="1112" t="s">
        <v>286</v>
      </c>
      <c r="P36" s="1124"/>
      <c r="Q36" s="701"/>
      <c r="R36" s="701"/>
      <c r="T36" s="1074" t="s">
        <v>267</v>
      </c>
      <c r="U36" s="1052"/>
      <c r="V36" s="1052"/>
      <c r="W36" s="1052"/>
      <c r="X36" s="1052"/>
      <c r="Y36" s="1052"/>
      <c r="Z36" s="1053"/>
      <c r="AA36" s="1056" t="s">
        <v>32</v>
      </c>
      <c r="AB36" s="1057"/>
      <c r="AC36" s="1056" t="s">
        <v>266</v>
      </c>
      <c r="AD36" s="1059"/>
      <c r="AG36" s="246"/>
      <c r="AH36" s="1049" t="s">
        <v>268</v>
      </c>
      <c r="AI36" s="1050"/>
      <c r="AJ36" s="1050"/>
      <c r="AK36" s="1050"/>
      <c r="AL36" s="1050"/>
      <c r="AM36" s="1050"/>
      <c r="AN36" s="1050"/>
      <c r="AO36" s="1050"/>
      <c r="AP36" s="1050"/>
      <c r="AQ36" s="1051"/>
      <c r="AR36" s="1053" t="s">
        <v>602</v>
      </c>
      <c r="AS36" s="1128"/>
      <c r="AT36" s="1128"/>
      <c r="AU36" s="1128"/>
      <c r="AV36" s="1128"/>
      <c r="AW36" s="1128"/>
      <c r="AX36" s="1128"/>
      <c r="AY36" s="1128"/>
      <c r="AZ36" s="1047" t="s">
        <v>32</v>
      </c>
      <c r="BA36" s="1048"/>
    </row>
    <row r="37" spans="1:53" s="245" customFormat="1" ht="12.75" customHeight="1">
      <c r="A37" s="243" t="s">
        <v>198</v>
      </c>
      <c r="B37" s="1058">
        <v>30</v>
      </c>
      <c r="C37" s="1058"/>
      <c r="D37" s="1058">
        <v>6</v>
      </c>
      <c r="E37" s="1058"/>
      <c r="F37" s="1058">
        <v>2</v>
      </c>
      <c r="G37" s="1058"/>
      <c r="H37" s="1058"/>
      <c r="I37" s="1058"/>
      <c r="J37" s="1058"/>
      <c r="K37" s="1058"/>
      <c r="L37" s="1058"/>
      <c r="M37" s="1058">
        <v>14</v>
      </c>
      <c r="N37" s="1058"/>
      <c r="O37" s="1063">
        <f>SUM(B37:N37)</f>
        <v>52</v>
      </c>
      <c r="P37" s="1064"/>
      <c r="Q37" s="244"/>
      <c r="R37" s="244"/>
      <c r="T37" s="1060" t="s">
        <v>357</v>
      </c>
      <c r="U37" s="1061"/>
      <c r="V37" s="1061"/>
      <c r="W37" s="1061"/>
      <c r="X37" s="1061"/>
      <c r="Y37" s="1061"/>
      <c r="Z37" s="1062"/>
      <c r="AA37" s="1069">
        <v>2</v>
      </c>
      <c r="AB37" s="1070"/>
      <c r="AC37" s="1065">
        <v>2</v>
      </c>
      <c r="AD37" s="1066"/>
      <c r="AG37" s="246"/>
      <c r="AH37" s="1113" t="s">
        <v>614</v>
      </c>
      <c r="AI37" s="1114"/>
      <c r="AJ37" s="1114"/>
      <c r="AK37" s="1114"/>
      <c r="AL37" s="1114"/>
      <c r="AM37" s="1114"/>
      <c r="AN37" s="1114"/>
      <c r="AO37" s="1114"/>
      <c r="AP37" s="1114"/>
      <c r="AQ37" s="1114"/>
      <c r="AR37" s="1114"/>
      <c r="AS37" s="1114"/>
      <c r="AT37" s="1114"/>
      <c r="AU37" s="1114"/>
      <c r="AV37" s="1114"/>
      <c r="AW37" s="1114"/>
      <c r="AX37" s="1114"/>
      <c r="AY37" s="1115"/>
      <c r="AZ37" s="1105">
        <v>8</v>
      </c>
      <c r="BA37" s="1106"/>
    </row>
    <row r="38" spans="1:53" s="245" customFormat="1" ht="12.75" customHeight="1">
      <c r="A38" s="243" t="s">
        <v>200</v>
      </c>
      <c r="B38" s="1058">
        <v>30</v>
      </c>
      <c r="C38" s="1058"/>
      <c r="D38" s="1058">
        <v>6</v>
      </c>
      <c r="E38" s="1058"/>
      <c r="F38" s="1058">
        <v>2</v>
      </c>
      <c r="G38" s="1058"/>
      <c r="H38" s="1058"/>
      <c r="I38" s="1058"/>
      <c r="J38" s="1058"/>
      <c r="K38" s="1058"/>
      <c r="L38" s="1058"/>
      <c r="M38" s="1058">
        <v>14</v>
      </c>
      <c r="N38" s="1058"/>
      <c r="O38" s="1063">
        <f>SUM(B38:N38)</f>
        <v>52</v>
      </c>
      <c r="P38" s="1064"/>
      <c r="Q38" s="244"/>
      <c r="R38" s="244"/>
      <c r="T38" s="1060" t="s">
        <v>352</v>
      </c>
      <c r="U38" s="1061"/>
      <c r="V38" s="1061"/>
      <c r="W38" s="1061"/>
      <c r="X38" s="1061"/>
      <c r="Y38" s="1061"/>
      <c r="Z38" s="1062"/>
      <c r="AA38" s="1069">
        <v>4</v>
      </c>
      <c r="AB38" s="1070"/>
      <c r="AC38" s="1065">
        <v>2</v>
      </c>
      <c r="AD38" s="1066"/>
      <c r="AG38" s="246"/>
      <c r="AH38" s="1116"/>
      <c r="AI38" s="1117"/>
      <c r="AJ38" s="1117"/>
      <c r="AK38" s="1117"/>
      <c r="AL38" s="1117"/>
      <c r="AM38" s="1117"/>
      <c r="AN38" s="1117"/>
      <c r="AO38" s="1117"/>
      <c r="AP38" s="1117"/>
      <c r="AQ38" s="1117"/>
      <c r="AR38" s="1117"/>
      <c r="AS38" s="1117"/>
      <c r="AT38" s="1117"/>
      <c r="AU38" s="1117"/>
      <c r="AV38" s="1117"/>
      <c r="AW38" s="1117"/>
      <c r="AX38" s="1117"/>
      <c r="AY38" s="1118"/>
      <c r="AZ38" s="1107"/>
      <c r="BA38" s="1108"/>
    </row>
    <row r="39" spans="1:53" s="245" customFormat="1" ht="13.5" customHeight="1">
      <c r="A39" s="243" t="s">
        <v>201</v>
      </c>
      <c r="B39" s="1058">
        <v>30</v>
      </c>
      <c r="C39" s="1058"/>
      <c r="D39" s="1058">
        <v>6</v>
      </c>
      <c r="E39" s="1058"/>
      <c r="F39" s="1058">
        <v>4</v>
      </c>
      <c r="G39" s="1058"/>
      <c r="H39" s="1058"/>
      <c r="I39" s="1058"/>
      <c r="J39" s="1058"/>
      <c r="K39" s="1058"/>
      <c r="L39" s="1058"/>
      <c r="M39" s="1058">
        <v>12</v>
      </c>
      <c r="N39" s="1058"/>
      <c r="O39" s="1063">
        <f>SUM(B39:N39)</f>
        <v>52</v>
      </c>
      <c r="P39" s="1064"/>
      <c r="Q39" s="244"/>
      <c r="R39" s="244"/>
      <c r="T39" s="1060" t="s">
        <v>356</v>
      </c>
      <c r="U39" s="1061"/>
      <c r="V39" s="1061"/>
      <c r="W39" s="1061"/>
      <c r="X39" s="1061"/>
      <c r="Y39" s="1061"/>
      <c r="Z39" s="1062"/>
      <c r="AA39" s="1122">
        <v>6</v>
      </c>
      <c r="AB39" s="1123"/>
      <c r="AC39" s="1122">
        <v>4</v>
      </c>
      <c r="AD39" s="1127"/>
      <c r="AG39" s="246"/>
      <c r="AH39" s="1116"/>
      <c r="AI39" s="1117"/>
      <c r="AJ39" s="1117"/>
      <c r="AK39" s="1117"/>
      <c r="AL39" s="1117"/>
      <c r="AM39" s="1117"/>
      <c r="AN39" s="1117"/>
      <c r="AO39" s="1117"/>
      <c r="AP39" s="1117"/>
      <c r="AQ39" s="1117"/>
      <c r="AR39" s="1117"/>
      <c r="AS39" s="1117"/>
      <c r="AT39" s="1117"/>
      <c r="AU39" s="1117"/>
      <c r="AV39" s="1117"/>
      <c r="AW39" s="1117"/>
      <c r="AX39" s="1117"/>
      <c r="AY39" s="1118"/>
      <c r="AZ39" s="1107"/>
      <c r="BA39" s="1108"/>
    </row>
    <row r="40" spans="1:53" s="245" customFormat="1" ht="12.75" customHeight="1" thickBot="1">
      <c r="A40" s="243" t="s">
        <v>202</v>
      </c>
      <c r="B40" s="1058">
        <v>25</v>
      </c>
      <c r="C40" s="1058"/>
      <c r="D40" s="1058">
        <v>5</v>
      </c>
      <c r="E40" s="1058"/>
      <c r="F40" s="1058">
        <v>4</v>
      </c>
      <c r="G40" s="1058"/>
      <c r="H40" s="1058">
        <v>1</v>
      </c>
      <c r="I40" s="1058"/>
      <c r="J40" s="1058"/>
      <c r="K40" s="1058">
        <v>3</v>
      </c>
      <c r="L40" s="1058"/>
      <c r="M40" s="1058">
        <v>5</v>
      </c>
      <c r="N40" s="1058"/>
      <c r="O40" s="1063">
        <f>SUM(B40:N40)</f>
        <v>43</v>
      </c>
      <c r="P40" s="1064"/>
      <c r="Q40" s="244"/>
      <c r="R40" s="244"/>
      <c r="S40" s="246"/>
      <c r="T40" s="1067" t="s">
        <v>121</v>
      </c>
      <c r="U40" s="1068"/>
      <c r="V40" s="1068"/>
      <c r="W40" s="1068"/>
      <c r="X40" s="1068"/>
      <c r="Y40" s="1068"/>
      <c r="Z40" s="1068"/>
      <c r="AA40" s="1054">
        <v>8</v>
      </c>
      <c r="AB40" s="1126"/>
      <c r="AC40" s="1054">
        <v>4</v>
      </c>
      <c r="AD40" s="1055"/>
      <c r="AE40" s="246"/>
      <c r="AG40" s="246"/>
      <c r="AH40" s="1116"/>
      <c r="AI40" s="1117"/>
      <c r="AJ40" s="1117"/>
      <c r="AK40" s="1117"/>
      <c r="AL40" s="1117"/>
      <c r="AM40" s="1117"/>
      <c r="AN40" s="1117"/>
      <c r="AO40" s="1117"/>
      <c r="AP40" s="1117"/>
      <c r="AQ40" s="1117"/>
      <c r="AR40" s="1117"/>
      <c r="AS40" s="1117"/>
      <c r="AT40" s="1117"/>
      <c r="AU40" s="1117"/>
      <c r="AV40" s="1117"/>
      <c r="AW40" s="1117"/>
      <c r="AX40" s="1117"/>
      <c r="AY40" s="1118"/>
      <c r="AZ40" s="1107"/>
      <c r="BA40" s="1108"/>
    </row>
    <row r="41" spans="1:53" s="196" customFormat="1" ht="13.5" customHeight="1" thickBot="1">
      <c r="A41" s="225" t="s">
        <v>265</v>
      </c>
      <c r="B41" s="1111">
        <f>SUM(B37:C40)</f>
        <v>115</v>
      </c>
      <c r="C41" s="1111"/>
      <c r="D41" s="1111">
        <f>SUM(D37:E40)</f>
        <v>23</v>
      </c>
      <c r="E41" s="1111"/>
      <c r="F41" s="1111">
        <f>SUM(F37:G40)</f>
        <v>12</v>
      </c>
      <c r="G41" s="1111"/>
      <c r="H41" s="1111">
        <f>SUM(H37:I40)</f>
        <v>1</v>
      </c>
      <c r="I41" s="1111"/>
      <c r="J41" s="1111"/>
      <c r="K41" s="1111">
        <f>SUM(K37:L40)</f>
        <v>3</v>
      </c>
      <c r="L41" s="1111"/>
      <c r="M41" s="1111">
        <f>SUM(M37:N40)</f>
        <v>45</v>
      </c>
      <c r="N41" s="1111"/>
      <c r="O41" s="1111">
        <f>SUM(O37:P40)</f>
        <v>199</v>
      </c>
      <c r="P41" s="1125"/>
      <c r="Q41" s="224"/>
      <c r="R41" s="224"/>
      <c r="AG41" s="229"/>
      <c r="AH41" s="1119"/>
      <c r="AI41" s="1120"/>
      <c r="AJ41" s="1120"/>
      <c r="AK41" s="1120"/>
      <c r="AL41" s="1120"/>
      <c r="AM41" s="1120"/>
      <c r="AN41" s="1120"/>
      <c r="AO41" s="1120"/>
      <c r="AP41" s="1120"/>
      <c r="AQ41" s="1120"/>
      <c r="AR41" s="1120"/>
      <c r="AS41" s="1120"/>
      <c r="AT41" s="1120"/>
      <c r="AU41" s="1120"/>
      <c r="AV41" s="1120"/>
      <c r="AW41" s="1120"/>
      <c r="AX41" s="1120"/>
      <c r="AY41" s="1121"/>
      <c r="AZ41" s="1109"/>
      <c r="BA41" s="1110"/>
    </row>
    <row r="44" spans="1:53" ht="12.75" customHeight="1"/>
    <row r="45" spans="1:53" ht="12.75" customHeight="1"/>
  </sheetData>
  <mergeCells count="96">
    <mergeCell ref="K41:L41"/>
    <mergeCell ref="B37:C37"/>
    <mergeCell ref="B41:C41"/>
    <mergeCell ref="D41:E41"/>
    <mergeCell ref="F41:G41"/>
    <mergeCell ref="F39:G39"/>
    <mergeCell ref="B40:C40"/>
    <mergeCell ref="D40:E40"/>
    <mergeCell ref="D39:E39"/>
    <mergeCell ref="K40:L40"/>
    <mergeCell ref="K38:L38"/>
    <mergeCell ref="H36:J36"/>
    <mergeCell ref="H39:J39"/>
    <mergeCell ref="K39:L39"/>
    <mergeCell ref="B39:C39"/>
    <mergeCell ref="D37:E37"/>
    <mergeCell ref="I1:AQ1"/>
    <mergeCell ref="S9:AF9"/>
    <mergeCell ref="I2:AQ2"/>
    <mergeCell ref="S5:AF5"/>
    <mergeCell ref="J3:AO3"/>
    <mergeCell ref="H41:J41"/>
    <mergeCell ref="F36:G36"/>
    <mergeCell ref="F37:G37"/>
    <mergeCell ref="F38:G38"/>
    <mergeCell ref="H40:J40"/>
    <mergeCell ref="F40:G40"/>
    <mergeCell ref="AS6:BA6"/>
    <mergeCell ref="Q11:AG11"/>
    <mergeCell ref="Q13:AL13"/>
    <mergeCell ref="AS8:AZ8"/>
    <mergeCell ref="R8:AG8"/>
    <mergeCell ref="S6:AF6"/>
    <mergeCell ref="K11:P11"/>
    <mergeCell ref="Q17:BA17"/>
    <mergeCell ref="K17:P17"/>
    <mergeCell ref="A22:BA22"/>
    <mergeCell ref="A24:A27"/>
    <mergeCell ref="B24:F24"/>
    <mergeCell ref="G24:J24"/>
    <mergeCell ref="Q15:BA15"/>
    <mergeCell ref="K15:P15"/>
    <mergeCell ref="AP24:AS24"/>
    <mergeCell ref="AT24:AW24"/>
    <mergeCell ref="Q18:BA18"/>
    <mergeCell ref="AG24:AJ24"/>
    <mergeCell ref="AK24:AO24"/>
    <mergeCell ref="X24:AA24"/>
    <mergeCell ref="K24:O24"/>
    <mergeCell ref="D36:E36"/>
    <mergeCell ref="H37:J37"/>
    <mergeCell ref="M36:N36"/>
    <mergeCell ref="K36:L36"/>
    <mergeCell ref="AC36:AD36"/>
    <mergeCell ref="AI34:AZ34"/>
    <mergeCell ref="K13:P13"/>
    <mergeCell ref="AR36:AY36"/>
    <mergeCell ref="O37:P37"/>
    <mergeCell ref="M37:N37"/>
    <mergeCell ref="T34:AD34"/>
    <mergeCell ref="A34:P34"/>
    <mergeCell ref="P24:S24"/>
    <mergeCell ref="T24:W24"/>
    <mergeCell ref="AB24:AF24"/>
    <mergeCell ref="B38:C38"/>
    <mergeCell ref="H38:J38"/>
    <mergeCell ref="D38:E38"/>
    <mergeCell ref="K37:L37"/>
    <mergeCell ref="AH36:AQ36"/>
    <mergeCell ref="B36:C36"/>
    <mergeCell ref="AH37:AY41"/>
    <mergeCell ref="M39:N39"/>
    <mergeCell ref="AA39:AB39"/>
    <mergeCell ref="AC38:AD38"/>
    <mergeCell ref="O38:P38"/>
    <mergeCell ref="M40:N40"/>
    <mergeCell ref="M38:N38"/>
    <mergeCell ref="O40:P40"/>
    <mergeCell ref="T38:Z38"/>
    <mergeCell ref="O39:P39"/>
    <mergeCell ref="AZ37:BA41"/>
    <mergeCell ref="M41:N41"/>
    <mergeCell ref="T40:Z40"/>
    <mergeCell ref="T37:Z37"/>
    <mergeCell ref="AZ36:BA36"/>
    <mergeCell ref="T39:Z39"/>
    <mergeCell ref="O36:P36"/>
    <mergeCell ref="AA36:AB36"/>
    <mergeCell ref="O41:P41"/>
    <mergeCell ref="AA40:AB40"/>
    <mergeCell ref="AC39:AD39"/>
    <mergeCell ref="AC37:AD37"/>
    <mergeCell ref="AA38:AB38"/>
    <mergeCell ref="AC40:AD40"/>
    <mergeCell ref="T36:Z36"/>
    <mergeCell ref="AA37:AB37"/>
  </mergeCells>
  <phoneticPr fontId="34" type="noConversion"/>
  <printOptions horizontalCentered="1"/>
  <pageMargins left="0.34" right="0.28999999999999998" top="0.2" bottom="0.2" header="0" footer="0"/>
  <pageSetup paperSize="9" scale="99" orientation="landscape" r:id="rId1"/>
  <headerFooter differentFirst="1" alignWithMargins="0">
    <oddHeader>&amp;C2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BU98"/>
  <sheetViews>
    <sheetView showZeros="0" view="pageBreakPreview" topLeftCell="A73" zoomScale="98" zoomScaleNormal="59" zoomScaleSheetLayoutView="98" zoomScalePageLayoutView="120" workbookViewId="0">
      <selection activeCell="A85" sqref="A85:XFD97"/>
    </sheetView>
  </sheetViews>
  <sheetFormatPr defaultRowHeight="15"/>
  <cols>
    <col min="1" max="1" width="9.7109375" style="429" customWidth="1"/>
    <col min="2" max="2" width="48.7109375" style="433" customWidth="1"/>
    <col min="3" max="3" width="5" style="429" customWidth="1"/>
    <col min="4" max="4" width="6.7109375" style="429" customWidth="1"/>
    <col min="5" max="6" width="5.140625" style="429" customWidth="1"/>
    <col min="7" max="7" width="6.7109375" style="429" customWidth="1"/>
    <col min="8" max="8" width="7.42578125" style="429" customWidth="1"/>
    <col min="9" max="9" width="7.7109375" style="429" customWidth="1"/>
    <col min="10" max="10" width="7.7109375" style="429" bestFit="1" customWidth="1"/>
    <col min="11" max="11" width="7.85546875" style="429" customWidth="1"/>
    <col min="12" max="12" width="7.42578125" style="429" customWidth="1"/>
    <col min="13" max="13" width="7.85546875" style="429" customWidth="1"/>
    <col min="14" max="17" width="5.140625" style="251" bestFit="1" customWidth="1"/>
    <col min="18" max="18" width="5.140625" style="251" customWidth="1"/>
    <col min="19" max="19" width="5.140625" style="251" bestFit="1" customWidth="1"/>
    <col min="20" max="21" width="5.140625" style="250" bestFit="1" customWidth="1"/>
    <col min="22" max="22" width="4" style="429" hidden="1" customWidth="1"/>
    <col min="23" max="23" width="3.7109375" style="429" hidden="1" customWidth="1"/>
    <col min="24" max="24" width="9.140625" style="429" hidden="1" customWidth="1"/>
    <col min="25" max="32" width="2.140625" style="429" hidden="1" customWidth="1"/>
    <col min="33" max="33" width="2.7109375" style="429" hidden="1" customWidth="1"/>
    <col min="34" max="34" width="0.85546875" style="429" hidden="1" customWidth="1"/>
    <col min="35" max="42" width="3.140625" style="429" hidden="1" customWidth="1"/>
    <col min="43" max="43" width="2.7109375" style="429" hidden="1" customWidth="1"/>
    <col min="44" max="44" width="0.85546875" style="429" hidden="1" customWidth="1"/>
    <col min="45" max="46" width="2.7109375" style="429" hidden="1" customWidth="1"/>
    <col min="47" max="48" width="3.5703125" style="429" hidden="1" customWidth="1"/>
    <col min="49" max="52" width="2.140625" style="429" hidden="1" customWidth="1"/>
    <col min="53" max="53" width="2.7109375" style="429" hidden="1" customWidth="1"/>
    <col min="54" max="54" width="0.85546875" style="429" hidden="1" customWidth="1"/>
    <col min="55" max="55" width="2" style="429" hidden="1" customWidth="1"/>
    <col min="56" max="56" width="3.5703125" style="429" hidden="1" customWidth="1"/>
    <col min="57" max="62" width="2.140625" style="429" hidden="1" customWidth="1"/>
    <col min="63" max="63" width="2.7109375" style="429" hidden="1" customWidth="1"/>
    <col min="64" max="64" width="0.85546875" style="429" hidden="1" customWidth="1"/>
    <col min="65" max="65" width="2.140625" style="429" hidden="1" customWidth="1"/>
    <col min="66" max="67" width="3.140625" style="429" hidden="1" customWidth="1"/>
    <col min="68" max="72" width="2.140625" style="429" hidden="1" customWidth="1"/>
    <col min="73" max="73" width="0.140625" style="429" customWidth="1"/>
    <col min="74" max="16384" width="9.140625" style="429"/>
  </cols>
  <sheetData>
    <row r="1" spans="1:73" ht="18.75" customHeight="1">
      <c r="A1" s="1190" t="s">
        <v>269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0"/>
      <c r="AA1" s="1190"/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0"/>
      <c r="AW1" s="1190"/>
      <c r="AX1" s="1190"/>
      <c r="AY1" s="1190"/>
      <c r="AZ1" s="1190"/>
      <c r="BA1" s="1190"/>
      <c r="BB1" s="1190"/>
      <c r="BC1" s="1190"/>
      <c r="BD1" s="1190"/>
      <c r="BE1" s="1190"/>
      <c r="BF1" s="1190"/>
      <c r="BG1" s="1190"/>
      <c r="BH1" s="1190"/>
      <c r="BI1" s="1190"/>
      <c r="BJ1" s="1190"/>
      <c r="BK1" s="1190"/>
      <c r="BL1" s="1190"/>
      <c r="BM1" s="1190"/>
      <c r="BN1" s="1190"/>
      <c r="BO1" s="1190"/>
      <c r="BP1" s="1190"/>
      <c r="BQ1" s="1190"/>
      <c r="BR1" s="1190"/>
      <c r="BS1" s="1190"/>
      <c r="BT1" s="1190"/>
      <c r="BU1" s="1190"/>
    </row>
    <row r="2" spans="1:73" ht="27" customHeight="1">
      <c r="A2" s="1182" t="s">
        <v>271</v>
      </c>
      <c r="B2" s="1189" t="s">
        <v>270</v>
      </c>
      <c r="C2" s="1187" t="s">
        <v>261</v>
      </c>
      <c r="D2" s="1187"/>
      <c r="E2" s="1187"/>
      <c r="F2" s="1187"/>
      <c r="G2" s="1186" t="s">
        <v>284</v>
      </c>
      <c r="H2" s="1188" t="s">
        <v>272</v>
      </c>
      <c r="I2" s="1188"/>
      <c r="J2" s="1188"/>
      <c r="K2" s="1188"/>
      <c r="L2" s="1188"/>
      <c r="M2" s="1188"/>
      <c r="N2" s="1187" t="s">
        <v>283</v>
      </c>
      <c r="O2" s="1187"/>
      <c r="P2" s="1187"/>
      <c r="Q2" s="1187"/>
      <c r="R2" s="1187"/>
      <c r="S2" s="1187"/>
      <c r="T2" s="1187"/>
      <c r="U2" s="1187"/>
      <c r="V2" s="1187"/>
      <c r="W2" s="1187"/>
      <c r="X2" s="1187"/>
      <c r="Y2" s="1187"/>
      <c r="Z2" s="1187"/>
      <c r="AA2" s="1187"/>
      <c r="AB2" s="1187"/>
      <c r="AC2" s="1187"/>
      <c r="AD2" s="1187"/>
      <c r="AE2" s="1187"/>
      <c r="AF2" s="1187"/>
      <c r="AG2" s="1187"/>
      <c r="AH2" s="1187"/>
      <c r="AI2" s="1187"/>
      <c r="AJ2" s="1187"/>
      <c r="AK2" s="1187"/>
      <c r="AL2" s="1187"/>
      <c r="AM2" s="1187"/>
      <c r="AN2" s="1187"/>
      <c r="AO2" s="1187"/>
      <c r="AP2" s="1187"/>
      <c r="AQ2" s="1187"/>
      <c r="AR2" s="1187"/>
      <c r="AS2" s="1187"/>
      <c r="AT2" s="1187"/>
      <c r="AU2" s="1187"/>
      <c r="AV2" s="1187"/>
      <c r="AW2" s="1187"/>
      <c r="AX2" s="1187"/>
      <c r="AY2" s="1187"/>
      <c r="AZ2" s="1187"/>
      <c r="BA2" s="1187"/>
      <c r="BB2" s="1187"/>
      <c r="BC2" s="1187"/>
      <c r="BD2" s="1187"/>
      <c r="BE2" s="1187"/>
      <c r="BF2" s="1187"/>
      <c r="BG2" s="1187"/>
      <c r="BH2" s="1187"/>
      <c r="BI2" s="1187"/>
      <c r="BJ2" s="1187"/>
      <c r="BK2" s="1187"/>
      <c r="BL2" s="1187"/>
      <c r="BM2" s="1187"/>
      <c r="BN2" s="1187"/>
      <c r="BO2" s="1187"/>
      <c r="BP2" s="1187"/>
      <c r="BQ2" s="1187"/>
      <c r="BR2" s="1187"/>
      <c r="BS2" s="1187"/>
      <c r="BT2" s="1187"/>
      <c r="BU2" s="1187"/>
    </row>
    <row r="3" spans="1:73" ht="18.75" customHeight="1">
      <c r="A3" s="1182"/>
      <c r="B3" s="1189"/>
      <c r="C3" s="1182" t="s">
        <v>287</v>
      </c>
      <c r="D3" s="1182" t="s">
        <v>289</v>
      </c>
      <c r="E3" s="1188" t="s">
        <v>288</v>
      </c>
      <c r="F3" s="1188"/>
      <c r="G3" s="1186"/>
      <c r="H3" s="1186" t="s">
        <v>290</v>
      </c>
      <c r="I3" s="1188" t="s">
        <v>292</v>
      </c>
      <c r="J3" s="1188"/>
      <c r="K3" s="1188"/>
      <c r="L3" s="1188"/>
      <c r="M3" s="1182" t="s">
        <v>293</v>
      </c>
      <c r="N3" s="1188" t="s">
        <v>278</v>
      </c>
      <c r="O3" s="1188"/>
      <c r="P3" s="1191" t="s">
        <v>279</v>
      </c>
      <c r="Q3" s="1191"/>
      <c r="R3" s="1188" t="s">
        <v>280</v>
      </c>
      <c r="S3" s="1188"/>
      <c r="T3" s="1191" t="s">
        <v>281</v>
      </c>
      <c r="U3" s="1191"/>
      <c r="V3" s="575" t="s">
        <v>7</v>
      </c>
      <c r="W3" s="575"/>
      <c r="X3" s="576"/>
      <c r="Y3" s="575"/>
      <c r="Z3" s="575"/>
      <c r="AA3" s="575"/>
      <c r="AB3" s="575"/>
      <c r="AC3" s="575"/>
      <c r="AD3" s="575"/>
      <c r="AE3" s="575"/>
      <c r="AF3" s="575"/>
      <c r="AG3" s="575"/>
      <c r="AH3" s="576"/>
      <c r="AI3" s="575"/>
      <c r="AJ3" s="575"/>
      <c r="AK3" s="575"/>
      <c r="AL3" s="575"/>
      <c r="AM3" s="575"/>
      <c r="AN3" s="575"/>
      <c r="AO3" s="575"/>
      <c r="AP3" s="575"/>
      <c r="AQ3" s="575"/>
      <c r="AR3" s="576"/>
      <c r="AS3" s="575"/>
      <c r="AT3" s="575"/>
      <c r="AU3" s="575"/>
      <c r="AV3" s="575"/>
      <c r="AW3" s="575"/>
      <c r="AX3" s="575"/>
      <c r="AY3" s="575"/>
      <c r="AZ3" s="575"/>
      <c r="BA3" s="575"/>
      <c r="BB3" s="576"/>
      <c r="BC3" s="575"/>
      <c r="BD3" s="575"/>
      <c r="BE3" s="575"/>
      <c r="BF3" s="575"/>
      <c r="BG3" s="575"/>
      <c r="BH3" s="575"/>
      <c r="BI3" s="575"/>
      <c r="BJ3" s="575"/>
      <c r="BK3" s="575"/>
      <c r="BL3" s="576"/>
      <c r="BM3" s="576"/>
      <c r="BN3" s="576"/>
      <c r="BO3" s="576"/>
      <c r="BP3" s="576"/>
      <c r="BQ3" s="576"/>
      <c r="BR3" s="576"/>
      <c r="BS3" s="576"/>
      <c r="BT3" s="576"/>
      <c r="BU3" s="576"/>
    </row>
    <row r="4" spans="1:73" ht="13.5" customHeight="1">
      <c r="A4" s="1182"/>
      <c r="B4" s="1189"/>
      <c r="C4" s="1182"/>
      <c r="D4" s="1182"/>
      <c r="E4" s="1182" t="s">
        <v>615</v>
      </c>
      <c r="F4" s="1182" t="s">
        <v>273</v>
      </c>
      <c r="G4" s="1186"/>
      <c r="H4" s="1186"/>
      <c r="I4" s="1186" t="s">
        <v>291</v>
      </c>
      <c r="J4" s="1188" t="s">
        <v>274</v>
      </c>
      <c r="K4" s="1188"/>
      <c r="L4" s="1188"/>
      <c r="M4" s="1182"/>
      <c r="N4" s="1188" t="s">
        <v>294</v>
      </c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8"/>
      <c r="AK4" s="1188"/>
      <c r="AL4" s="1188"/>
      <c r="AM4" s="1188"/>
      <c r="AN4" s="1188"/>
      <c r="AO4" s="1188"/>
      <c r="AP4" s="1188"/>
      <c r="AQ4" s="1188"/>
      <c r="AR4" s="1188"/>
      <c r="AS4" s="1188"/>
      <c r="AT4" s="1188"/>
      <c r="AU4" s="1188"/>
      <c r="AV4" s="1188"/>
      <c r="AW4" s="1188"/>
      <c r="AX4" s="1188"/>
      <c r="AY4" s="1188"/>
      <c r="AZ4" s="1188"/>
      <c r="BA4" s="1188"/>
      <c r="BB4" s="1188"/>
      <c r="BC4" s="1188"/>
      <c r="BD4" s="1188"/>
      <c r="BE4" s="1188"/>
      <c r="BF4" s="1188"/>
      <c r="BG4" s="1188"/>
      <c r="BH4" s="1188"/>
      <c r="BI4" s="1188"/>
      <c r="BJ4" s="1188"/>
      <c r="BK4" s="1188"/>
      <c r="BL4" s="1188"/>
      <c r="BM4" s="1188"/>
      <c r="BN4" s="1188"/>
      <c r="BO4" s="1188"/>
      <c r="BP4" s="1188"/>
      <c r="BQ4" s="1188"/>
      <c r="BR4" s="1188"/>
      <c r="BS4" s="1188"/>
      <c r="BT4" s="1188"/>
      <c r="BU4" s="1188"/>
    </row>
    <row r="5" spans="1:73" ht="17.25" customHeight="1">
      <c r="A5" s="1182"/>
      <c r="B5" s="1189"/>
      <c r="C5" s="1182"/>
      <c r="D5" s="1182"/>
      <c r="E5" s="1182"/>
      <c r="F5" s="1182"/>
      <c r="G5" s="1186"/>
      <c r="H5" s="1186"/>
      <c r="I5" s="1186"/>
      <c r="J5" s="1192" t="s">
        <v>275</v>
      </c>
      <c r="K5" s="1192" t="s">
        <v>276</v>
      </c>
      <c r="L5" s="1192" t="s">
        <v>277</v>
      </c>
      <c r="M5" s="1182"/>
      <c r="N5" s="311">
        <v>1</v>
      </c>
      <c r="O5" s="311">
        <f t="shared" ref="O5:U5" si="0">N5+1</f>
        <v>2</v>
      </c>
      <c r="P5" s="310">
        <f t="shared" si="0"/>
        <v>3</v>
      </c>
      <c r="Q5" s="310">
        <f t="shared" si="0"/>
        <v>4</v>
      </c>
      <c r="R5" s="311">
        <f t="shared" si="0"/>
        <v>5</v>
      </c>
      <c r="S5" s="311">
        <f t="shared" si="0"/>
        <v>6</v>
      </c>
      <c r="T5" s="310">
        <f t="shared" si="0"/>
        <v>7</v>
      </c>
      <c r="U5" s="310">
        <f t="shared" si="0"/>
        <v>8</v>
      </c>
      <c r="V5" s="575"/>
      <c r="W5" s="575"/>
      <c r="X5" s="576"/>
      <c r="Y5" s="575" t="s">
        <v>27</v>
      </c>
      <c r="Z5" s="575"/>
      <c r="AA5" s="575"/>
      <c r="AB5" s="575"/>
      <c r="AC5" s="575"/>
      <c r="AD5" s="575"/>
      <c r="AE5" s="575"/>
      <c r="AF5" s="575"/>
      <c r="AG5" s="575"/>
      <c r="AH5" s="576"/>
      <c r="AI5" s="575" t="s">
        <v>28</v>
      </c>
      <c r="AJ5" s="575"/>
      <c r="AK5" s="575"/>
      <c r="AL5" s="575"/>
      <c r="AM5" s="575"/>
      <c r="AN5" s="575"/>
      <c r="AO5" s="575"/>
      <c r="AP5" s="575"/>
      <c r="AQ5" s="575"/>
      <c r="AR5" s="576"/>
      <c r="AS5" s="575" t="s">
        <v>29</v>
      </c>
      <c r="AT5" s="575"/>
      <c r="AU5" s="575"/>
      <c r="AV5" s="575"/>
      <c r="AW5" s="575"/>
      <c r="AX5" s="575"/>
      <c r="AY5" s="575"/>
      <c r="AZ5" s="575"/>
      <c r="BA5" s="575"/>
      <c r="BB5" s="576"/>
      <c r="BC5" s="575" t="s">
        <v>30</v>
      </c>
      <c r="BD5" s="575"/>
      <c r="BE5" s="575"/>
      <c r="BF5" s="575"/>
      <c r="BG5" s="575"/>
      <c r="BH5" s="575"/>
      <c r="BI5" s="575"/>
      <c r="BJ5" s="575"/>
      <c r="BK5" s="575"/>
      <c r="BL5" s="576"/>
      <c r="BM5" s="575" t="s">
        <v>31</v>
      </c>
      <c r="BN5" s="575"/>
      <c r="BO5" s="575"/>
      <c r="BP5" s="575"/>
      <c r="BQ5" s="575"/>
      <c r="BR5" s="575"/>
      <c r="BS5" s="575"/>
      <c r="BT5" s="575"/>
      <c r="BU5" s="575"/>
    </row>
    <row r="6" spans="1:73" ht="14.25" customHeight="1">
      <c r="A6" s="1182"/>
      <c r="B6" s="1189"/>
      <c r="C6" s="1182"/>
      <c r="D6" s="1182"/>
      <c r="E6" s="1182"/>
      <c r="F6" s="1182"/>
      <c r="G6" s="1186"/>
      <c r="H6" s="1186"/>
      <c r="I6" s="1186"/>
      <c r="J6" s="1192"/>
      <c r="K6" s="1192"/>
      <c r="L6" s="1192"/>
      <c r="M6" s="1182"/>
      <c r="N6" s="1188" t="s">
        <v>448</v>
      </c>
      <c r="O6" s="1188"/>
      <c r="P6" s="1188"/>
      <c r="Q6" s="1188"/>
      <c r="R6" s="1188"/>
      <c r="S6" s="1188"/>
      <c r="T6" s="1188"/>
      <c r="U6" s="1188"/>
      <c r="V6" s="1188"/>
      <c r="W6" s="1188"/>
      <c r="X6" s="1188"/>
      <c r="Y6" s="1188"/>
      <c r="Z6" s="1188"/>
      <c r="AA6" s="1188"/>
      <c r="AB6" s="1188"/>
      <c r="AC6" s="1188"/>
      <c r="AD6" s="1188"/>
      <c r="AE6" s="1188"/>
      <c r="AF6" s="1188"/>
      <c r="AG6" s="1188"/>
      <c r="AH6" s="1188"/>
      <c r="AI6" s="1188"/>
      <c r="AJ6" s="1188"/>
      <c r="AK6" s="1188"/>
      <c r="AL6" s="1188"/>
      <c r="AM6" s="1188"/>
      <c r="AN6" s="1188"/>
      <c r="AO6" s="1188"/>
      <c r="AP6" s="1188"/>
      <c r="AQ6" s="1188"/>
      <c r="AR6" s="1188"/>
      <c r="AS6" s="1188"/>
      <c r="AT6" s="1188"/>
      <c r="AU6" s="1188"/>
      <c r="AV6" s="1188"/>
      <c r="AW6" s="1188"/>
      <c r="AX6" s="1188"/>
      <c r="AY6" s="1188"/>
      <c r="AZ6" s="1188"/>
      <c r="BA6" s="1188"/>
      <c r="BB6" s="1188"/>
      <c r="BC6" s="1188"/>
      <c r="BD6" s="1188"/>
      <c r="BE6" s="1188"/>
      <c r="BF6" s="1188"/>
      <c r="BG6" s="1188"/>
      <c r="BH6" s="1188"/>
      <c r="BI6" s="1188"/>
      <c r="BJ6" s="1188"/>
      <c r="BK6" s="1188"/>
      <c r="BL6" s="1188"/>
      <c r="BM6" s="1188"/>
      <c r="BN6" s="1188"/>
      <c r="BO6" s="1188"/>
      <c r="BP6" s="1188"/>
      <c r="BQ6" s="1188"/>
      <c r="BR6" s="1188"/>
      <c r="BS6" s="1188"/>
      <c r="BT6" s="1188"/>
      <c r="BU6" s="1188"/>
    </row>
    <row r="7" spans="1:73" ht="23.25" customHeight="1">
      <c r="A7" s="1182"/>
      <c r="B7" s="1189"/>
      <c r="C7" s="1182"/>
      <c r="D7" s="1182"/>
      <c r="E7" s="1182"/>
      <c r="F7" s="1182"/>
      <c r="G7" s="1186"/>
      <c r="H7" s="1186"/>
      <c r="I7" s="1186"/>
      <c r="J7" s="1192"/>
      <c r="K7" s="1192"/>
      <c r="L7" s="1192"/>
      <c r="M7" s="1182"/>
      <c r="N7" s="311">
        <v>15</v>
      </c>
      <c r="O7" s="311">
        <v>15</v>
      </c>
      <c r="P7" s="310">
        <v>15</v>
      </c>
      <c r="Q7" s="310">
        <v>15</v>
      </c>
      <c r="R7" s="311">
        <v>15</v>
      </c>
      <c r="S7" s="311">
        <v>15</v>
      </c>
      <c r="T7" s="310">
        <v>15</v>
      </c>
      <c r="U7" s="310">
        <v>10</v>
      </c>
      <c r="V7" s="575"/>
      <c r="W7" s="575"/>
      <c r="X7" s="576"/>
      <c r="Y7" s="575" t="s">
        <v>32</v>
      </c>
      <c r="Z7" s="575"/>
      <c r="AA7" s="575"/>
      <c r="AB7" s="575"/>
      <c r="AC7" s="575"/>
      <c r="AD7" s="575"/>
      <c r="AE7" s="575"/>
      <c r="AF7" s="575"/>
      <c r="AG7" s="575"/>
      <c r="AH7" s="576"/>
      <c r="AI7" s="575" t="s">
        <v>32</v>
      </c>
      <c r="AJ7" s="575"/>
      <c r="AK7" s="575"/>
      <c r="AL7" s="575"/>
      <c r="AM7" s="575"/>
      <c r="AN7" s="575"/>
      <c r="AO7" s="575"/>
      <c r="AP7" s="575"/>
      <c r="AQ7" s="575"/>
      <c r="AR7" s="576"/>
      <c r="AS7" s="575" t="s">
        <v>32</v>
      </c>
      <c r="AT7" s="575"/>
      <c r="AU7" s="575"/>
      <c r="AV7" s="575"/>
      <c r="AW7" s="575"/>
      <c r="AX7" s="575"/>
      <c r="AY7" s="575"/>
      <c r="AZ7" s="575"/>
      <c r="BA7" s="575"/>
      <c r="BB7" s="576"/>
      <c r="BC7" s="575" t="s">
        <v>32</v>
      </c>
      <c r="BD7" s="575"/>
      <c r="BE7" s="575"/>
      <c r="BF7" s="575"/>
      <c r="BG7" s="575"/>
      <c r="BH7" s="575"/>
      <c r="BI7" s="575"/>
      <c r="BJ7" s="575"/>
      <c r="BK7" s="575"/>
      <c r="BL7" s="576"/>
      <c r="BM7" s="575" t="s">
        <v>32</v>
      </c>
      <c r="BN7" s="575"/>
      <c r="BO7" s="575"/>
      <c r="BP7" s="575"/>
      <c r="BQ7" s="575"/>
      <c r="BR7" s="575"/>
      <c r="BS7" s="575"/>
      <c r="BT7" s="575"/>
      <c r="BU7" s="575"/>
    </row>
    <row r="8" spans="1:73" ht="14.1" customHeight="1" thickBot="1">
      <c r="A8" s="577">
        <v>1</v>
      </c>
      <c r="B8" s="578">
        <f>A8+1</f>
        <v>2</v>
      </c>
      <c r="C8" s="577">
        <f t="shared" ref="C8:W8" si="1">B8+1</f>
        <v>3</v>
      </c>
      <c r="D8" s="577">
        <f t="shared" si="1"/>
        <v>4</v>
      </c>
      <c r="E8" s="577">
        <f t="shared" si="1"/>
        <v>5</v>
      </c>
      <c r="F8" s="577">
        <f t="shared" si="1"/>
        <v>6</v>
      </c>
      <c r="G8" s="577">
        <f t="shared" si="1"/>
        <v>7</v>
      </c>
      <c r="H8" s="577">
        <f t="shared" si="1"/>
        <v>8</v>
      </c>
      <c r="I8" s="577">
        <f t="shared" si="1"/>
        <v>9</v>
      </c>
      <c r="J8" s="577">
        <f t="shared" si="1"/>
        <v>10</v>
      </c>
      <c r="K8" s="577">
        <f t="shared" si="1"/>
        <v>11</v>
      </c>
      <c r="L8" s="577">
        <f t="shared" si="1"/>
        <v>12</v>
      </c>
      <c r="M8" s="577">
        <f t="shared" si="1"/>
        <v>13</v>
      </c>
      <c r="N8" s="302">
        <f>M8+1</f>
        <v>14</v>
      </c>
      <c r="O8" s="302">
        <f t="shared" si="1"/>
        <v>15</v>
      </c>
      <c r="P8" s="303">
        <f t="shared" si="1"/>
        <v>16</v>
      </c>
      <c r="Q8" s="303">
        <f t="shared" si="1"/>
        <v>17</v>
      </c>
      <c r="R8" s="302">
        <f t="shared" si="1"/>
        <v>18</v>
      </c>
      <c r="S8" s="302">
        <f t="shared" si="1"/>
        <v>19</v>
      </c>
      <c r="T8" s="303">
        <f t="shared" si="1"/>
        <v>20</v>
      </c>
      <c r="U8" s="303">
        <f>T8+1</f>
        <v>21</v>
      </c>
      <c r="V8" s="575">
        <f t="shared" si="1"/>
        <v>22</v>
      </c>
      <c r="W8" s="575">
        <f t="shared" si="1"/>
        <v>23</v>
      </c>
      <c r="X8" s="576"/>
      <c r="Y8" s="576">
        <v>1</v>
      </c>
      <c r="Z8" s="576">
        <v>2</v>
      </c>
      <c r="AA8" s="576">
        <v>3</v>
      </c>
      <c r="AB8" s="576">
        <v>4</v>
      </c>
      <c r="AC8" s="576">
        <v>5</v>
      </c>
      <c r="AD8" s="576">
        <v>6</v>
      </c>
      <c r="AE8" s="576">
        <v>7</v>
      </c>
      <c r="AF8" s="576">
        <v>8</v>
      </c>
      <c r="AG8" s="576">
        <v>9</v>
      </c>
      <c r="AH8" s="576"/>
      <c r="AI8" s="576">
        <v>1</v>
      </c>
      <c r="AJ8" s="576">
        <v>2</v>
      </c>
      <c r="AK8" s="576">
        <v>3</v>
      </c>
      <c r="AL8" s="576">
        <v>4</v>
      </c>
      <c r="AM8" s="576">
        <v>5</v>
      </c>
      <c r="AN8" s="576">
        <v>6</v>
      </c>
      <c r="AO8" s="576">
        <v>7</v>
      </c>
      <c r="AP8" s="576">
        <v>8</v>
      </c>
      <c r="AQ8" s="576">
        <v>9</v>
      </c>
      <c r="AR8" s="576"/>
      <c r="AS8" s="576">
        <v>1</v>
      </c>
      <c r="AT8" s="576">
        <v>2</v>
      </c>
      <c r="AU8" s="576">
        <v>3</v>
      </c>
      <c r="AV8" s="576">
        <v>4</v>
      </c>
      <c r="AW8" s="576">
        <v>5</v>
      </c>
      <c r="AX8" s="576">
        <v>6</v>
      </c>
      <c r="AY8" s="576">
        <v>7</v>
      </c>
      <c r="AZ8" s="576">
        <v>8</v>
      </c>
      <c r="BA8" s="576">
        <v>9</v>
      </c>
      <c r="BB8" s="576"/>
      <c r="BC8" s="576">
        <v>1</v>
      </c>
      <c r="BD8" s="576">
        <v>2</v>
      </c>
      <c r="BE8" s="576">
        <v>3</v>
      </c>
      <c r="BF8" s="576">
        <v>4</v>
      </c>
      <c r="BG8" s="576">
        <v>5</v>
      </c>
      <c r="BH8" s="576">
        <v>6</v>
      </c>
      <c r="BI8" s="576">
        <v>7</v>
      </c>
      <c r="BJ8" s="576">
        <v>8</v>
      </c>
      <c r="BK8" s="576">
        <v>9</v>
      </c>
      <c r="BL8" s="576"/>
      <c r="BM8" s="576">
        <v>1</v>
      </c>
      <c r="BN8" s="576">
        <v>2</v>
      </c>
      <c r="BO8" s="576">
        <v>3</v>
      </c>
      <c r="BP8" s="576">
        <v>4</v>
      </c>
      <c r="BQ8" s="576">
        <v>5</v>
      </c>
      <c r="BR8" s="576">
        <v>6</v>
      </c>
      <c r="BS8" s="576">
        <v>7</v>
      </c>
      <c r="BT8" s="576">
        <v>8</v>
      </c>
      <c r="BU8" s="576">
        <v>9</v>
      </c>
    </row>
    <row r="9" spans="1:73" s="238" customFormat="1" ht="21" customHeight="1" thickBot="1">
      <c r="A9" s="1146" t="s">
        <v>323</v>
      </c>
      <c r="B9" s="1147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8"/>
      <c r="V9" s="579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  <c r="BK9" s="580"/>
      <c r="BL9" s="580"/>
      <c r="BM9" s="580"/>
      <c r="BN9" s="580"/>
      <c r="BO9" s="580"/>
      <c r="BP9" s="580"/>
      <c r="BQ9" s="580"/>
      <c r="BR9" s="580"/>
      <c r="BS9" s="580"/>
      <c r="BT9" s="580"/>
      <c r="BU9" s="580"/>
    </row>
    <row r="10" spans="1:73" s="238" customFormat="1" ht="16.5" thickBot="1">
      <c r="A10" s="1183" t="s">
        <v>303</v>
      </c>
      <c r="B10" s="1184"/>
      <c r="C10" s="1184"/>
      <c r="D10" s="1184"/>
      <c r="E10" s="1184"/>
      <c r="F10" s="1184"/>
      <c r="G10" s="1184"/>
      <c r="H10" s="1184"/>
      <c r="I10" s="1184"/>
      <c r="J10" s="1184"/>
      <c r="K10" s="1184"/>
      <c r="L10" s="1184"/>
      <c r="M10" s="1184"/>
      <c r="N10" s="1184"/>
      <c r="O10" s="1184"/>
      <c r="P10" s="1184"/>
      <c r="Q10" s="1184"/>
      <c r="R10" s="1184"/>
      <c r="S10" s="118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  <c r="AJ10" s="1184"/>
      <c r="AK10" s="1184"/>
      <c r="AL10" s="1184"/>
      <c r="AM10" s="1184"/>
      <c r="AN10" s="1184"/>
      <c r="AO10" s="1184"/>
      <c r="AP10" s="1184"/>
      <c r="AQ10" s="1184"/>
      <c r="AR10" s="1184"/>
      <c r="AS10" s="1184"/>
      <c r="AT10" s="1184"/>
      <c r="AU10" s="1184"/>
      <c r="AV10" s="1184"/>
      <c r="AW10" s="1184"/>
      <c r="AX10" s="1184"/>
      <c r="AY10" s="1184"/>
      <c r="AZ10" s="1184"/>
      <c r="BA10" s="1184"/>
      <c r="BB10" s="1184"/>
      <c r="BC10" s="1184"/>
      <c r="BD10" s="1184"/>
      <c r="BE10" s="1184"/>
      <c r="BF10" s="1184"/>
      <c r="BG10" s="1184"/>
      <c r="BH10" s="1184"/>
      <c r="BI10" s="1184"/>
      <c r="BJ10" s="1184"/>
      <c r="BK10" s="1184"/>
      <c r="BL10" s="1184"/>
      <c r="BM10" s="1184"/>
      <c r="BN10" s="1184"/>
      <c r="BO10" s="1184"/>
      <c r="BP10" s="1184"/>
      <c r="BQ10" s="1184"/>
      <c r="BR10" s="1184"/>
      <c r="BS10" s="1184"/>
      <c r="BT10" s="1184"/>
      <c r="BU10" s="1185"/>
    </row>
    <row r="11" spans="1:73" s="259" customFormat="1" ht="15" customHeight="1">
      <c r="A11" s="741" t="s">
        <v>399</v>
      </c>
      <c r="B11" s="633" t="s">
        <v>302</v>
      </c>
      <c r="C11" s="638"/>
      <c r="D11" s="504">
        <v>2</v>
      </c>
      <c r="E11" s="638"/>
      <c r="F11" s="639"/>
      <c r="G11" s="640">
        <v>4</v>
      </c>
      <c r="H11" s="540">
        <f t="shared" ref="H11:H23" si="2">G11*30</f>
        <v>120</v>
      </c>
      <c r="I11" s="541">
        <f t="shared" ref="I11:I23" si="3">SUM(J11:L11)</f>
        <v>44</v>
      </c>
      <c r="J11" s="764">
        <v>30</v>
      </c>
      <c r="K11" s="764"/>
      <c r="L11" s="765">
        <v>14</v>
      </c>
      <c r="M11" s="556">
        <f t="shared" ref="M11:M23" si="4">H11-I11</f>
        <v>76</v>
      </c>
      <c r="N11" s="503"/>
      <c r="O11" s="504">
        <v>3</v>
      </c>
      <c r="P11" s="642"/>
      <c r="Q11" s="642"/>
      <c r="R11" s="638"/>
      <c r="S11" s="638"/>
      <c r="T11" s="642"/>
      <c r="U11" s="768"/>
    </row>
    <row r="12" spans="1:73" s="259" customFormat="1" ht="17.25" customHeight="1">
      <c r="A12" s="641" t="s">
        <v>400</v>
      </c>
      <c r="B12" s="514" t="s">
        <v>389</v>
      </c>
      <c r="C12" s="507">
        <v>2</v>
      </c>
      <c r="D12" s="507">
        <v>1</v>
      </c>
      <c r="E12" s="507"/>
      <c r="F12" s="522"/>
      <c r="G12" s="561">
        <v>4</v>
      </c>
      <c r="H12" s="524">
        <f t="shared" si="2"/>
        <v>120</v>
      </c>
      <c r="I12" s="534">
        <f t="shared" si="3"/>
        <v>60</v>
      </c>
      <c r="J12" s="766">
        <v>16</v>
      </c>
      <c r="K12" s="766"/>
      <c r="L12" s="767">
        <v>44</v>
      </c>
      <c r="M12" s="562">
        <f t="shared" si="4"/>
        <v>60</v>
      </c>
      <c r="N12" s="511">
        <v>2</v>
      </c>
      <c r="O12" s="507">
        <v>2</v>
      </c>
      <c r="P12" s="508"/>
      <c r="Q12" s="508"/>
      <c r="R12" s="507"/>
      <c r="S12" s="507"/>
      <c r="T12" s="508"/>
      <c r="U12" s="769"/>
    </row>
    <row r="13" spans="1:73" s="259" customFormat="1" ht="30">
      <c r="A13" s="641" t="s">
        <v>401</v>
      </c>
      <c r="B13" s="566" t="s">
        <v>496</v>
      </c>
      <c r="C13" s="507"/>
      <c r="D13" s="507">
        <v>1.2</v>
      </c>
      <c r="E13" s="507"/>
      <c r="F13" s="522"/>
      <c r="G13" s="561">
        <v>5</v>
      </c>
      <c r="H13" s="524">
        <f t="shared" si="2"/>
        <v>150</v>
      </c>
      <c r="I13" s="534">
        <f t="shared" si="3"/>
        <v>74</v>
      </c>
      <c r="J13" s="766">
        <v>16</v>
      </c>
      <c r="K13" s="766"/>
      <c r="L13" s="767">
        <v>58</v>
      </c>
      <c r="M13" s="562">
        <f t="shared" si="4"/>
        <v>76</v>
      </c>
      <c r="N13" s="511">
        <v>3</v>
      </c>
      <c r="O13" s="507">
        <v>2</v>
      </c>
      <c r="P13" s="508"/>
      <c r="Q13" s="508"/>
      <c r="R13" s="507"/>
      <c r="S13" s="507"/>
      <c r="T13" s="508"/>
      <c r="U13" s="769"/>
    </row>
    <row r="14" spans="1:73" s="259" customFormat="1" ht="15.75">
      <c r="A14" s="741" t="s">
        <v>402</v>
      </c>
      <c r="B14" s="566" t="s">
        <v>308</v>
      </c>
      <c r="C14" s="507">
        <v>2</v>
      </c>
      <c r="D14" s="507">
        <v>1</v>
      </c>
      <c r="E14" s="507"/>
      <c r="F14" s="522"/>
      <c r="G14" s="561">
        <v>6</v>
      </c>
      <c r="H14" s="524">
        <f t="shared" si="2"/>
        <v>180</v>
      </c>
      <c r="I14" s="534">
        <f t="shared" si="3"/>
        <v>76</v>
      </c>
      <c r="J14" s="766">
        <v>16</v>
      </c>
      <c r="K14" s="766"/>
      <c r="L14" s="767">
        <v>60</v>
      </c>
      <c r="M14" s="562">
        <f t="shared" si="4"/>
        <v>104</v>
      </c>
      <c r="N14" s="511">
        <v>3</v>
      </c>
      <c r="O14" s="507">
        <v>2</v>
      </c>
      <c r="P14" s="508"/>
      <c r="Q14" s="508"/>
      <c r="R14" s="507"/>
      <c r="S14" s="507"/>
      <c r="T14" s="508"/>
      <c r="U14" s="769"/>
    </row>
    <row r="15" spans="1:73" s="259" customFormat="1" ht="19.5" customHeight="1">
      <c r="A15" s="741" t="s">
        <v>403</v>
      </c>
      <c r="B15" s="566" t="s">
        <v>497</v>
      </c>
      <c r="C15" s="507"/>
      <c r="D15" s="507">
        <v>2</v>
      </c>
      <c r="E15" s="507"/>
      <c r="F15" s="522"/>
      <c r="G15" s="561">
        <v>4</v>
      </c>
      <c r="H15" s="524">
        <f t="shared" si="2"/>
        <v>120</v>
      </c>
      <c r="I15" s="534">
        <f t="shared" si="3"/>
        <v>46</v>
      </c>
      <c r="J15" s="766">
        <v>30</v>
      </c>
      <c r="K15" s="766"/>
      <c r="L15" s="767">
        <v>16</v>
      </c>
      <c r="M15" s="562">
        <f t="shared" si="4"/>
        <v>74</v>
      </c>
      <c r="N15" s="511"/>
      <c r="O15" s="507">
        <v>3</v>
      </c>
      <c r="P15" s="508"/>
      <c r="Q15" s="508"/>
      <c r="R15" s="507"/>
      <c r="S15" s="507"/>
      <c r="T15" s="508"/>
      <c r="U15" s="769"/>
    </row>
    <row r="16" spans="1:73" s="259" customFormat="1" ht="15.75">
      <c r="A16" s="741" t="s">
        <v>408</v>
      </c>
      <c r="B16" s="514" t="s">
        <v>416</v>
      </c>
      <c r="C16" s="507"/>
      <c r="D16" s="507">
        <v>4</v>
      </c>
      <c r="E16" s="507"/>
      <c r="F16" s="522"/>
      <c r="G16" s="561">
        <v>1</v>
      </c>
      <c r="H16" s="524">
        <f t="shared" si="2"/>
        <v>30</v>
      </c>
      <c r="I16" s="534">
        <f t="shared" si="3"/>
        <v>12</v>
      </c>
      <c r="J16" s="766">
        <v>12</v>
      </c>
      <c r="K16" s="766"/>
      <c r="L16" s="767"/>
      <c r="M16" s="562">
        <f t="shared" si="4"/>
        <v>18</v>
      </c>
      <c r="N16" s="511"/>
      <c r="O16" s="507"/>
      <c r="P16" s="508"/>
      <c r="Q16" s="508">
        <v>1</v>
      </c>
      <c r="R16" s="507"/>
      <c r="S16" s="507"/>
      <c r="T16" s="508"/>
      <c r="U16" s="769"/>
    </row>
    <row r="17" spans="1:73" s="259" customFormat="1" ht="30">
      <c r="A17" s="741" t="s">
        <v>409</v>
      </c>
      <c r="B17" s="514" t="s">
        <v>498</v>
      </c>
      <c r="C17" s="507"/>
      <c r="D17" s="507">
        <v>1</v>
      </c>
      <c r="E17" s="507"/>
      <c r="F17" s="522"/>
      <c r="G17" s="561">
        <v>3</v>
      </c>
      <c r="H17" s="524">
        <f t="shared" si="2"/>
        <v>90</v>
      </c>
      <c r="I17" s="534">
        <f t="shared" si="3"/>
        <v>32</v>
      </c>
      <c r="J17" s="766">
        <v>24</v>
      </c>
      <c r="K17" s="766"/>
      <c r="L17" s="767">
        <v>8</v>
      </c>
      <c r="M17" s="562">
        <f t="shared" si="4"/>
        <v>58</v>
      </c>
      <c r="N17" s="511">
        <v>2</v>
      </c>
      <c r="O17" s="507"/>
      <c r="P17" s="508"/>
      <c r="Q17" s="508"/>
      <c r="R17" s="507"/>
      <c r="S17" s="507"/>
      <c r="T17" s="508"/>
      <c r="U17" s="769"/>
    </row>
    <row r="18" spans="1:73" s="259" customFormat="1" ht="15.75">
      <c r="A18" s="741" t="s">
        <v>410</v>
      </c>
      <c r="B18" s="514" t="s">
        <v>499</v>
      </c>
      <c r="C18" s="507">
        <v>3</v>
      </c>
      <c r="D18" s="507">
        <v>1.2</v>
      </c>
      <c r="E18" s="507"/>
      <c r="F18" s="522"/>
      <c r="G18" s="561">
        <v>6</v>
      </c>
      <c r="H18" s="524">
        <f t="shared" si="2"/>
        <v>180</v>
      </c>
      <c r="I18" s="534">
        <f t="shared" si="3"/>
        <v>90</v>
      </c>
      <c r="J18" s="766"/>
      <c r="K18" s="766"/>
      <c r="L18" s="767">
        <v>90</v>
      </c>
      <c r="M18" s="562">
        <f t="shared" si="4"/>
        <v>90</v>
      </c>
      <c r="N18" s="511">
        <v>2</v>
      </c>
      <c r="O18" s="507">
        <v>2</v>
      </c>
      <c r="P18" s="508">
        <v>2</v>
      </c>
      <c r="Q18" s="508"/>
      <c r="R18" s="507"/>
      <c r="S18" s="507"/>
      <c r="T18" s="508"/>
      <c r="U18" s="769"/>
    </row>
    <row r="19" spans="1:73" s="259" customFormat="1" ht="18.75" customHeight="1">
      <c r="A19" s="741" t="s">
        <v>411</v>
      </c>
      <c r="B19" s="514" t="s">
        <v>390</v>
      </c>
      <c r="C19" s="507">
        <v>6</v>
      </c>
      <c r="D19" s="507">
        <v>4.5</v>
      </c>
      <c r="E19" s="507"/>
      <c r="F19" s="522"/>
      <c r="G19" s="561">
        <v>6</v>
      </c>
      <c r="H19" s="524">
        <f t="shared" si="2"/>
        <v>180</v>
      </c>
      <c r="I19" s="534">
        <f t="shared" si="3"/>
        <v>90</v>
      </c>
      <c r="J19" s="766"/>
      <c r="K19" s="766"/>
      <c r="L19" s="767">
        <v>90</v>
      </c>
      <c r="M19" s="562">
        <f t="shared" si="4"/>
        <v>90</v>
      </c>
      <c r="N19" s="511"/>
      <c r="O19" s="513"/>
      <c r="P19" s="508"/>
      <c r="Q19" s="508">
        <v>2</v>
      </c>
      <c r="R19" s="507">
        <v>2</v>
      </c>
      <c r="S19" s="507">
        <v>2</v>
      </c>
      <c r="T19" s="508"/>
      <c r="U19" s="769"/>
    </row>
    <row r="20" spans="1:73" s="259" customFormat="1" ht="15.75">
      <c r="A20" s="741" t="s">
        <v>412</v>
      </c>
      <c r="B20" s="514" t="s">
        <v>500</v>
      </c>
      <c r="C20" s="507">
        <v>8</v>
      </c>
      <c r="D20" s="507">
        <v>7</v>
      </c>
      <c r="E20" s="507"/>
      <c r="F20" s="522"/>
      <c r="G20" s="561">
        <v>6</v>
      </c>
      <c r="H20" s="524">
        <f t="shared" si="2"/>
        <v>180</v>
      </c>
      <c r="I20" s="534">
        <f t="shared" si="3"/>
        <v>60</v>
      </c>
      <c r="J20" s="766"/>
      <c r="K20" s="766"/>
      <c r="L20" s="767">
        <v>60</v>
      </c>
      <c r="M20" s="562">
        <f t="shared" si="4"/>
        <v>120</v>
      </c>
      <c r="N20" s="511"/>
      <c r="O20" s="513"/>
      <c r="P20" s="508"/>
      <c r="Q20" s="508"/>
      <c r="R20" s="507"/>
      <c r="S20" s="507"/>
      <c r="T20" s="508">
        <v>2</v>
      </c>
      <c r="U20" s="769">
        <v>3</v>
      </c>
    </row>
    <row r="21" spans="1:73" s="259" customFormat="1" ht="15.75">
      <c r="A21" s="741" t="s">
        <v>413</v>
      </c>
      <c r="B21" s="566" t="s">
        <v>304</v>
      </c>
      <c r="C21" s="507">
        <v>5</v>
      </c>
      <c r="D21" s="507"/>
      <c r="E21" s="507"/>
      <c r="F21" s="522"/>
      <c r="G21" s="561">
        <v>3</v>
      </c>
      <c r="H21" s="524">
        <f t="shared" si="2"/>
        <v>90</v>
      </c>
      <c r="I21" s="534">
        <f t="shared" si="3"/>
        <v>32</v>
      </c>
      <c r="J21" s="766">
        <v>24</v>
      </c>
      <c r="K21" s="766"/>
      <c r="L21" s="767">
        <v>8</v>
      </c>
      <c r="M21" s="562">
        <f t="shared" si="4"/>
        <v>58</v>
      </c>
      <c r="N21" s="511"/>
      <c r="O21" s="507"/>
      <c r="P21" s="508"/>
      <c r="Q21" s="508"/>
      <c r="R21" s="507">
        <v>2</v>
      </c>
      <c r="S21" s="507"/>
      <c r="T21" s="508"/>
      <c r="U21" s="769"/>
    </row>
    <row r="22" spans="1:73" s="259" customFormat="1" ht="30">
      <c r="A22" s="741" t="s">
        <v>414</v>
      </c>
      <c r="B22" s="742" t="s">
        <v>501</v>
      </c>
      <c r="C22" s="507"/>
      <c r="D22" s="507">
        <v>5</v>
      </c>
      <c r="E22" s="507"/>
      <c r="F22" s="522"/>
      <c r="G22" s="561">
        <v>3</v>
      </c>
      <c r="H22" s="524">
        <f t="shared" si="2"/>
        <v>90</v>
      </c>
      <c r="I22" s="534">
        <f t="shared" si="3"/>
        <v>32</v>
      </c>
      <c r="J22" s="766">
        <v>24</v>
      </c>
      <c r="K22" s="766"/>
      <c r="L22" s="767">
        <v>8</v>
      </c>
      <c r="M22" s="562">
        <f t="shared" si="4"/>
        <v>58</v>
      </c>
      <c r="N22" s="511"/>
      <c r="O22" s="507"/>
      <c r="P22" s="508"/>
      <c r="Q22" s="508"/>
      <c r="R22" s="507">
        <v>2</v>
      </c>
      <c r="S22" s="507"/>
      <c r="T22" s="508"/>
      <c r="U22" s="769"/>
    </row>
    <row r="23" spans="1:73" s="259" customFormat="1" ht="16.5" thickBot="1">
      <c r="A23" s="641" t="s">
        <v>415</v>
      </c>
      <c r="B23" s="566" t="s">
        <v>307</v>
      </c>
      <c r="C23" s="507"/>
      <c r="D23" s="507">
        <v>6</v>
      </c>
      <c r="E23" s="507"/>
      <c r="F23" s="522"/>
      <c r="G23" s="561">
        <v>3</v>
      </c>
      <c r="H23" s="524">
        <f t="shared" si="2"/>
        <v>90</v>
      </c>
      <c r="I23" s="534">
        <f t="shared" si="3"/>
        <v>32</v>
      </c>
      <c r="J23" s="766">
        <v>24</v>
      </c>
      <c r="K23" s="766"/>
      <c r="L23" s="767">
        <v>8</v>
      </c>
      <c r="M23" s="562">
        <f t="shared" si="4"/>
        <v>58</v>
      </c>
      <c r="N23" s="511"/>
      <c r="O23" s="507"/>
      <c r="P23" s="508"/>
      <c r="Q23" s="508"/>
      <c r="R23" s="507"/>
      <c r="S23" s="507">
        <v>2</v>
      </c>
      <c r="T23" s="508"/>
      <c r="U23" s="769"/>
    </row>
    <row r="24" spans="1:73" s="583" customFormat="1" ht="15.75" thickBot="1">
      <c r="A24" s="1167" t="s">
        <v>494</v>
      </c>
      <c r="B24" s="1168"/>
      <c r="C24" s="770">
        <f>COUNTA(C11:C23)</f>
        <v>6</v>
      </c>
      <c r="D24" s="770">
        <v>15</v>
      </c>
      <c r="E24" s="770"/>
      <c r="F24" s="770">
        <f>COUNTA(F11:F23)</f>
        <v>0</v>
      </c>
      <c r="G24" s="771">
        <f t="shared" ref="G24:U24" si="5">SUM(G11:G23)</f>
        <v>54</v>
      </c>
      <c r="H24" s="772">
        <f t="shared" si="5"/>
        <v>1620</v>
      </c>
      <c r="I24" s="770">
        <f t="shared" si="5"/>
        <v>680</v>
      </c>
      <c r="J24" s="770">
        <f t="shared" si="5"/>
        <v>216</v>
      </c>
      <c r="K24" s="770">
        <f t="shared" si="5"/>
        <v>0</v>
      </c>
      <c r="L24" s="773">
        <f t="shared" si="5"/>
        <v>464</v>
      </c>
      <c r="M24" s="771">
        <f t="shared" si="5"/>
        <v>940</v>
      </c>
      <c r="N24" s="772">
        <f t="shared" si="5"/>
        <v>12</v>
      </c>
      <c r="O24" s="774">
        <f t="shared" si="5"/>
        <v>14</v>
      </c>
      <c r="P24" s="774">
        <f t="shared" si="5"/>
        <v>2</v>
      </c>
      <c r="Q24" s="774">
        <f t="shared" si="5"/>
        <v>3</v>
      </c>
      <c r="R24" s="774">
        <f t="shared" si="5"/>
        <v>6</v>
      </c>
      <c r="S24" s="774">
        <f t="shared" si="5"/>
        <v>4</v>
      </c>
      <c r="T24" s="774">
        <f t="shared" si="5"/>
        <v>2</v>
      </c>
      <c r="U24" s="775">
        <f t="shared" si="5"/>
        <v>3</v>
      </c>
      <c r="V24" s="581"/>
      <c r="W24" s="582"/>
      <c r="X24" s="582"/>
      <c r="Y24" s="521" t="e">
        <f>SUM(#REF!)</f>
        <v>#REF!</v>
      </c>
      <c r="Z24" s="521" t="e">
        <f>SUM(#REF!)</f>
        <v>#REF!</v>
      </c>
      <c r="AA24" s="521" t="e">
        <f>SUM(#REF!)</f>
        <v>#REF!</v>
      </c>
      <c r="AB24" s="521" t="e">
        <f>SUM(#REF!)</f>
        <v>#REF!</v>
      </c>
      <c r="AC24" s="521" t="e">
        <f>SUM(#REF!)</f>
        <v>#REF!</v>
      </c>
      <c r="AD24" s="521" t="e">
        <f>SUM(#REF!)</f>
        <v>#REF!</v>
      </c>
      <c r="AE24" s="521" t="e">
        <f>SUM(#REF!)</f>
        <v>#REF!</v>
      </c>
      <c r="AF24" s="521" t="e">
        <f>SUM(#REF!)</f>
        <v>#REF!</v>
      </c>
      <c r="AG24" s="521" t="e">
        <f>SUM(#REF!)</f>
        <v>#REF!</v>
      </c>
      <c r="AH24" s="582"/>
      <c r="AI24" s="521" t="e">
        <f>SUM(#REF!)</f>
        <v>#REF!</v>
      </c>
      <c r="AJ24" s="521" t="e">
        <f>SUM(#REF!)</f>
        <v>#REF!</v>
      </c>
      <c r="AK24" s="521" t="e">
        <f>SUM(#REF!)</f>
        <v>#REF!</v>
      </c>
      <c r="AL24" s="521" t="e">
        <f>SUM(#REF!)</f>
        <v>#REF!</v>
      </c>
      <c r="AM24" s="521" t="e">
        <f>SUM(#REF!)</f>
        <v>#REF!</v>
      </c>
      <c r="AN24" s="521" t="e">
        <f>SUM(#REF!)</f>
        <v>#REF!</v>
      </c>
      <c r="AO24" s="521" t="e">
        <f>SUM(#REF!)</f>
        <v>#REF!</v>
      </c>
      <c r="AP24" s="521" t="e">
        <f>SUM(#REF!)</f>
        <v>#REF!</v>
      </c>
      <c r="AQ24" s="521" t="e">
        <f>SUM(#REF!)</f>
        <v>#REF!</v>
      </c>
      <c r="AR24" s="582"/>
      <c r="AS24" s="521" t="e">
        <f>SUM(#REF!)</f>
        <v>#REF!</v>
      </c>
      <c r="AT24" s="521" t="e">
        <f>SUM(#REF!)</f>
        <v>#REF!</v>
      </c>
      <c r="AU24" s="521" t="e">
        <f>SUM(#REF!)</f>
        <v>#REF!</v>
      </c>
      <c r="AV24" s="521" t="e">
        <f>SUM(#REF!)</f>
        <v>#REF!</v>
      </c>
      <c r="AW24" s="521" t="e">
        <f>SUM(#REF!)</f>
        <v>#REF!</v>
      </c>
      <c r="AX24" s="521" t="e">
        <f>SUM(#REF!)</f>
        <v>#REF!</v>
      </c>
      <c r="AY24" s="521" t="e">
        <f>SUM(#REF!)</f>
        <v>#REF!</v>
      </c>
      <c r="AZ24" s="521" t="e">
        <f>SUM(#REF!)</f>
        <v>#REF!</v>
      </c>
      <c r="BA24" s="521" t="e">
        <f>SUM(#REF!)</f>
        <v>#REF!</v>
      </c>
      <c r="BB24" s="582"/>
      <c r="BC24" s="521" t="e">
        <f>SUM(#REF!)</f>
        <v>#REF!</v>
      </c>
      <c r="BD24" s="521" t="e">
        <f>SUM(#REF!)</f>
        <v>#REF!</v>
      </c>
      <c r="BE24" s="521" t="e">
        <f>SUM(#REF!)</f>
        <v>#REF!</v>
      </c>
      <c r="BF24" s="521" t="e">
        <f>SUM(#REF!)</f>
        <v>#REF!</v>
      </c>
      <c r="BG24" s="521" t="e">
        <f>SUM(#REF!)</f>
        <v>#REF!</v>
      </c>
      <c r="BH24" s="521" t="e">
        <f>SUM(#REF!)</f>
        <v>#REF!</v>
      </c>
      <c r="BI24" s="521" t="e">
        <f>SUM(#REF!)</f>
        <v>#REF!</v>
      </c>
      <c r="BJ24" s="521" t="e">
        <f>SUM(#REF!)</f>
        <v>#REF!</v>
      </c>
      <c r="BK24" s="521" t="e">
        <f>SUM(#REF!)</f>
        <v>#REF!</v>
      </c>
      <c r="BL24" s="582"/>
      <c r="BM24" s="521" t="e">
        <f>SUM(#REF!)</f>
        <v>#REF!</v>
      </c>
      <c r="BN24" s="521" t="e">
        <f>SUM(#REF!)</f>
        <v>#REF!</v>
      </c>
      <c r="BO24" s="521" t="e">
        <f>SUM(#REF!)</f>
        <v>#REF!</v>
      </c>
      <c r="BP24" s="521" t="e">
        <f>SUM(#REF!)</f>
        <v>#REF!</v>
      </c>
      <c r="BQ24" s="521" t="e">
        <f>SUM(#REF!)</f>
        <v>#REF!</v>
      </c>
      <c r="BR24" s="521" t="e">
        <f>SUM(#REF!)</f>
        <v>#REF!</v>
      </c>
      <c r="BS24" s="521" t="e">
        <f>SUM(#REF!)</f>
        <v>#REF!</v>
      </c>
      <c r="BT24" s="521" t="e">
        <f>SUM(#REF!)</f>
        <v>#REF!</v>
      </c>
      <c r="BU24" s="521" t="e">
        <f>SUM(#REF!)</f>
        <v>#REF!</v>
      </c>
    </row>
    <row r="25" spans="1:73" s="238" customFormat="1" ht="16.5" thickBot="1">
      <c r="A25" s="1169" t="s">
        <v>306</v>
      </c>
      <c r="B25" s="1170"/>
      <c r="C25" s="1170"/>
      <c r="D25" s="1170"/>
      <c r="E25" s="1170"/>
      <c r="F25" s="1170"/>
      <c r="G25" s="1170"/>
      <c r="H25" s="1170"/>
      <c r="I25" s="1170"/>
      <c r="J25" s="1170"/>
      <c r="K25" s="1170"/>
      <c r="L25" s="1170"/>
      <c r="M25" s="1170"/>
      <c r="N25" s="1170"/>
      <c r="O25" s="1170"/>
      <c r="P25" s="1170"/>
      <c r="Q25" s="1170"/>
      <c r="R25" s="1170"/>
      <c r="S25" s="1170"/>
      <c r="T25" s="1170"/>
      <c r="U25" s="1171"/>
      <c r="V25" s="574"/>
      <c r="W25" s="405"/>
      <c r="X25" s="405"/>
      <c r="Y25" s="267"/>
      <c r="Z25" s="267"/>
      <c r="AA25" s="267"/>
      <c r="AB25" s="267"/>
      <c r="AC25" s="267"/>
      <c r="AD25" s="267"/>
      <c r="AE25" s="267"/>
      <c r="AF25" s="267"/>
      <c r="AG25" s="267"/>
      <c r="AH25" s="405"/>
      <c r="AI25" s="267"/>
      <c r="AJ25" s="267"/>
      <c r="AK25" s="267"/>
      <c r="AL25" s="267"/>
      <c r="AM25" s="267"/>
      <c r="AN25" s="267"/>
      <c r="AO25" s="267"/>
      <c r="AP25" s="267"/>
      <c r="AQ25" s="267"/>
      <c r="AR25" s="405"/>
      <c r="AS25" s="267"/>
      <c r="AT25" s="267"/>
      <c r="AU25" s="267"/>
      <c r="AV25" s="267"/>
      <c r="AW25" s="267"/>
      <c r="AX25" s="267"/>
      <c r="AY25" s="267"/>
      <c r="AZ25" s="267"/>
      <c r="BA25" s="267"/>
      <c r="BB25" s="405"/>
      <c r="BC25" s="267"/>
      <c r="BD25" s="267"/>
      <c r="BE25" s="267"/>
      <c r="BF25" s="267"/>
      <c r="BG25" s="267"/>
      <c r="BH25" s="267"/>
      <c r="BI25" s="267"/>
      <c r="BJ25" s="267"/>
      <c r="BK25" s="267"/>
      <c r="BL25" s="405"/>
      <c r="BM25" s="267"/>
      <c r="BN25" s="267"/>
      <c r="BO25" s="267"/>
      <c r="BP25" s="267"/>
      <c r="BQ25" s="267"/>
      <c r="BR25" s="267"/>
      <c r="BS25" s="267"/>
      <c r="BT25" s="267"/>
      <c r="BU25" s="267"/>
    </row>
    <row r="26" spans="1:73" s="498" customFormat="1" ht="16.5" thickBot="1">
      <c r="A26" s="1172" t="s">
        <v>495</v>
      </c>
      <c r="B26" s="1173"/>
      <c r="C26" s="776">
        <f>COUNTA(C27:C30)</f>
        <v>0</v>
      </c>
      <c r="D26" s="776">
        <v>4</v>
      </c>
      <c r="E26" s="776"/>
      <c r="F26" s="777"/>
      <c r="G26" s="783">
        <f>SUM(G27:G30)</f>
        <v>16</v>
      </c>
      <c r="H26" s="779">
        <f>G26*30</f>
        <v>480</v>
      </c>
      <c r="I26" s="780">
        <f t="shared" ref="I26:AN26" si="6">SUM(I27:I30)</f>
        <v>184</v>
      </c>
      <c r="J26" s="780">
        <f t="shared" si="6"/>
        <v>88</v>
      </c>
      <c r="K26" s="780">
        <f t="shared" si="6"/>
        <v>0</v>
      </c>
      <c r="L26" s="781">
        <f t="shared" si="6"/>
        <v>96</v>
      </c>
      <c r="M26" s="778">
        <f t="shared" si="6"/>
        <v>58</v>
      </c>
      <c r="N26" s="784">
        <f t="shared" si="6"/>
        <v>0</v>
      </c>
      <c r="O26" s="785">
        <f t="shared" si="6"/>
        <v>0</v>
      </c>
      <c r="P26" s="780">
        <f t="shared" si="6"/>
        <v>0</v>
      </c>
      <c r="Q26" s="780">
        <f t="shared" si="6"/>
        <v>0</v>
      </c>
      <c r="R26" s="780">
        <f t="shared" si="6"/>
        <v>2</v>
      </c>
      <c r="S26" s="780">
        <f t="shared" si="6"/>
        <v>3</v>
      </c>
      <c r="T26" s="780">
        <f t="shared" si="6"/>
        <v>3</v>
      </c>
      <c r="U26" s="782">
        <f t="shared" si="6"/>
        <v>3</v>
      </c>
      <c r="V26" s="530">
        <f t="shared" si="6"/>
        <v>0</v>
      </c>
      <c r="W26" s="497">
        <f t="shared" si="6"/>
        <v>0</v>
      </c>
      <c r="X26" s="497">
        <f t="shared" si="6"/>
        <v>0</v>
      </c>
      <c r="Y26" s="497">
        <f t="shared" si="6"/>
        <v>0</v>
      </c>
      <c r="Z26" s="497">
        <f t="shared" si="6"/>
        <v>0</v>
      </c>
      <c r="AA26" s="497">
        <f t="shared" si="6"/>
        <v>0</v>
      </c>
      <c r="AB26" s="497">
        <f t="shared" si="6"/>
        <v>0</v>
      </c>
      <c r="AC26" s="497">
        <f t="shared" si="6"/>
        <v>0</v>
      </c>
      <c r="AD26" s="497">
        <f t="shared" si="6"/>
        <v>0</v>
      </c>
      <c r="AE26" s="497">
        <f t="shared" si="6"/>
        <v>0</v>
      </c>
      <c r="AF26" s="497">
        <f t="shared" si="6"/>
        <v>0</v>
      </c>
      <c r="AG26" s="497">
        <f t="shared" si="6"/>
        <v>0</v>
      </c>
      <c r="AH26" s="497">
        <f t="shared" si="6"/>
        <v>0</v>
      </c>
      <c r="AI26" s="497">
        <f t="shared" si="6"/>
        <v>0</v>
      </c>
      <c r="AJ26" s="497">
        <f t="shared" si="6"/>
        <v>0</v>
      </c>
      <c r="AK26" s="497">
        <f t="shared" si="6"/>
        <v>0</v>
      </c>
      <c r="AL26" s="497">
        <f t="shared" si="6"/>
        <v>0</v>
      </c>
      <c r="AM26" s="497">
        <f t="shared" si="6"/>
        <v>0</v>
      </c>
      <c r="AN26" s="497">
        <f t="shared" si="6"/>
        <v>0</v>
      </c>
      <c r="AO26" s="497">
        <f t="shared" ref="AO26:BT26" si="7">SUM(AO27:AO30)</f>
        <v>0</v>
      </c>
      <c r="AP26" s="497">
        <f t="shared" si="7"/>
        <v>0</v>
      </c>
      <c r="AQ26" s="497">
        <f t="shared" si="7"/>
        <v>0</v>
      </c>
      <c r="AR26" s="497">
        <f t="shared" si="7"/>
        <v>0</v>
      </c>
      <c r="AS26" s="497">
        <f t="shared" si="7"/>
        <v>0</v>
      </c>
      <c r="AT26" s="497">
        <f t="shared" si="7"/>
        <v>0</v>
      </c>
      <c r="AU26" s="497">
        <f t="shared" si="7"/>
        <v>0</v>
      </c>
      <c r="AV26" s="497">
        <f t="shared" si="7"/>
        <v>0</v>
      </c>
      <c r="AW26" s="497">
        <f t="shared" si="7"/>
        <v>0</v>
      </c>
      <c r="AX26" s="497">
        <f t="shared" si="7"/>
        <v>0</v>
      </c>
      <c r="AY26" s="497">
        <f t="shared" si="7"/>
        <v>0</v>
      </c>
      <c r="AZ26" s="497">
        <f t="shared" si="7"/>
        <v>0</v>
      </c>
      <c r="BA26" s="497">
        <f t="shared" si="7"/>
        <v>0</v>
      </c>
      <c r="BB26" s="497">
        <f t="shared" si="7"/>
        <v>0</v>
      </c>
      <c r="BC26" s="497">
        <f t="shared" si="7"/>
        <v>0</v>
      </c>
      <c r="BD26" s="497">
        <f t="shared" si="7"/>
        <v>0</v>
      </c>
      <c r="BE26" s="497">
        <f t="shared" si="7"/>
        <v>0</v>
      </c>
      <c r="BF26" s="497">
        <f t="shared" si="7"/>
        <v>0</v>
      </c>
      <c r="BG26" s="497">
        <f t="shared" si="7"/>
        <v>0</v>
      </c>
      <c r="BH26" s="497">
        <f t="shared" si="7"/>
        <v>0</v>
      </c>
      <c r="BI26" s="497">
        <f t="shared" si="7"/>
        <v>0</v>
      </c>
      <c r="BJ26" s="497">
        <f t="shared" si="7"/>
        <v>0</v>
      </c>
      <c r="BK26" s="497">
        <f t="shared" si="7"/>
        <v>0</v>
      </c>
      <c r="BL26" s="497">
        <f t="shared" si="7"/>
        <v>0</v>
      </c>
      <c r="BM26" s="497">
        <f t="shared" si="7"/>
        <v>0</v>
      </c>
      <c r="BN26" s="497">
        <f t="shared" si="7"/>
        <v>0</v>
      </c>
      <c r="BO26" s="497">
        <f t="shared" si="7"/>
        <v>0</v>
      </c>
      <c r="BP26" s="497">
        <f t="shared" si="7"/>
        <v>0</v>
      </c>
      <c r="BQ26" s="497">
        <f t="shared" si="7"/>
        <v>0</v>
      </c>
      <c r="BR26" s="497">
        <f t="shared" si="7"/>
        <v>0</v>
      </c>
      <c r="BS26" s="497">
        <f t="shared" si="7"/>
        <v>0</v>
      </c>
      <c r="BT26" s="497">
        <f t="shared" si="7"/>
        <v>0</v>
      </c>
      <c r="BU26" s="497">
        <f>SUM(BU27:BU30)</f>
        <v>0</v>
      </c>
    </row>
    <row r="27" spans="1:73" s="433" customFormat="1">
      <c r="A27" s="743" t="s">
        <v>417</v>
      </c>
      <c r="B27" s="1174" t="s">
        <v>381</v>
      </c>
      <c r="C27" s="1163"/>
      <c r="D27" s="1163" t="s">
        <v>506</v>
      </c>
      <c r="E27" s="1163"/>
      <c r="F27" s="1176"/>
      <c r="G27" s="1178">
        <v>16</v>
      </c>
      <c r="H27" s="1180">
        <f>G27*30</f>
        <v>480</v>
      </c>
      <c r="I27" s="1156">
        <f>SUM(J27:L30)</f>
        <v>184</v>
      </c>
      <c r="J27" s="1152">
        <v>88</v>
      </c>
      <c r="K27" s="1152"/>
      <c r="L27" s="1154">
        <v>96</v>
      </c>
      <c r="M27" s="1158">
        <v>58</v>
      </c>
      <c r="N27" s="1165"/>
      <c r="O27" s="1163"/>
      <c r="P27" s="1152"/>
      <c r="Q27" s="1152"/>
      <c r="R27" s="1163">
        <v>2</v>
      </c>
      <c r="S27" s="1163">
        <v>3</v>
      </c>
      <c r="T27" s="1152">
        <v>3</v>
      </c>
      <c r="U27" s="1152">
        <v>3</v>
      </c>
      <c r="V27" s="305"/>
      <c r="W27" s="305"/>
      <c r="X27" s="305"/>
      <c r="Y27" s="253"/>
      <c r="Z27" s="253"/>
      <c r="AA27" s="253"/>
      <c r="AB27" s="253"/>
      <c r="AC27" s="253"/>
      <c r="AD27" s="253"/>
      <c r="AE27" s="253"/>
      <c r="AF27" s="253"/>
      <c r="AG27" s="253"/>
      <c r="AH27" s="305"/>
      <c r="AI27" s="253"/>
      <c r="AJ27" s="253"/>
      <c r="AK27" s="253"/>
      <c r="AL27" s="253"/>
      <c r="AM27" s="253"/>
      <c r="AN27" s="253"/>
      <c r="AO27" s="253"/>
      <c r="AP27" s="253"/>
      <c r="AQ27" s="253"/>
      <c r="AR27" s="305"/>
      <c r="AS27" s="253"/>
      <c r="AT27" s="253"/>
      <c r="AU27" s="253"/>
      <c r="AV27" s="253"/>
      <c r="AW27" s="253"/>
      <c r="AX27" s="253"/>
      <c r="AY27" s="253"/>
      <c r="AZ27" s="253"/>
      <c r="BA27" s="253"/>
      <c r="BB27" s="305"/>
      <c r="BC27" s="253"/>
      <c r="BD27" s="253"/>
      <c r="BE27" s="253"/>
      <c r="BF27" s="253"/>
      <c r="BG27" s="253"/>
      <c r="BH27" s="253"/>
      <c r="BI27" s="253"/>
      <c r="BJ27" s="253"/>
      <c r="BK27" s="253"/>
      <c r="BL27" s="305"/>
      <c r="BM27" s="253"/>
      <c r="BN27" s="253"/>
      <c r="BO27" s="253"/>
      <c r="BP27" s="253"/>
      <c r="BQ27" s="253"/>
      <c r="BR27" s="253"/>
      <c r="BS27" s="253"/>
      <c r="BT27" s="253"/>
      <c r="BU27" s="253"/>
    </row>
    <row r="28" spans="1:73" s="433" customFormat="1">
      <c r="A28" s="743" t="s">
        <v>418</v>
      </c>
      <c r="B28" s="1174"/>
      <c r="C28" s="1163"/>
      <c r="D28" s="1163"/>
      <c r="E28" s="1163"/>
      <c r="F28" s="1176"/>
      <c r="G28" s="1178"/>
      <c r="H28" s="1180"/>
      <c r="I28" s="1157"/>
      <c r="J28" s="1152"/>
      <c r="K28" s="1152"/>
      <c r="L28" s="1154"/>
      <c r="M28" s="1158"/>
      <c r="N28" s="1165"/>
      <c r="O28" s="1163"/>
      <c r="P28" s="1152"/>
      <c r="Q28" s="1152"/>
      <c r="R28" s="1163"/>
      <c r="S28" s="1163"/>
      <c r="T28" s="1152"/>
      <c r="U28" s="1152"/>
      <c r="V28" s="305"/>
      <c r="W28" s="305"/>
      <c r="X28" s="305"/>
      <c r="Y28" s="253"/>
      <c r="Z28" s="253"/>
      <c r="AA28" s="253"/>
      <c r="AB28" s="253"/>
      <c r="AC28" s="253"/>
      <c r="AD28" s="253"/>
      <c r="AE28" s="253"/>
      <c r="AF28" s="253"/>
      <c r="AG28" s="253"/>
      <c r="AH28" s="305"/>
      <c r="AI28" s="253"/>
      <c r="AJ28" s="253"/>
      <c r="AK28" s="253"/>
      <c r="AL28" s="253"/>
      <c r="AM28" s="253"/>
      <c r="AN28" s="253"/>
      <c r="AO28" s="253"/>
      <c r="AP28" s="253"/>
      <c r="AQ28" s="253"/>
      <c r="AR28" s="305"/>
      <c r="AS28" s="253"/>
      <c r="AT28" s="253"/>
      <c r="AU28" s="253"/>
      <c r="AV28" s="253"/>
      <c r="AW28" s="253"/>
      <c r="AX28" s="253"/>
      <c r="AY28" s="253"/>
      <c r="AZ28" s="253"/>
      <c r="BA28" s="253"/>
      <c r="BB28" s="305"/>
      <c r="BC28" s="253"/>
      <c r="BD28" s="253"/>
      <c r="BE28" s="253"/>
      <c r="BF28" s="253"/>
      <c r="BG28" s="253"/>
      <c r="BH28" s="253"/>
      <c r="BI28" s="253"/>
      <c r="BJ28" s="253"/>
      <c r="BK28" s="253"/>
      <c r="BL28" s="305"/>
      <c r="BM28" s="253"/>
      <c r="BN28" s="253"/>
      <c r="BO28" s="253"/>
      <c r="BP28" s="253"/>
      <c r="BQ28" s="253"/>
      <c r="BR28" s="253"/>
      <c r="BS28" s="253"/>
      <c r="BT28" s="253"/>
      <c r="BU28" s="253"/>
    </row>
    <row r="29" spans="1:73" s="433" customFormat="1">
      <c r="A29" s="743" t="s">
        <v>507</v>
      </c>
      <c r="B29" s="1174"/>
      <c r="C29" s="1163"/>
      <c r="D29" s="1163"/>
      <c r="E29" s="1163"/>
      <c r="F29" s="1176"/>
      <c r="G29" s="1178"/>
      <c r="H29" s="1180"/>
      <c r="I29" s="1157"/>
      <c r="J29" s="1152"/>
      <c r="K29" s="1152"/>
      <c r="L29" s="1154"/>
      <c r="M29" s="1158"/>
      <c r="N29" s="1165"/>
      <c r="O29" s="1163"/>
      <c r="P29" s="1152"/>
      <c r="Q29" s="1152"/>
      <c r="R29" s="1163"/>
      <c r="S29" s="1163"/>
      <c r="T29" s="1152"/>
      <c r="U29" s="1152"/>
      <c r="V29" s="305"/>
      <c r="W29" s="305"/>
      <c r="X29" s="305"/>
      <c r="Y29" s="253"/>
      <c r="Z29" s="253"/>
      <c r="AA29" s="253"/>
      <c r="AB29" s="253"/>
      <c r="AC29" s="253"/>
      <c r="AD29" s="253"/>
      <c r="AE29" s="253"/>
      <c r="AF29" s="253"/>
      <c r="AG29" s="253"/>
      <c r="AH29" s="305"/>
      <c r="AI29" s="253"/>
      <c r="AJ29" s="253"/>
      <c r="AK29" s="253"/>
      <c r="AL29" s="253"/>
      <c r="AM29" s="253"/>
      <c r="AN29" s="253"/>
      <c r="AO29" s="253"/>
      <c r="AP29" s="253"/>
      <c r="AQ29" s="253"/>
      <c r="AR29" s="305"/>
      <c r="AS29" s="253"/>
      <c r="AT29" s="253"/>
      <c r="AU29" s="253"/>
      <c r="AV29" s="253"/>
      <c r="AW29" s="253"/>
      <c r="AX29" s="253"/>
      <c r="AY29" s="253"/>
      <c r="AZ29" s="253"/>
      <c r="BA29" s="253"/>
      <c r="BB29" s="305"/>
      <c r="BC29" s="253"/>
      <c r="BD29" s="253"/>
      <c r="BE29" s="253"/>
      <c r="BF29" s="253"/>
      <c r="BG29" s="253"/>
      <c r="BH29" s="253"/>
      <c r="BI29" s="253"/>
      <c r="BJ29" s="253"/>
      <c r="BK29" s="253"/>
      <c r="BL29" s="305"/>
      <c r="BM29" s="253"/>
      <c r="BN29" s="253"/>
      <c r="BO29" s="253"/>
      <c r="BP29" s="253"/>
      <c r="BQ29" s="253"/>
      <c r="BR29" s="253"/>
      <c r="BS29" s="253"/>
      <c r="BT29" s="253"/>
      <c r="BU29" s="253"/>
    </row>
    <row r="30" spans="1:73" s="433" customFormat="1" ht="15.75" thickBot="1">
      <c r="A30" s="743" t="s">
        <v>508</v>
      </c>
      <c r="B30" s="1175"/>
      <c r="C30" s="1164"/>
      <c r="D30" s="1164"/>
      <c r="E30" s="1164"/>
      <c r="F30" s="1177"/>
      <c r="G30" s="1179"/>
      <c r="H30" s="1181"/>
      <c r="I30" s="1157"/>
      <c r="J30" s="1153"/>
      <c r="K30" s="1153"/>
      <c r="L30" s="1155"/>
      <c r="M30" s="1159"/>
      <c r="N30" s="1166"/>
      <c r="O30" s="1164"/>
      <c r="P30" s="1153"/>
      <c r="Q30" s="1153"/>
      <c r="R30" s="1164"/>
      <c r="S30" s="1164"/>
      <c r="T30" s="1153"/>
      <c r="U30" s="1153"/>
      <c r="V30" s="305"/>
      <c r="W30" s="305"/>
      <c r="X30" s="305"/>
      <c r="Y30" s="253"/>
      <c r="Z30" s="253"/>
      <c r="AA30" s="253"/>
      <c r="AB30" s="253"/>
      <c r="AC30" s="253"/>
      <c r="AD30" s="253"/>
      <c r="AE30" s="253"/>
      <c r="AF30" s="253"/>
      <c r="AG30" s="253"/>
      <c r="AH30" s="305"/>
      <c r="AI30" s="253"/>
      <c r="AJ30" s="253"/>
      <c r="AK30" s="253"/>
      <c r="AL30" s="253"/>
      <c r="AM30" s="253"/>
      <c r="AN30" s="253"/>
      <c r="AO30" s="253"/>
      <c r="AP30" s="253"/>
      <c r="AQ30" s="253"/>
      <c r="AR30" s="305"/>
      <c r="AS30" s="253"/>
      <c r="AT30" s="253"/>
      <c r="AU30" s="253"/>
      <c r="AV30" s="253"/>
      <c r="AW30" s="253"/>
      <c r="AX30" s="253"/>
      <c r="AY30" s="253"/>
      <c r="AZ30" s="253"/>
      <c r="BA30" s="253"/>
      <c r="BB30" s="305"/>
      <c r="BC30" s="253"/>
      <c r="BD30" s="253"/>
      <c r="BE30" s="253"/>
      <c r="BF30" s="253"/>
      <c r="BG30" s="253"/>
      <c r="BH30" s="253"/>
      <c r="BI30" s="253"/>
      <c r="BJ30" s="253"/>
      <c r="BK30" s="253"/>
      <c r="BL30" s="305"/>
      <c r="BM30" s="253"/>
      <c r="BN30" s="253"/>
      <c r="BO30" s="253"/>
      <c r="BP30" s="253"/>
      <c r="BQ30" s="253"/>
      <c r="BR30" s="253"/>
      <c r="BS30" s="253"/>
      <c r="BT30" s="253"/>
      <c r="BU30" s="253"/>
    </row>
    <row r="31" spans="1:73" s="590" customFormat="1" ht="14.25" customHeight="1" thickBot="1">
      <c r="A31" s="1137" t="s">
        <v>325</v>
      </c>
      <c r="B31" s="1138"/>
      <c r="C31" s="584">
        <f>C24+C26</f>
        <v>6</v>
      </c>
      <c r="D31" s="584">
        <f>D24+D26</f>
        <v>19</v>
      </c>
      <c r="E31" s="584"/>
      <c r="F31" s="585"/>
      <c r="G31" s="586">
        <f>SUM(G24,G26)</f>
        <v>70</v>
      </c>
      <c r="H31" s="571">
        <f t="shared" ref="H31:U31" si="8">SUM(H24,H26)</f>
        <v>2100</v>
      </c>
      <c r="I31" s="572">
        <f t="shared" si="8"/>
        <v>864</v>
      </c>
      <c r="J31" s="572">
        <f t="shared" si="8"/>
        <v>304</v>
      </c>
      <c r="K31" s="572">
        <f t="shared" si="8"/>
        <v>0</v>
      </c>
      <c r="L31" s="587">
        <f t="shared" si="8"/>
        <v>560</v>
      </c>
      <c r="M31" s="586">
        <f t="shared" si="8"/>
        <v>998</v>
      </c>
      <c r="N31" s="571">
        <f t="shared" si="8"/>
        <v>12</v>
      </c>
      <c r="O31" s="572">
        <f t="shared" si="8"/>
        <v>14</v>
      </c>
      <c r="P31" s="572">
        <f t="shared" si="8"/>
        <v>2</v>
      </c>
      <c r="Q31" s="572">
        <f t="shared" si="8"/>
        <v>3</v>
      </c>
      <c r="R31" s="572">
        <f t="shared" si="8"/>
        <v>8</v>
      </c>
      <c r="S31" s="572">
        <f t="shared" si="8"/>
        <v>7</v>
      </c>
      <c r="T31" s="572">
        <f t="shared" si="8"/>
        <v>5</v>
      </c>
      <c r="U31" s="573">
        <f t="shared" si="8"/>
        <v>6</v>
      </c>
      <c r="V31" s="588"/>
      <c r="W31" s="589"/>
      <c r="X31" s="589"/>
      <c r="Y31" s="499" t="str">
        <f>IF(ISERROR(SEARCH(Y$8,#REF!,1)),"-",IF(COUNTIF(#REF!,Y$8)=1,1,IF(ISERROR(SEARCH(CONCATENATE(Y$8,","),#REF!,1)),IF(ISERROR(SEARCH(CONCATENATE(",",Y$8),#REF!,1)),"-",1),1)))</f>
        <v>-</v>
      </c>
      <c r="Z31" s="499" t="str">
        <f>IF(ISERROR(SEARCH(Z$8,#REF!,1)),"-",IF(COUNTIF(#REF!,Z$8)=1,1,IF(ISERROR(SEARCH(CONCATENATE(Z$8,","),#REF!,1)),IF(ISERROR(SEARCH(CONCATENATE(",",Z$8),#REF!,1)),"-",1),1)))</f>
        <v>-</v>
      </c>
      <c r="AA31" s="499" t="str">
        <f>IF(ISERROR(SEARCH(AA$8,#REF!,1)),"-",IF(COUNTIF(#REF!,AA$8)=1,1,IF(ISERROR(SEARCH(CONCATENATE(AA$8,","),#REF!,1)),IF(ISERROR(SEARCH(CONCATENATE(",",AA$8),#REF!,1)),"-",1),1)))</f>
        <v>-</v>
      </c>
      <c r="AB31" s="499" t="str">
        <f>IF(ISERROR(SEARCH(AB$8,#REF!,1)),"-",IF(COUNTIF(#REF!,AB$8)=1,1,IF(ISERROR(SEARCH(CONCATENATE(AB$8,","),#REF!,1)),IF(ISERROR(SEARCH(CONCATENATE(",",AB$8),#REF!,1)),"-",1),1)))</f>
        <v>-</v>
      </c>
      <c r="AC31" s="499" t="str">
        <f>IF(ISERROR(SEARCH(AC$8,#REF!,1)),"-",IF(COUNTIF(#REF!,AC$8)=1,1,IF(ISERROR(SEARCH(CONCATENATE(AC$8,","),#REF!,1)),IF(ISERROR(SEARCH(CONCATENATE(",",AC$8),#REF!,1)),"-",1),1)))</f>
        <v>-</v>
      </c>
      <c r="AD31" s="499" t="str">
        <f>IF(ISERROR(SEARCH(AD$8,#REF!,1)),"-",IF(COUNTIF(#REF!,AD$8)=1,1,IF(ISERROR(SEARCH(CONCATENATE(AD$8,","),#REF!,1)),IF(ISERROR(SEARCH(CONCATENATE(",",AD$8),#REF!,1)),"-",1),1)))</f>
        <v>-</v>
      </c>
      <c r="AE31" s="499" t="str">
        <f>IF(ISERROR(SEARCH(AE$8,#REF!,1)),"-",IF(COUNTIF(#REF!,AE$8)=1,1,IF(ISERROR(SEARCH(CONCATENATE(AE$8,","),#REF!,1)),IF(ISERROR(SEARCH(CONCATENATE(",",AE$8),#REF!,1)),"-",1),1)))</f>
        <v>-</v>
      </c>
      <c r="AF31" s="499" t="str">
        <f>IF(ISERROR(SEARCH(AF$8,#REF!,1)),"-",IF(COUNTIF(#REF!,AF$8)=1,1,IF(ISERROR(SEARCH(CONCATENATE(AF$8,","),#REF!,1)),IF(ISERROR(SEARCH(CONCATENATE(",",AF$8),#REF!,1)),"-",1),1)))</f>
        <v>-</v>
      </c>
      <c r="AG31" s="499" t="str">
        <f>IF(ISERROR(SEARCH(AG$8,#REF!,1)),"-",IF(COUNTIF(#REF!,AG$8)=1,1,IF(ISERROR(SEARCH(CONCATENATE(AG$8,","),#REF!,1)),IF(ISERROR(SEARCH(CONCATENATE(",",AG$8),#REF!,1)),"-",1),1)))</f>
        <v>-</v>
      </c>
      <c r="AH31" s="589"/>
      <c r="AI31" s="499" t="str">
        <f>IF(ISERROR(SEARCH(AI$8,#REF!,1)),"-",IF(COUNTIF(#REF!,AI$8)=1,1,IF(ISERROR(SEARCH(CONCATENATE(AI$8,","),#REF!,1)),IF(ISERROR(SEARCH(CONCATENATE(",",AI$8),#REF!,1)),"-",1),1)))</f>
        <v>-</v>
      </c>
      <c r="AJ31" s="499" t="str">
        <f>IF(ISERROR(SEARCH(AJ$8,#REF!,1)),"-",IF(COUNTIF(#REF!,AJ$8)=1,1,IF(ISERROR(SEARCH(CONCATENATE(AJ$8,","),#REF!,1)),IF(ISERROR(SEARCH(CONCATENATE(",",AJ$8),#REF!,1)),"-",1),1)))</f>
        <v>-</v>
      </c>
      <c r="AK31" s="499" t="str">
        <f>IF(ISERROR(SEARCH(AK$8,#REF!,1)),"-",IF(COUNTIF(#REF!,AK$8)=1,1,IF(ISERROR(SEARCH(CONCATENATE(AK$8,","),#REF!,1)),IF(ISERROR(SEARCH(CONCATENATE(",",AK$8),#REF!,1)),"-",1),1)))</f>
        <v>-</v>
      </c>
      <c r="AL31" s="499" t="str">
        <f>IF(ISERROR(SEARCH(AL$8,#REF!,1)),"-",IF(COUNTIF(#REF!,AL$8)=1,1,IF(ISERROR(SEARCH(CONCATENATE(AL$8,","),#REF!,1)),IF(ISERROR(SEARCH(CONCATENATE(",",AL$8),#REF!,1)),"-",1),1)))</f>
        <v>-</v>
      </c>
      <c r="AM31" s="499" t="str">
        <f>IF(ISERROR(SEARCH(AM$8,#REF!,1)),"-",IF(COUNTIF(#REF!,AM$8)=1,1,IF(ISERROR(SEARCH(CONCATENATE(AM$8,","),#REF!,1)),IF(ISERROR(SEARCH(CONCATENATE(",",AM$8),#REF!,1)),"-",1),1)))</f>
        <v>-</v>
      </c>
      <c r="AN31" s="499" t="str">
        <f>IF(ISERROR(SEARCH(AN$8,#REF!,1)),"-",IF(COUNTIF(#REF!,AN$8)=1,1,IF(ISERROR(SEARCH(CONCATENATE(AN$8,","),#REF!,1)),IF(ISERROR(SEARCH(CONCATENATE(",",AN$8),#REF!,1)),"-",1),1)))</f>
        <v>-</v>
      </c>
      <c r="AO31" s="499" t="str">
        <f>IF(ISERROR(SEARCH(AO$8,#REF!,1)),"-",IF(COUNTIF(#REF!,AO$8)=1,1,IF(ISERROR(SEARCH(CONCATENATE(AO$8,","),#REF!,1)),IF(ISERROR(SEARCH(CONCATENATE(",",AO$8),#REF!,1)),"-",1),1)))</f>
        <v>-</v>
      </c>
      <c r="AP31" s="499" t="str">
        <f>IF(ISERROR(SEARCH(AP$8,#REF!,1)),"-",IF(COUNTIF(#REF!,AP$8)=1,1,IF(ISERROR(SEARCH(CONCATENATE(AP$8,","),#REF!,1)),IF(ISERROR(SEARCH(CONCATENATE(",",AP$8),#REF!,1)),"-",1),1)))</f>
        <v>-</v>
      </c>
      <c r="AQ31" s="499" t="str">
        <f>IF(ISERROR(SEARCH(AQ$8,#REF!,1)),"-",IF(COUNTIF(#REF!,AQ$8)=1,1,IF(ISERROR(SEARCH(CONCATENATE(AQ$8,","),#REF!,1)),IF(ISERROR(SEARCH(CONCATENATE(",",AQ$8),#REF!,1)),"-",1),1)))</f>
        <v>-</v>
      </c>
      <c r="AR31" s="589"/>
      <c r="AS31" s="499" t="str">
        <f>IF(ISERROR(SEARCH(AS$8,#REF!,1)),"-",IF(COUNTIF(#REF!,AS$8)=1,1,IF(ISERROR(SEARCH(CONCATENATE(AS$8,","),#REF!,1)),IF(ISERROR(SEARCH(CONCATENATE(",",AS$8),#REF!,1)),"-",1),1)))</f>
        <v>-</v>
      </c>
      <c r="AT31" s="499" t="str">
        <f>IF(ISERROR(SEARCH(AT$8,#REF!,1)),"-",IF(COUNTIF(#REF!,AT$8)=1,1,IF(ISERROR(SEARCH(CONCATENATE(AT$8,","),#REF!,1)),IF(ISERROR(SEARCH(CONCATENATE(",",AT$8),#REF!,1)),"-",1),1)))</f>
        <v>-</v>
      </c>
      <c r="AU31" s="499" t="str">
        <f>IF(ISERROR(SEARCH(AU$8,#REF!,1)),"-",IF(COUNTIF(#REF!,AU$8)=1,1,IF(ISERROR(SEARCH(CONCATENATE(AU$8,","),#REF!,1)),IF(ISERROR(SEARCH(CONCATENATE(",",AU$8),#REF!,1)),"-",1),1)))</f>
        <v>-</v>
      </c>
      <c r="AV31" s="499" t="str">
        <f>IF(ISERROR(SEARCH(AV$8,#REF!,1)),"-",IF(COUNTIF(#REF!,AV$8)=1,1,IF(ISERROR(SEARCH(CONCATENATE(AV$8,","),#REF!,1)),IF(ISERROR(SEARCH(CONCATENATE(",",AV$8),#REF!,1)),"-",1),1)))</f>
        <v>-</v>
      </c>
      <c r="AW31" s="499" t="str">
        <f>IF(ISERROR(SEARCH(AW$8,#REF!,1)),"-",IF(COUNTIF(#REF!,AW$8)=1,1,IF(ISERROR(SEARCH(CONCATENATE(AW$8,","),#REF!,1)),IF(ISERROR(SEARCH(CONCATENATE(",",AW$8),#REF!,1)),"-",1),1)))</f>
        <v>-</v>
      </c>
      <c r="AX31" s="499" t="str">
        <f>IF(ISERROR(SEARCH(AX$8,#REF!,1)),"-",IF(COUNTIF(#REF!,AX$8)=1,1,IF(ISERROR(SEARCH(CONCATENATE(AX$8,","),#REF!,1)),IF(ISERROR(SEARCH(CONCATENATE(",",AX$8),#REF!,1)),"-",1),1)))</f>
        <v>-</v>
      </c>
      <c r="AY31" s="499" t="str">
        <f>IF(ISERROR(SEARCH(AY$8,#REF!,1)),"-",IF(COUNTIF(#REF!,AY$8)=1,1,IF(ISERROR(SEARCH(CONCATENATE(AY$8,","),#REF!,1)),IF(ISERROR(SEARCH(CONCATENATE(",",AY$8),#REF!,1)),"-",1),1)))</f>
        <v>-</v>
      </c>
      <c r="AZ31" s="499" t="str">
        <f>IF(ISERROR(SEARCH(AZ$8,#REF!,1)),"-",IF(COUNTIF(#REF!,AZ$8)=1,1,IF(ISERROR(SEARCH(CONCATENATE(AZ$8,","),#REF!,1)),IF(ISERROR(SEARCH(CONCATENATE(",",AZ$8),#REF!,1)),"-",1),1)))</f>
        <v>-</v>
      </c>
      <c r="BA31" s="499" t="str">
        <f>IF(ISERROR(SEARCH(BA$8,#REF!,1)),"-",IF(COUNTIF(#REF!,BA$8)=1,1,IF(ISERROR(SEARCH(CONCATENATE(BA$8,","),#REF!,1)),IF(ISERROR(SEARCH(CONCATENATE(",",BA$8),#REF!,1)),"-",1),1)))</f>
        <v>-</v>
      </c>
      <c r="BB31" s="589"/>
      <c r="BC31" s="499" t="str">
        <f>IF(ISERROR(SEARCH(BC$8,#REF!,1)),"-",IF(COUNTIF(#REF!,BC$8)=1,1,IF(ISERROR(SEARCH(CONCATENATE(BC$8,","),#REF!,1)),IF(ISERROR(SEARCH(CONCATENATE(",",BC$8),#REF!,1)),"-",1),1)))</f>
        <v>-</v>
      </c>
      <c r="BD31" s="499" t="str">
        <f>IF(ISERROR(SEARCH(BD$8,#REF!,1)),"-",IF(COUNTIF(#REF!,BD$8)=1,1,IF(ISERROR(SEARCH(CONCATENATE(BD$8,","),#REF!,1)),IF(ISERROR(SEARCH(CONCATENATE(",",BD$8),#REF!,1)),"-",1),1)))</f>
        <v>-</v>
      </c>
      <c r="BE31" s="499" t="str">
        <f>IF(ISERROR(SEARCH(BE$8,#REF!,1)),"-",IF(COUNTIF(#REF!,BE$8)=1,1,IF(ISERROR(SEARCH(CONCATENATE(BE$8,","),#REF!,1)),IF(ISERROR(SEARCH(CONCATENATE(",",BE$8),#REF!,1)),"-",1),1)))</f>
        <v>-</v>
      </c>
      <c r="BF31" s="499" t="str">
        <f>IF(ISERROR(SEARCH(BF$8,#REF!,1)),"-",IF(COUNTIF(#REF!,BF$8)=1,1,IF(ISERROR(SEARCH(CONCATENATE(BF$8,","),#REF!,1)),IF(ISERROR(SEARCH(CONCATENATE(",",BF$8),#REF!,1)),"-",1),1)))</f>
        <v>-</v>
      </c>
      <c r="BG31" s="499" t="str">
        <f>IF(ISERROR(SEARCH(BG$8,#REF!,1)),"-",IF(COUNTIF(#REF!,BG$8)=1,1,IF(ISERROR(SEARCH(CONCATENATE(BG$8,","),#REF!,1)),IF(ISERROR(SEARCH(CONCATENATE(",",BG$8),#REF!,1)),"-",1),1)))</f>
        <v>-</v>
      </c>
      <c r="BH31" s="499" t="str">
        <f>IF(ISERROR(SEARCH(BH$8,#REF!,1)),"-",IF(COUNTIF(#REF!,BH$8)=1,1,IF(ISERROR(SEARCH(CONCATENATE(BH$8,","),#REF!,1)),IF(ISERROR(SEARCH(CONCATENATE(",",BH$8),#REF!,1)),"-",1),1)))</f>
        <v>-</v>
      </c>
      <c r="BI31" s="499" t="str">
        <f>IF(ISERROR(SEARCH(BI$8,#REF!,1)),"-",IF(COUNTIF(#REF!,BI$8)=1,1,IF(ISERROR(SEARCH(CONCATENATE(BI$8,","),#REF!,1)),IF(ISERROR(SEARCH(CONCATENATE(",",BI$8),#REF!,1)),"-",1),1)))</f>
        <v>-</v>
      </c>
      <c r="BJ31" s="499" t="str">
        <f>IF(ISERROR(SEARCH(BJ$8,#REF!,1)),"-",IF(COUNTIF(#REF!,BJ$8)=1,1,IF(ISERROR(SEARCH(CONCATENATE(BJ$8,","),#REF!,1)),IF(ISERROR(SEARCH(CONCATENATE(",",BJ$8),#REF!,1)),"-",1),1)))</f>
        <v>-</v>
      </c>
      <c r="BK31" s="499" t="str">
        <f>IF(ISERROR(SEARCH(BK$8,#REF!,1)),"-",IF(COUNTIF(#REF!,BK$8)=1,1,IF(ISERROR(SEARCH(CONCATENATE(BK$8,","),#REF!,1)),IF(ISERROR(SEARCH(CONCATENATE(",",BK$8),#REF!,1)),"-",1),1)))</f>
        <v>-</v>
      </c>
      <c r="BL31" s="589"/>
      <c r="BM31" s="499"/>
      <c r="BN31" s="499"/>
      <c r="BO31" s="499"/>
      <c r="BP31" s="499"/>
      <c r="BQ31" s="499"/>
      <c r="BR31" s="499"/>
      <c r="BS31" s="499"/>
      <c r="BT31" s="499"/>
      <c r="BU31" s="499"/>
    </row>
    <row r="32" spans="1:73" s="238" customFormat="1" ht="18.75" customHeight="1" thickBot="1">
      <c r="A32" s="1146" t="s">
        <v>324</v>
      </c>
      <c r="B32" s="1147"/>
      <c r="C32" s="1147"/>
      <c r="D32" s="1147"/>
      <c r="E32" s="1147"/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7"/>
      <c r="T32" s="1147"/>
      <c r="U32" s="1148"/>
      <c r="V32" s="574"/>
      <c r="W32" s="405"/>
      <c r="X32" s="405"/>
      <c r="Y32" s="267">
        <f t="shared" ref="Y32:AG32" si="9">SUM(Y31:Y31)</f>
        <v>0</v>
      </c>
      <c r="Z32" s="267">
        <f t="shared" si="9"/>
        <v>0</v>
      </c>
      <c r="AA32" s="267">
        <f t="shared" si="9"/>
        <v>0</v>
      </c>
      <c r="AB32" s="267">
        <f t="shared" si="9"/>
        <v>0</v>
      </c>
      <c r="AC32" s="267">
        <f t="shared" si="9"/>
        <v>0</v>
      </c>
      <c r="AD32" s="267">
        <f t="shared" si="9"/>
        <v>0</v>
      </c>
      <c r="AE32" s="267">
        <f t="shared" si="9"/>
        <v>0</v>
      </c>
      <c r="AF32" s="267">
        <f t="shared" si="9"/>
        <v>0</v>
      </c>
      <c r="AG32" s="267">
        <f t="shared" si="9"/>
        <v>0</v>
      </c>
      <c r="AH32" s="405"/>
      <c r="AI32" s="267">
        <f t="shared" ref="AI32:AQ32" si="10">SUM(AI31:AI31)</f>
        <v>0</v>
      </c>
      <c r="AJ32" s="267">
        <f t="shared" si="10"/>
        <v>0</v>
      </c>
      <c r="AK32" s="267">
        <f t="shared" si="10"/>
        <v>0</v>
      </c>
      <c r="AL32" s="267">
        <f t="shared" si="10"/>
        <v>0</v>
      </c>
      <c r="AM32" s="267">
        <f t="shared" si="10"/>
        <v>0</v>
      </c>
      <c r="AN32" s="267">
        <f t="shared" si="10"/>
        <v>0</v>
      </c>
      <c r="AO32" s="267">
        <f t="shared" si="10"/>
        <v>0</v>
      </c>
      <c r="AP32" s="267">
        <f t="shared" si="10"/>
        <v>0</v>
      </c>
      <c r="AQ32" s="267">
        <f t="shared" si="10"/>
        <v>0</v>
      </c>
      <c r="AR32" s="405"/>
      <c r="AS32" s="267">
        <f t="shared" ref="AS32:BA32" si="11">SUM(AS31:AS31)</f>
        <v>0</v>
      </c>
      <c r="AT32" s="267">
        <f t="shared" si="11"/>
        <v>0</v>
      </c>
      <c r="AU32" s="267">
        <f t="shared" si="11"/>
        <v>0</v>
      </c>
      <c r="AV32" s="267">
        <f t="shared" si="11"/>
        <v>0</v>
      </c>
      <c r="AW32" s="267">
        <f t="shared" si="11"/>
        <v>0</v>
      </c>
      <c r="AX32" s="267">
        <f t="shared" si="11"/>
        <v>0</v>
      </c>
      <c r="AY32" s="267">
        <f t="shared" si="11"/>
        <v>0</v>
      </c>
      <c r="AZ32" s="267">
        <f t="shared" si="11"/>
        <v>0</v>
      </c>
      <c r="BA32" s="267">
        <f t="shared" si="11"/>
        <v>0</v>
      </c>
      <c r="BB32" s="405"/>
      <c r="BC32" s="267">
        <f t="shared" ref="BC32:BK32" si="12">SUM(BC31:BC31)</f>
        <v>0</v>
      </c>
      <c r="BD32" s="267">
        <f t="shared" si="12"/>
        <v>0</v>
      </c>
      <c r="BE32" s="267">
        <f t="shared" si="12"/>
        <v>0</v>
      </c>
      <c r="BF32" s="267">
        <f t="shared" si="12"/>
        <v>0</v>
      </c>
      <c r="BG32" s="267">
        <f t="shared" si="12"/>
        <v>0</v>
      </c>
      <c r="BH32" s="267">
        <f t="shared" si="12"/>
        <v>0</v>
      </c>
      <c r="BI32" s="267">
        <f t="shared" si="12"/>
        <v>0</v>
      </c>
      <c r="BJ32" s="267">
        <f t="shared" si="12"/>
        <v>0</v>
      </c>
      <c r="BK32" s="267">
        <f t="shared" si="12"/>
        <v>0</v>
      </c>
      <c r="BL32" s="405"/>
      <c r="BM32" s="267">
        <f t="shared" ref="BM32:BU32" si="13">SUM(BM31:BM31)</f>
        <v>0</v>
      </c>
      <c r="BN32" s="267">
        <f t="shared" si="13"/>
        <v>0</v>
      </c>
      <c r="BO32" s="267">
        <f t="shared" si="13"/>
        <v>0</v>
      </c>
      <c r="BP32" s="267">
        <f t="shared" si="13"/>
        <v>0</v>
      </c>
      <c r="BQ32" s="267">
        <f t="shared" si="13"/>
        <v>0</v>
      </c>
      <c r="BR32" s="267">
        <f t="shared" si="13"/>
        <v>0</v>
      </c>
      <c r="BS32" s="267">
        <f t="shared" si="13"/>
        <v>0</v>
      </c>
      <c r="BT32" s="267">
        <f t="shared" si="13"/>
        <v>0</v>
      </c>
      <c r="BU32" s="267">
        <f t="shared" si="13"/>
        <v>0</v>
      </c>
    </row>
    <row r="33" spans="1:73" s="238" customFormat="1" ht="17.25" customHeight="1" thickBot="1">
      <c r="A33" s="1149" t="s">
        <v>305</v>
      </c>
      <c r="B33" s="1150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1"/>
      <c r="V33" s="574"/>
      <c r="W33" s="405"/>
      <c r="X33" s="405"/>
      <c r="Y33" s="267">
        <f t="shared" ref="Y33:AG33" si="14">SUM(Y31:Y32)</f>
        <v>0</v>
      </c>
      <c r="Z33" s="267">
        <f t="shared" si="14"/>
        <v>0</v>
      </c>
      <c r="AA33" s="267">
        <f t="shared" si="14"/>
        <v>0</v>
      </c>
      <c r="AB33" s="267">
        <f t="shared" si="14"/>
        <v>0</v>
      </c>
      <c r="AC33" s="267">
        <f t="shared" si="14"/>
        <v>0</v>
      </c>
      <c r="AD33" s="267">
        <f t="shared" si="14"/>
        <v>0</v>
      </c>
      <c r="AE33" s="267">
        <f t="shared" si="14"/>
        <v>0</v>
      </c>
      <c r="AF33" s="267">
        <f t="shared" si="14"/>
        <v>0</v>
      </c>
      <c r="AG33" s="267">
        <f t="shared" si="14"/>
        <v>0</v>
      </c>
      <c r="AH33" s="405"/>
      <c r="AI33" s="267">
        <f t="shared" ref="AI33:AQ33" si="15">SUM(AI31:AI32)</f>
        <v>0</v>
      </c>
      <c r="AJ33" s="267">
        <f t="shared" si="15"/>
        <v>0</v>
      </c>
      <c r="AK33" s="267">
        <f t="shared" si="15"/>
        <v>0</v>
      </c>
      <c r="AL33" s="267">
        <f t="shared" si="15"/>
        <v>0</v>
      </c>
      <c r="AM33" s="267">
        <f t="shared" si="15"/>
        <v>0</v>
      </c>
      <c r="AN33" s="267">
        <f t="shared" si="15"/>
        <v>0</v>
      </c>
      <c r="AO33" s="267">
        <f t="shared" si="15"/>
        <v>0</v>
      </c>
      <c r="AP33" s="267">
        <f t="shared" si="15"/>
        <v>0</v>
      </c>
      <c r="AQ33" s="267">
        <f t="shared" si="15"/>
        <v>0</v>
      </c>
      <c r="AR33" s="405"/>
      <c r="AS33" s="267">
        <f t="shared" ref="AS33:BA33" si="16">SUM(AS31:AS32)</f>
        <v>0</v>
      </c>
      <c r="AT33" s="267">
        <f t="shared" si="16"/>
        <v>0</v>
      </c>
      <c r="AU33" s="267">
        <f t="shared" si="16"/>
        <v>0</v>
      </c>
      <c r="AV33" s="267">
        <f t="shared" si="16"/>
        <v>0</v>
      </c>
      <c r="AW33" s="267">
        <f t="shared" si="16"/>
        <v>0</v>
      </c>
      <c r="AX33" s="267">
        <f t="shared" si="16"/>
        <v>0</v>
      </c>
      <c r="AY33" s="267">
        <f t="shared" si="16"/>
        <v>0</v>
      </c>
      <c r="AZ33" s="267">
        <f t="shared" si="16"/>
        <v>0</v>
      </c>
      <c r="BA33" s="267">
        <f t="shared" si="16"/>
        <v>0</v>
      </c>
      <c r="BB33" s="405"/>
      <c r="BC33" s="267">
        <f t="shared" ref="BC33:BK33" si="17">SUM(BC31:BC32)</f>
        <v>0</v>
      </c>
      <c r="BD33" s="267">
        <f t="shared" si="17"/>
        <v>0</v>
      </c>
      <c r="BE33" s="267">
        <f t="shared" si="17"/>
        <v>0</v>
      </c>
      <c r="BF33" s="267">
        <f t="shared" si="17"/>
        <v>0</v>
      </c>
      <c r="BG33" s="267">
        <f t="shared" si="17"/>
        <v>0</v>
      </c>
      <c r="BH33" s="267">
        <f t="shared" si="17"/>
        <v>0</v>
      </c>
      <c r="BI33" s="267">
        <f t="shared" si="17"/>
        <v>0</v>
      </c>
      <c r="BJ33" s="267">
        <f t="shared" si="17"/>
        <v>0</v>
      </c>
      <c r="BK33" s="267">
        <f t="shared" si="17"/>
        <v>0</v>
      </c>
      <c r="BL33" s="405"/>
      <c r="BM33" s="267">
        <f t="shared" ref="BM33:BU33" si="18">SUM(BM31:BM32)</f>
        <v>0</v>
      </c>
      <c r="BN33" s="267">
        <f t="shared" si="18"/>
        <v>0</v>
      </c>
      <c r="BO33" s="267">
        <f t="shared" si="18"/>
        <v>0</v>
      </c>
      <c r="BP33" s="267">
        <f t="shared" si="18"/>
        <v>0</v>
      </c>
      <c r="BQ33" s="267">
        <f t="shared" si="18"/>
        <v>0</v>
      </c>
      <c r="BR33" s="267">
        <f t="shared" si="18"/>
        <v>0</v>
      </c>
      <c r="BS33" s="267">
        <f t="shared" si="18"/>
        <v>0</v>
      </c>
      <c r="BT33" s="267">
        <f t="shared" si="18"/>
        <v>0</v>
      </c>
      <c r="BU33" s="267">
        <f t="shared" si="18"/>
        <v>0</v>
      </c>
    </row>
    <row r="34" spans="1:73" s="592" customFormat="1">
      <c r="A34" s="551" t="s">
        <v>404</v>
      </c>
      <c r="B34" s="591" t="s">
        <v>353</v>
      </c>
      <c r="C34" s="552">
        <v>2</v>
      </c>
      <c r="D34" s="538"/>
      <c r="E34" s="504"/>
      <c r="F34" s="553"/>
      <c r="G34" s="554">
        <v>8</v>
      </c>
      <c r="H34" s="540">
        <f t="shared" ref="H34:H59" si="19">G34*30</f>
        <v>240</v>
      </c>
      <c r="I34" s="541">
        <f>SUM(J34:L34)</f>
        <v>74</v>
      </c>
      <c r="J34" s="565">
        <v>40</v>
      </c>
      <c r="K34" s="565"/>
      <c r="L34" s="756">
        <v>34</v>
      </c>
      <c r="M34" s="556">
        <f t="shared" ref="M34:M59" si="20">H34-I34</f>
        <v>166</v>
      </c>
      <c r="N34" s="503">
        <v>2</v>
      </c>
      <c r="O34" s="504">
        <v>3</v>
      </c>
      <c r="P34" s="557"/>
      <c r="Q34" s="557"/>
      <c r="R34" s="504"/>
      <c r="S34" s="504"/>
      <c r="T34" s="557"/>
      <c r="U34" s="557"/>
      <c r="V34" s="519"/>
      <c r="W34" s="519"/>
      <c r="X34" s="519"/>
      <c r="Y34" s="516"/>
      <c r="Z34" s="516"/>
      <c r="AA34" s="516"/>
      <c r="AB34" s="516"/>
      <c r="AC34" s="516"/>
      <c r="AD34" s="516"/>
      <c r="AE34" s="516"/>
      <c r="AF34" s="516"/>
      <c r="AG34" s="516"/>
      <c r="AH34" s="519"/>
      <c r="AI34" s="516"/>
      <c r="AJ34" s="516"/>
      <c r="AK34" s="516"/>
      <c r="AL34" s="516"/>
      <c r="AM34" s="516"/>
      <c r="AN34" s="516"/>
      <c r="AO34" s="516"/>
      <c r="AP34" s="516"/>
      <c r="AQ34" s="516"/>
      <c r="AR34" s="519"/>
      <c r="AS34" s="516"/>
      <c r="AT34" s="516"/>
      <c r="AU34" s="516"/>
      <c r="AV34" s="516"/>
      <c r="AW34" s="516"/>
      <c r="AX34" s="516"/>
      <c r="AY34" s="516"/>
      <c r="AZ34" s="516"/>
      <c r="BA34" s="516"/>
      <c r="BB34" s="519"/>
      <c r="BC34" s="516"/>
      <c r="BD34" s="516"/>
      <c r="BE34" s="516"/>
      <c r="BF34" s="516"/>
      <c r="BG34" s="516"/>
      <c r="BH34" s="516"/>
      <c r="BI34" s="516"/>
      <c r="BJ34" s="516"/>
      <c r="BK34" s="516"/>
      <c r="BL34" s="519"/>
      <c r="BM34" s="516"/>
      <c r="BN34" s="516"/>
      <c r="BO34" s="516"/>
      <c r="BP34" s="516"/>
      <c r="BQ34" s="516"/>
      <c r="BR34" s="516"/>
      <c r="BS34" s="516"/>
      <c r="BT34" s="516"/>
      <c r="BU34" s="516"/>
    </row>
    <row r="35" spans="1:73" s="592" customFormat="1" ht="19.5" customHeight="1">
      <c r="A35" s="551" t="s">
        <v>405</v>
      </c>
      <c r="B35" s="514" t="s">
        <v>339</v>
      </c>
      <c r="C35" s="517">
        <v>1</v>
      </c>
      <c r="D35" s="517"/>
      <c r="E35" s="517"/>
      <c r="F35" s="523"/>
      <c r="G35" s="568">
        <v>4</v>
      </c>
      <c r="H35" s="524">
        <f>G35*30</f>
        <v>120</v>
      </c>
      <c r="I35" s="535">
        <f>SUM(J35:L35)</f>
        <v>44</v>
      </c>
      <c r="J35" s="518">
        <v>24</v>
      </c>
      <c r="K35" s="518"/>
      <c r="L35" s="757">
        <v>20</v>
      </c>
      <c r="M35" s="532">
        <f>H35-I35</f>
        <v>76</v>
      </c>
      <c r="N35" s="511">
        <v>3</v>
      </c>
      <c r="O35" s="507"/>
      <c r="P35" s="508"/>
      <c r="Q35" s="508"/>
      <c r="R35" s="507"/>
      <c r="S35" s="507"/>
      <c r="T35" s="508"/>
      <c r="U35" s="508"/>
      <c r="V35" s="519"/>
      <c r="W35" s="519"/>
      <c r="X35" s="519"/>
      <c r="Y35" s="516"/>
      <c r="Z35" s="516"/>
      <c r="AA35" s="516"/>
      <c r="AB35" s="516"/>
      <c r="AC35" s="516"/>
      <c r="AD35" s="516"/>
      <c r="AE35" s="516"/>
      <c r="AF35" s="516"/>
      <c r="AG35" s="516"/>
      <c r="AH35" s="519"/>
      <c r="AI35" s="516"/>
      <c r="AJ35" s="516"/>
      <c r="AK35" s="516"/>
      <c r="AL35" s="516"/>
      <c r="AM35" s="516"/>
      <c r="AN35" s="516"/>
      <c r="AO35" s="516"/>
      <c r="AP35" s="516"/>
      <c r="AQ35" s="516"/>
      <c r="AR35" s="519"/>
      <c r="AS35" s="516"/>
      <c r="AT35" s="516"/>
      <c r="AU35" s="516"/>
      <c r="AV35" s="516"/>
      <c r="AW35" s="516"/>
      <c r="AX35" s="516"/>
      <c r="AY35" s="516"/>
      <c r="AZ35" s="516"/>
      <c r="BA35" s="516"/>
      <c r="BB35" s="519"/>
      <c r="BC35" s="516"/>
      <c r="BD35" s="516"/>
      <c r="BE35" s="516"/>
      <c r="BF35" s="516"/>
      <c r="BG35" s="516"/>
      <c r="BH35" s="516"/>
      <c r="BI35" s="516"/>
      <c r="BJ35" s="516"/>
      <c r="BK35" s="516"/>
      <c r="BL35" s="519"/>
      <c r="BM35" s="516"/>
      <c r="BN35" s="516"/>
      <c r="BO35" s="516"/>
      <c r="BP35" s="516"/>
      <c r="BQ35" s="516"/>
      <c r="BR35" s="516"/>
      <c r="BS35" s="516"/>
      <c r="BT35" s="516"/>
      <c r="BU35" s="516"/>
    </row>
    <row r="36" spans="1:73" s="592" customFormat="1" ht="19.5" customHeight="1">
      <c r="A36" s="551" t="s">
        <v>419</v>
      </c>
      <c r="B36" s="514" t="s">
        <v>469</v>
      </c>
      <c r="C36" s="517"/>
      <c r="D36" s="517">
        <v>3</v>
      </c>
      <c r="E36" s="517"/>
      <c r="F36" s="523"/>
      <c r="G36" s="568">
        <v>4</v>
      </c>
      <c r="H36" s="524">
        <f>G36*30</f>
        <v>120</v>
      </c>
      <c r="I36" s="535">
        <f>SUM(J36:L36)</f>
        <v>46</v>
      </c>
      <c r="J36" s="518"/>
      <c r="K36" s="518">
        <v>46</v>
      </c>
      <c r="L36" s="757"/>
      <c r="M36" s="533">
        <f>H36-I36</f>
        <v>74</v>
      </c>
      <c r="N36" s="531"/>
      <c r="O36" s="517">
        <v>3</v>
      </c>
      <c r="P36" s="518"/>
      <c r="Q36" s="518"/>
      <c r="R36" s="517"/>
      <c r="S36" s="517"/>
      <c r="T36" s="518"/>
      <c r="U36" s="518"/>
      <c r="V36" s="519"/>
      <c r="W36" s="519"/>
      <c r="X36" s="519"/>
      <c r="Y36" s="516"/>
      <c r="Z36" s="516"/>
      <c r="AA36" s="516"/>
      <c r="AB36" s="516"/>
      <c r="AC36" s="516"/>
      <c r="AD36" s="516"/>
      <c r="AE36" s="516"/>
      <c r="AF36" s="516"/>
      <c r="AG36" s="516"/>
      <c r="AH36" s="519"/>
      <c r="AI36" s="516"/>
      <c r="AJ36" s="516"/>
      <c r="AK36" s="516"/>
      <c r="AL36" s="516"/>
      <c r="AM36" s="516"/>
      <c r="AN36" s="516"/>
      <c r="AO36" s="516"/>
      <c r="AP36" s="516"/>
      <c r="AQ36" s="516"/>
      <c r="AR36" s="519"/>
      <c r="AS36" s="516"/>
      <c r="AT36" s="516"/>
      <c r="AU36" s="516"/>
      <c r="AV36" s="516"/>
      <c r="AW36" s="516"/>
      <c r="AX36" s="516"/>
      <c r="AY36" s="516"/>
      <c r="AZ36" s="516"/>
      <c r="BA36" s="516"/>
      <c r="BB36" s="519"/>
      <c r="BC36" s="516"/>
      <c r="BD36" s="516"/>
      <c r="BE36" s="516"/>
      <c r="BF36" s="516"/>
      <c r="BG36" s="516"/>
      <c r="BH36" s="516"/>
      <c r="BI36" s="516"/>
      <c r="BJ36" s="516"/>
      <c r="BK36" s="516"/>
      <c r="BL36" s="519"/>
      <c r="BM36" s="516"/>
      <c r="BN36" s="516"/>
      <c r="BO36" s="516"/>
      <c r="BP36" s="516"/>
      <c r="BQ36" s="516"/>
      <c r="BR36" s="516"/>
      <c r="BS36" s="516"/>
      <c r="BT36" s="516"/>
      <c r="BU36" s="516"/>
    </row>
    <row r="37" spans="1:73" s="592" customFormat="1" ht="17.25" customHeight="1">
      <c r="A37" s="551" t="s">
        <v>420</v>
      </c>
      <c r="B37" s="566" t="s">
        <v>358</v>
      </c>
      <c r="C37" s="558"/>
      <c r="D37" s="507">
        <v>1</v>
      </c>
      <c r="E37" s="559"/>
      <c r="F37" s="560"/>
      <c r="G37" s="561">
        <v>5</v>
      </c>
      <c r="H37" s="524">
        <f t="shared" si="19"/>
        <v>150</v>
      </c>
      <c r="I37" s="534">
        <f t="shared" ref="I37:I59" si="21">SUM(J37:L37)</f>
        <v>46</v>
      </c>
      <c r="J37" s="565">
        <v>26</v>
      </c>
      <c r="K37" s="565"/>
      <c r="L37" s="756">
        <v>20</v>
      </c>
      <c r="M37" s="562">
        <f t="shared" si="20"/>
        <v>104</v>
      </c>
      <c r="N37" s="563">
        <v>3</v>
      </c>
      <c r="O37" s="559"/>
      <c r="P37" s="564"/>
      <c r="Q37" s="564"/>
      <c r="R37" s="559"/>
      <c r="S37" s="559"/>
      <c r="T37" s="564"/>
      <c r="U37" s="564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  <c r="AO37" s="519"/>
      <c r="AP37" s="519"/>
      <c r="AQ37" s="519"/>
      <c r="AR37" s="519"/>
      <c r="AS37" s="519"/>
      <c r="AT37" s="519"/>
      <c r="AU37" s="519"/>
      <c r="AV37" s="519"/>
      <c r="AW37" s="519"/>
      <c r="AX37" s="519"/>
      <c r="AY37" s="519"/>
      <c r="AZ37" s="519"/>
      <c r="BA37" s="519"/>
      <c r="BB37" s="519"/>
      <c r="BC37" s="519"/>
      <c r="BD37" s="519"/>
      <c r="BE37" s="519"/>
      <c r="BF37" s="519"/>
      <c r="BG37" s="519"/>
      <c r="BH37" s="519"/>
      <c r="BI37" s="519"/>
      <c r="BJ37" s="519"/>
      <c r="BK37" s="519"/>
      <c r="BL37" s="519"/>
      <c r="BM37" s="519"/>
      <c r="BN37" s="519"/>
      <c r="BO37" s="519"/>
      <c r="BP37" s="519"/>
      <c r="BQ37" s="519"/>
      <c r="BR37" s="519"/>
      <c r="BS37" s="519"/>
      <c r="BT37" s="519"/>
      <c r="BU37" s="519"/>
    </row>
    <row r="38" spans="1:73" s="592" customFormat="1">
      <c r="A38" s="551" t="s">
        <v>421</v>
      </c>
      <c r="B38" s="593" t="s">
        <v>366</v>
      </c>
      <c r="C38" s="558">
        <v>3</v>
      </c>
      <c r="D38" s="507"/>
      <c r="E38" s="559"/>
      <c r="F38" s="560"/>
      <c r="G38" s="561">
        <v>3</v>
      </c>
      <c r="H38" s="524">
        <f t="shared" si="19"/>
        <v>90</v>
      </c>
      <c r="I38" s="534">
        <f t="shared" si="21"/>
        <v>30</v>
      </c>
      <c r="J38" s="565">
        <v>16</v>
      </c>
      <c r="K38" s="565"/>
      <c r="L38" s="756">
        <v>14</v>
      </c>
      <c r="M38" s="562">
        <f t="shared" si="20"/>
        <v>60</v>
      </c>
      <c r="N38" s="563"/>
      <c r="O38" s="559"/>
      <c r="P38" s="564">
        <v>2</v>
      </c>
      <c r="Q38" s="564"/>
      <c r="R38" s="559"/>
      <c r="S38" s="559"/>
      <c r="T38" s="564"/>
      <c r="U38" s="564"/>
      <c r="V38" s="519"/>
      <c r="W38" s="519"/>
      <c r="X38" s="519"/>
      <c r="Y38" s="516" t="str">
        <f t="shared" ref="Y38:AG38" si="22">IF(ISERROR(SEARCH(Y$8,$C34,1)),"-",IF(COUNTIF($C34,Y$8)=1,1,IF(ISERROR(SEARCH(CONCATENATE(Y$8,","),$C34,1)),IF(ISERROR(SEARCH(CONCATENATE(",",Y$8),$C34,1)),"-",1),1)))</f>
        <v>-</v>
      </c>
      <c r="Z38" s="516">
        <f t="shared" si="22"/>
        <v>1</v>
      </c>
      <c r="AA38" s="516" t="str">
        <f t="shared" si="22"/>
        <v>-</v>
      </c>
      <c r="AB38" s="516" t="str">
        <f t="shared" si="22"/>
        <v>-</v>
      </c>
      <c r="AC38" s="516" t="str">
        <f t="shared" si="22"/>
        <v>-</v>
      </c>
      <c r="AD38" s="516" t="str">
        <f t="shared" si="22"/>
        <v>-</v>
      </c>
      <c r="AE38" s="516" t="str">
        <f t="shared" si="22"/>
        <v>-</v>
      </c>
      <c r="AF38" s="516" t="str">
        <f t="shared" si="22"/>
        <v>-</v>
      </c>
      <c r="AG38" s="516" t="str">
        <f t="shared" si="22"/>
        <v>-</v>
      </c>
      <c r="AH38" s="519"/>
      <c r="AI38" s="516" t="str">
        <f t="shared" ref="AI38:AQ38" si="23">IF(ISERROR(SEARCH(AI$8,$D34,1)),"-",IF(COUNTIF($D34,AI$8)=1,1,IF(ISERROR(SEARCH(CONCATENATE(AI$8,","),$D34,1)),IF(ISERROR(SEARCH(CONCATENATE(",",AI$8),$D34,1)),"-",1),1)))</f>
        <v>-</v>
      </c>
      <c r="AJ38" s="516" t="str">
        <f t="shared" si="23"/>
        <v>-</v>
      </c>
      <c r="AK38" s="516" t="str">
        <f t="shared" si="23"/>
        <v>-</v>
      </c>
      <c r="AL38" s="516" t="str">
        <f t="shared" si="23"/>
        <v>-</v>
      </c>
      <c r="AM38" s="516" t="str">
        <f t="shared" si="23"/>
        <v>-</v>
      </c>
      <c r="AN38" s="516" t="str">
        <f t="shared" si="23"/>
        <v>-</v>
      </c>
      <c r="AO38" s="516" t="str">
        <f t="shared" si="23"/>
        <v>-</v>
      </c>
      <c r="AP38" s="516" t="str">
        <f t="shared" si="23"/>
        <v>-</v>
      </c>
      <c r="AQ38" s="516" t="str">
        <f t="shared" si="23"/>
        <v>-</v>
      </c>
      <c r="AR38" s="519"/>
      <c r="AS38" s="516" t="str">
        <f t="shared" ref="AS38:BA38" si="24">IF(ISERROR(SEARCH(AS$8,$E34,1)),"-",IF(COUNTIF($E34,AS$8)=1,1,IF(ISERROR(SEARCH(CONCATENATE(AS$8,","),$E34,1)),IF(ISERROR(SEARCH(CONCATENATE(",",AS$8),$E34,1)),"-",1),1)))</f>
        <v>-</v>
      </c>
      <c r="AT38" s="516" t="str">
        <f t="shared" si="24"/>
        <v>-</v>
      </c>
      <c r="AU38" s="516" t="str">
        <f t="shared" si="24"/>
        <v>-</v>
      </c>
      <c r="AV38" s="516" t="str">
        <f t="shared" si="24"/>
        <v>-</v>
      </c>
      <c r="AW38" s="516" t="str">
        <f t="shared" si="24"/>
        <v>-</v>
      </c>
      <c r="AX38" s="516" t="str">
        <f t="shared" si="24"/>
        <v>-</v>
      </c>
      <c r="AY38" s="516" t="str">
        <f t="shared" si="24"/>
        <v>-</v>
      </c>
      <c r="AZ38" s="516" t="str">
        <f t="shared" si="24"/>
        <v>-</v>
      </c>
      <c r="BA38" s="516" t="str">
        <f t="shared" si="24"/>
        <v>-</v>
      </c>
      <c r="BB38" s="519"/>
      <c r="BC38" s="516" t="str">
        <f t="shared" ref="BC38:BK38" si="25">IF(ISERROR(SEARCH(BC$8,$F34,1)),"-",IF(COUNTIF($F34,BC$8)=1,1,IF(ISERROR(SEARCH(CONCATENATE(BC$8,","),$F34,1)),IF(ISERROR(SEARCH(CONCATENATE(",",BC$8),$F34,1)),"-",1),1)))</f>
        <v>-</v>
      </c>
      <c r="BD38" s="516" t="str">
        <f t="shared" si="25"/>
        <v>-</v>
      </c>
      <c r="BE38" s="516" t="str">
        <f t="shared" si="25"/>
        <v>-</v>
      </c>
      <c r="BF38" s="516" t="str">
        <f t="shared" si="25"/>
        <v>-</v>
      </c>
      <c r="BG38" s="516" t="str">
        <f t="shared" si="25"/>
        <v>-</v>
      </c>
      <c r="BH38" s="516" t="str">
        <f t="shared" si="25"/>
        <v>-</v>
      </c>
      <c r="BI38" s="516" t="str">
        <f t="shared" si="25"/>
        <v>-</v>
      </c>
      <c r="BJ38" s="516" t="str">
        <f t="shared" si="25"/>
        <v>-</v>
      </c>
      <c r="BK38" s="516" t="str">
        <f t="shared" si="25"/>
        <v>-</v>
      </c>
      <c r="BL38" s="519"/>
      <c r="BM38" s="516"/>
      <c r="BN38" s="516"/>
      <c r="BO38" s="516"/>
      <c r="BP38" s="516"/>
      <c r="BQ38" s="516"/>
      <c r="BR38" s="516"/>
      <c r="BS38" s="516"/>
      <c r="BT38" s="516"/>
      <c r="BU38" s="516"/>
    </row>
    <row r="39" spans="1:73" s="592" customFormat="1">
      <c r="A39" s="551" t="s">
        <v>422</v>
      </c>
      <c r="B39" s="593" t="s">
        <v>334</v>
      </c>
      <c r="C39" s="559"/>
      <c r="D39" s="559">
        <v>1</v>
      </c>
      <c r="E39" s="559"/>
      <c r="F39" s="560"/>
      <c r="G39" s="561">
        <v>4</v>
      </c>
      <c r="H39" s="524">
        <f t="shared" si="19"/>
        <v>120</v>
      </c>
      <c r="I39" s="534">
        <f t="shared" si="21"/>
        <v>30</v>
      </c>
      <c r="J39" s="565">
        <v>16</v>
      </c>
      <c r="K39" s="565"/>
      <c r="L39" s="756">
        <v>14</v>
      </c>
      <c r="M39" s="562">
        <f t="shared" si="20"/>
        <v>90</v>
      </c>
      <c r="N39" s="524">
        <v>2</v>
      </c>
      <c r="O39" s="515"/>
      <c r="P39" s="565"/>
      <c r="Q39" s="565"/>
      <c r="R39" s="559"/>
      <c r="S39" s="559"/>
      <c r="T39" s="564"/>
      <c r="U39" s="564"/>
      <c r="V39" s="519"/>
      <c r="W39" s="519"/>
      <c r="X39" s="519"/>
      <c r="Y39" s="516" t="str">
        <f t="shared" ref="Y39:AG42" si="26">IF(ISERROR(SEARCH(Y$8,$C37,1)),"-",IF(COUNTIF($C37,Y$8)=1,1,IF(ISERROR(SEARCH(CONCATENATE(Y$8,","),$C37,1)),IF(ISERROR(SEARCH(CONCATENATE(",",Y$8),$C37,1)),"-",1),1)))</f>
        <v>-</v>
      </c>
      <c r="Z39" s="516" t="str">
        <f t="shared" si="26"/>
        <v>-</v>
      </c>
      <c r="AA39" s="516" t="str">
        <f t="shared" si="26"/>
        <v>-</v>
      </c>
      <c r="AB39" s="516" t="str">
        <f t="shared" si="26"/>
        <v>-</v>
      </c>
      <c r="AC39" s="516" t="str">
        <f t="shared" si="26"/>
        <v>-</v>
      </c>
      <c r="AD39" s="516" t="str">
        <f t="shared" si="26"/>
        <v>-</v>
      </c>
      <c r="AE39" s="516" t="str">
        <f t="shared" si="26"/>
        <v>-</v>
      </c>
      <c r="AF39" s="516" t="str">
        <f t="shared" si="26"/>
        <v>-</v>
      </c>
      <c r="AG39" s="516" t="str">
        <f t="shared" si="26"/>
        <v>-</v>
      </c>
      <c r="AH39" s="519"/>
      <c r="AI39" s="516">
        <f t="shared" ref="AI39:AQ42" si="27">IF(ISERROR(SEARCH(AI$8,$D37,1)),"-",IF(COUNTIF($D37,AI$8)=1,1,IF(ISERROR(SEARCH(CONCATENATE(AI$8,","),$D37,1)),IF(ISERROR(SEARCH(CONCATENATE(",",AI$8),$D37,1)),"-",1),1)))</f>
        <v>1</v>
      </c>
      <c r="AJ39" s="516" t="str">
        <f t="shared" si="27"/>
        <v>-</v>
      </c>
      <c r="AK39" s="516" t="str">
        <f t="shared" si="27"/>
        <v>-</v>
      </c>
      <c r="AL39" s="516" t="str">
        <f t="shared" si="27"/>
        <v>-</v>
      </c>
      <c r="AM39" s="516" t="str">
        <f t="shared" si="27"/>
        <v>-</v>
      </c>
      <c r="AN39" s="516" t="str">
        <f t="shared" si="27"/>
        <v>-</v>
      </c>
      <c r="AO39" s="516" t="str">
        <f t="shared" si="27"/>
        <v>-</v>
      </c>
      <c r="AP39" s="516" t="str">
        <f t="shared" si="27"/>
        <v>-</v>
      </c>
      <c r="AQ39" s="516" t="str">
        <f t="shared" si="27"/>
        <v>-</v>
      </c>
      <c r="AR39" s="519"/>
      <c r="AS39" s="516" t="str">
        <f t="shared" ref="AS39:BA42" si="28">IF(ISERROR(SEARCH(AS$8,$E37,1)),"-",IF(COUNTIF($E37,AS$8)=1,1,IF(ISERROR(SEARCH(CONCATENATE(AS$8,","),$E37,1)),IF(ISERROR(SEARCH(CONCATENATE(",",AS$8),$E37,1)),"-",1),1)))</f>
        <v>-</v>
      </c>
      <c r="AT39" s="516" t="str">
        <f t="shared" si="28"/>
        <v>-</v>
      </c>
      <c r="AU39" s="516" t="str">
        <f t="shared" si="28"/>
        <v>-</v>
      </c>
      <c r="AV39" s="516" t="str">
        <f t="shared" si="28"/>
        <v>-</v>
      </c>
      <c r="AW39" s="516" t="str">
        <f t="shared" si="28"/>
        <v>-</v>
      </c>
      <c r="AX39" s="516" t="str">
        <f t="shared" si="28"/>
        <v>-</v>
      </c>
      <c r="AY39" s="516" t="str">
        <f t="shared" si="28"/>
        <v>-</v>
      </c>
      <c r="AZ39" s="516" t="str">
        <f t="shared" si="28"/>
        <v>-</v>
      </c>
      <c r="BA39" s="516" t="str">
        <f t="shared" si="28"/>
        <v>-</v>
      </c>
      <c r="BB39" s="519"/>
      <c r="BC39" s="516" t="str">
        <f t="shared" ref="BC39:BK42" si="29">IF(ISERROR(SEARCH(BC$8,$F37,1)),"-",IF(COUNTIF($F37,BC$8)=1,1,IF(ISERROR(SEARCH(CONCATENATE(BC$8,","),$F37,1)),IF(ISERROR(SEARCH(CONCATENATE(",",BC$8),$F37,1)),"-",1),1)))</f>
        <v>-</v>
      </c>
      <c r="BD39" s="516" t="str">
        <f t="shared" si="29"/>
        <v>-</v>
      </c>
      <c r="BE39" s="516" t="str">
        <f t="shared" si="29"/>
        <v>-</v>
      </c>
      <c r="BF39" s="516" t="str">
        <f t="shared" si="29"/>
        <v>-</v>
      </c>
      <c r="BG39" s="516" t="str">
        <f t="shared" si="29"/>
        <v>-</v>
      </c>
      <c r="BH39" s="516" t="str">
        <f t="shared" si="29"/>
        <v>-</v>
      </c>
      <c r="BI39" s="516" t="str">
        <f t="shared" si="29"/>
        <v>-</v>
      </c>
      <c r="BJ39" s="516" t="str">
        <f t="shared" si="29"/>
        <v>-</v>
      </c>
      <c r="BK39" s="516" t="str">
        <f t="shared" si="29"/>
        <v>-</v>
      </c>
      <c r="BL39" s="519"/>
      <c r="BM39" s="516"/>
      <c r="BN39" s="516"/>
      <c r="BO39" s="516"/>
      <c r="BP39" s="516"/>
      <c r="BQ39" s="516"/>
      <c r="BR39" s="516"/>
      <c r="BS39" s="516"/>
      <c r="BT39" s="516"/>
      <c r="BU39" s="516"/>
    </row>
    <row r="40" spans="1:73" s="592" customFormat="1" ht="17.25" customHeight="1">
      <c r="A40" s="551" t="s">
        <v>423</v>
      </c>
      <c r="B40" s="566" t="s">
        <v>371</v>
      </c>
      <c r="C40" s="559"/>
      <c r="D40" s="559">
        <v>2</v>
      </c>
      <c r="E40" s="559"/>
      <c r="F40" s="560"/>
      <c r="G40" s="561">
        <v>3</v>
      </c>
      <c r="H40" s="524">
        <f t="shared" si="19"/>
        <v>90</v>
      </c>
      <c r="I40" s="534">
        <f t="shared" si="21"/>
        <v>30</v>
      </c>
      <c r="J40" s="565">
        <v>16</v>
      </c>
      <c r="K40" s="565"/>
      <c r="L40" s="756">
        <v>14</v>
      </c>
      <c r="M40" s="562">
        <f t="shared" si="20"/>
        <v>60</v>
      </c>
      <c r="N40" s="524"/>
      <c r="O40" s="515">
        <v>2</v>
      </c>
      <c r="P40" s="565"/>
      <c r="Q40" s="565"/>
      <c r="R40" s="559"/>
      <c r="S40" s="559"/>
      <c r="T40" s="564"/>
      <c r="U40" s="564"/>
      <c r="V40" s="519"/>
      <c r="W40" s="519"/>
      <c r="X40" s="519"/>
      <c r="Y40" s="516" t="str">
        <f t="shared" si="26"/>
        <v>-</v>
      </c>
      <c r="Z40" s="516" t="str">
        <f t="shared" si="26"/>
        <v>-</v>
      </c>
      <c r="AA40" s="516">
        <f t="shared" si="26"/>
        <v>1</v>
      </c>
      <c r="AB40" s="516" t="str">
        <f t="shared" si="26"/>
        <v>-</v>
      </c>
      <c r="AC40" s="516" t="str">
        <f t="shared" si="26"/>
        <v>-</v>
      </c>
      <c r="AD40" s="516" t="str">
        <f t="shared" si="26"/>
        <v>-</v>
      </c>
      <c r="AE40" s="516" t="str">
        <f t="shared" si="26"/>
        <v>-</v>
      </c>
      <c r="AF40" s="516" t="str">
        <f t="shared" si="26"/>
        <v>-</v>
      </c>
      <c r="AG40" s="516" t="str">
        <f t="shared" si="26"/>
        <v>-</v>
      </c>
      <c r="AH40" s="519"/>
      <c r="AI40" s="516" t="str">
        <f t="shared" si="27"/>
        <v>-</v>
      </c>
      <c r="AJ40" s="516" t="str">
        <f t="shared" si="27"/>
        <v>-</v>
      </c>
      <c r="AK40" s="516" t="str">
        <f t="shared" si="27"/>
        <v>-</v>
      </c>
      <c r="AL40" s="516" t="str">
        <f t="shared" si="27"/>
        <v>-</v>
      </c>
      <c r="AM40" s="516" t="str">
        <f t="shared" si="27"/>
        <v>-</v>
      </c>
      <c r="AN40" s="516" t="str">
        <f t="shared" si="27"/>
        <v>-</v>
      </c>
      <c r="AO40" s="516" t="str">
        <f t="shared" si="27"/>
        <v>-</v>
      </c>
      <c r="AP40" s="516" t="str">
        <f t="shared" si="27"/>
        <v>-</v>
      </c>
      <c r="AQ40" s="516" t="str">
        <f t="shared" si="27"/>
        <v>-</v>
      </c>
      <c r="AR40" s="519"/>
      <c r="AS40" s="516" t="str">
        <f t="shared" si="28"/>
        <v>-</v>
      </c>
      <c r="AT40" s="516" t="str">
        <f t="shared" si="28"/>
        <v>-</v>
      </c>
      <c r="AU40" s="516" t="str">
        <f t="shared" si="28"/>
        <v>-</v>
      </c>
      <c r="AV40" s="516" t="str">
        <f t="shared" si="28"/>
        <v>-</v>
      </c>
      <c r="AW40" s="516" t="str">
        <f t="shared" si="28"/>
        <v>-</v>
      </c>
      <c r="AX40" s="516" t="str">
        <f t="shared" si="28"/>
        <v>-</v>
      </c>
      <c r="AY40" s="516" t="str">
        <f t="shared" si="28"/>
        <v>-</v>
      </c>
      <c r="AZ40" s="516" t="str">
        <f t="shared" si="28"/>
        <v>-</v>
      </c>
      <c r="BA40" s="516" t="str">
        <f t="shared" si="28"/>
        <v>-</v>
      </c>
      <c r="BB40" s="519"/>
      <c r="BC40" s="516" t="str">
        <f t="shared" si="29"/>
        <v>-</v>
      </c>
      <c r="BD40" s="516" t="str">
        <f t="shared" si="29"/>
        <v>-</v>
      </c>
      <c r="BE40" s="516" t="str">
        <f t="shared" si="29"/>
        <v>-</v>
      </c>
      <c r="BF40" s="516" t="str">
        <f t="shared" si="29"/>
        <v>-</v>
      </c>
      <c r="BG40" s="516" t="str">
        <f t="shared" si="29"/>
        <v>-</v>
      </c>
      <c r="BH40" s="516" t="str">
        <f t="shared" si="29"/>
        <v>-</v>
      </c>
      <c r="BI40" s="516" t="str">
        <f t="shared" si="29"/>
        <v>-</v>
      </c>
      <c r="BJ40" s="516" t="str">
        <f t="shared" si="29"/>
        <v>-</v>
      </c>
      <c r="BK40" s="516" t="str">
        <f t="shared" si="29"/>
        <v>-</v>
      </c>
      <c r="BL40" s="519"/>
      <c r="BM40" s="516"/>
      <c r="BN40" s="516"/>
      <c r="BO40" s="516"/>
      <c r="BP40" s="516"/>
      <c r="BQ40" s="516"/>
      <c r="BR40" s="516"/>
      <c r="BS40" s="516"/>
      <c r="BT40" s="516"/>
      <c r="BU40" s="516"/>
    </row>
    <row r="41" spans="1:73" s="592" customFormat="1" ht="30">
      <c r="A41" s="551" t="s">
        <v>424</v>
      </c>
      <c r="B41" s="566" t="s">
        <v>364</v>
      </c>
      <c r="C41" s="559">
        <v>4</v>
      </c>
      <c r="D41" s="559"/>
      <c r="E41" s="559"/>
      <c r="F41" s="560"/>
      <c r="G41" s="561">
        <v>5</v>
      </c>
      <c r="H41" s="524">
        <f t="shared" si="19"/>
        <v>150</v>
      </c>
      <c r="I41" s="534">
        <f t="shared" si="21"/>
        <v>60</v>
      </c>
      <c r="J41" s="565">
        <v>30</v>
      </c>
      <c r="K41" s="565">
        <v>30</v>
      </c>
      <c r="L41" s="756"/>
      <c r="M41" s="562">
        <f t="shared" si="20"/>
        <v>90</v>
      </c>
      <c r="N41" s="524"/>
      <c r="O41" s="515"/>
      <c r="P41" s="565">
        <v>1</v>
      </c>
      <c r="Q41" s="565">
        <v>3</v>
      </c>
      <c r="R41" s="515"/>
      <c r="S41" s="515"/>
      <c r="T41" s="565"/>
      <c r="U41" s="565"/>
      <c r="V41" s="519"/>
      <c r="W41" s="519"/>
      <c r="X41" s="519"/>
      <c r="Y41" s="516" t="str">
        <f t="shared" si="26"/>
        <v>-</v>
      </c>
      <c r="Z41" s="516" t="str">
        <f t="shared" si="26"/>
        <v>-</v>
      </c>
      <c r="AA41" s="516" t="str">
        <f t="shared" si="26"/>
        <v>-</v>
      </c>
      <c r="AB41" s="516" t="str">
        <f t="shared" si="26"/>
        <v>-</v>
      </c>
      <c r="AC41" s="516" t="str">
        <f t="shared" si="26"/>
        <v>-</v>
      </c>
      <c r="AD41" s="516" t="str">
        <f t="shared" si="26"/>
        <v>-</v>
      </c>
      <c r="AE41" s="516" t="str">
        <f t="shared" si="26"/>
        <v>-</v>
      </c>
      <c r="AF41" s="516" t="str">
        <f t="shared" si="26"/>
        <v>-</v>
      </c>
      <c r="AG41" s="516" t="str">
        <f t="shared" si="26"/>
        <v>-</v>
      </c>
      <c r="AH41" s="519"/>
      <c r="AI41" s="516">
        <f t="shared" si="27"/>
        <v>1</v>
      </c>
      <c r="AJ41" s="516" t="str">
        <f t="shared" si="27"/>
        <v>-</v>
      </c>
      <c r="AK41" s="516" t="str">
        <f t="shared" si="27"/>
        <v>-</v>
      </c>
      <c r="AL41" s="516" t="str">
        <f t="shared" si="27"/>
        <v>-</v>
      </c>
      <c r="AM41" s="516" t="str">
        <f t="shared" si="27"/>
        <v>-</v>
      </c>
      <c r="AN41" s="516" t="str">
        <f t="shared" si="27"/>
        <v>-</v>
      </c>
      <c r="AO41" s="516" t="str">
        <f t="shared" si="27"/>
        <v>-</v>
      </c>
      <c r="AP41" s="516" t="str">
        <f t="shared" si="27"/>
        <v>-</v>
      </c>
      <c r="AQ41" s="516" t="str">
        <f t="shared" si="27"/>
        <v>-</v>
      </c>
      <c r="AR41" s="519"/>
      <c r="AS41" s="516" t="str">
        <f t="shared" si="28"/>
        <v>-</v>
      </c>
      <c r="AT41" s="516" t="str">
        <f t="shared" si="28"/>
        <v>-</v>
      </c>
      <c r="AU41" s="516" t="str">
        <f t="shared" si="28"/>
        <v>-</v>
      </c>
      <c r="AV41" s="516" t="str">
        <f t="shared" si="28"/>
        <v>-</v>
      </c>
      <c r="AW41" s="516" t="str">
        <f t="shared" si="28"/>
        <v>-</v>
      </c>
      <c r="AX41" s="516" t="str">
        <f t="shared" si="28"/>
        <v>-</v>
      </c>
      <c r="AY41" s="516" t="str">
        <f t="shared" si="28"/>
        <v>-</v>
      </c>
      <c r="AZ41" s="516" t="str">
        <f t="shared" si="28"/>
        <v>-</v>
      </c>
      <c r="BA41" s="516" t="str">
        <f t="shared" si="28"/>
        <v>-</v>
      </c>
      <c r="BB41" s="519"/>
      <c r="BC41" s="516" t="str">
        <f t="shared" si="29"/>
        <v>-</v>
      </c>
      <c r="BD41" s="516" t="str">
        <f t="shared" si="29"/>
        <v>-</v>
      </c>
      <c r="BE41" s="516" t="str">
        <f t="shared" si="29"/>
        <v>-</v>
      </c>
      <c r="BF41" s="516" t="str">
        <f t="shared" si="29"/>
        <v>-</v>
      </c>
      <c r="BG41" s="516" t="str">
        <f t="shared" si="29"/>
        <v>-</v>
      </c>
      <c r="BH41" s="516" t="str">
        <f t="shared" si="29"/>
        <v>-</v>
      </c>
      <c r="BI41" s="516" t="str">
        <f t="shared" si="29"/>
        <v>-</v>
      </c>
      <c r="BJ41" s="516" t="str">
        <f t="shared" si="29"/>
        <v>-</v>
      </c>
      <c r="BK41" s="516" t="str">
        <f t="shared" si="29"/>
        <v>-</v>
      </c>
      <c r="BL41" s="519"/>
      <c r="BM41" s="516"/>
      <c r="BN41" s="516"/>
      <c r="BO41" s="516"/>
      <c r="BP41" s="516"/>
      <c r="BQ41" s="516"/>
      <c r="BR41" s="516"/>
      <c r="BS41" s="516"/>
      <c r="BT41" s="516"/>
      <c r="BU41" s="516"/>
    </row>
    <row r="42" spans="1:73" s="592" customFormat="1">
      <c r="A42" s="551" t="s">
        <v>425</v>
      </c>
      <c r="B42" s="593" t="s">
        <v>367</v>
      </c>
      <c r="C42" s="559">
        <v>4</v>
      </c>
      <c r="D42" s="559"/>
      <c r="E42" s="559">
        <v>3</v>
      </c>
      <c r="F42" s="560"/>
      <c r="G42" s="561">
        <v>5</v>
      </c>
      <c r="H42" s="524">
        <f t="shared" si="19"/>
        <v>150</v>
      </c>
      <c r="I42" s="534">
        <v>74</v>
      </c>
      <c r="J42" s="565">
        <v>40</v>
      </c>
      <c r="K42" s="565">
        <v>34</v>
      </c>
      <c r="L42" s="756"/>
      <c r="M42" s="562">
        <f t="shared" si="20"/>
        <v>76</v>
      </c>
      <c r="N42" s="524"/>
      <c r="O42" s="515"/>
      <c r="P42" s="565">
        <v>1</v>
      </c>
      <c r="Q42" s="565">
        <v>4</v>
      </c>
      <c r="R42" s="515"/>
      <c r="S42" s="515"/>
      <c r="T42" s="565"/>
      <c r="U42" s="565"/>
      <c r="V42" s="519"/>
      <c r="W42" s="519"/>
      <c r="X42" s="519"/>
      <c r="Y42" s="516" t="str">
        <f t="shared" si="26"/>
        <v>-</v>
      </c>
      <c r="Z42" s="516" t="str">
        <f t="shared" si="26"/>
        <v>-</v>
      </c>
      <c r="AA42" s="516" t="str">
        <f t="shared" si="26"/>
        <v>-</v>
      </c>
      <c r="AB42" s="516" t="str">
        <f t="shared" si="26"/>
        <v>-</v>
      </c>
      <c r="AC42" s="516" t="str">
        <f t="shared" si="26"/>
        <v>-</v>
      </c>
      <c r="AD42" s="516" t="str">
        <f t="shared" si="26"/>
        <v>-</v>
      </c>
      <c r="AE42" s="516" t="str">
        <f t="shared" si="26"/>
        <v>-</v>
      </c>
      <c r="AF42" s="516" t="str">
        <f t="shared" si="26"/>
        <v>-</v>
      </c>
      <c r="AG42" s="516" t="str">
        <f t="shared" si="26"/>
        <v>-</v>
      </c>
      <c r="AH42" s="519"/>
      <c r="AI42" s="516" t="str">
        <f t="shared" si="27"/>
        <v>-</v>
      </c>
      <c r="AJ42" s="516">
        <f t="shared" si="27"/>
        <v>1</v>
      </c>
      <c r="AK42" s="516" t="str">
        <f t="shared" si="27"/>
        <v>-</v>
      </c>
      <c r="AL42" s="516" t="str">
        <f t="shared" si="27"/>
        <v>-</v>
      </c>
      <c r="AM42" s="516" t="str">
        <f t="shared" si="27"/>
        <v>-</v>
      </c>
      <c r="AN42" s="516" t="str">
        <f t="shared" si="27"/>
        <v>-</v>
      </c>
      <c r="AO42" s="516" t="str">
        <f t="shared" si="27"/>
        <v>-</v>
      </c>
      <c r="AP42" s="516" t="str">
        <f t="shared" si="27"/>
        <v>-</v>
      </c>
      <c r="AQ42" s="516" t="str">
        <f t="shared" si="27"/>
        <v>-</v>
      </c>
      <c r="AR42" s="519"/>
      <c r="AS42" s="516" t="str">
        <f t="shared" si="28"/>
        <v>-</v>
      </c>
      <c r="AT42" s="516" t="str">
        <f t="shared" si="28"/>
        <v>-</v>
      </c>
      <c r="AU42" s="516" t="str">
        <f t="shared" si="28"/>
        <v>-</v>
      </c>
      <c r="AV42" s="516" t="str">
        <f t="shared" si="28"/>
        <v>-</v>
      </c>
      <c r="AW42" s="516" t="str">
        <f t="shared" si="28"/>
        <v>-</v>
      </c>
      <c r="AX42" s="516" t="str">
        <f t="shared" si="28"/>
        <v>-</v>
      </c>
      <c r="AY42" s="516" t="str">
        <f t="shared" si="28"/>
        <v>-</v>
      </c>
      <c r="AZ42" s="516" t="str">
        <f t="shared" si="28"/>
        <v>-</v>
      </c>
      <c r="BA42" s="516" t="str">
        <f t="shared" si="28"/>
        <v>-</v>
      </c>
      <c r="BB42" s="519"/>
      <c r="BC42" s="516" t="str">
        <f t="shared" si="29"/>
        <v>-</v>
      </c>
      <c r="BD42" s="516" t="str">
        <f t="shared" si="29"/>
        <v>-</v>
      </c>
      <c r="BE42" s="516" t="str">
        <f t="shared" si="29"/>
        <v>-</v>
      </c>
      <c r="BF42" s="516" t="str">
        <f t="shared" si="29"/>
        <v>-</v>
      </c>
      <c r="BG42" s="516" t="str">
        <f t="shared" si="29"/>
        <v>-</v>
      </c>
      <c r="BH42" s="516" t="str">
        <f t="shared" si="29"/>
        <v>-</v>
      </c>
      <c r="BI42" s="516" t="str">
        <f t="shared" si="29"/>
        <v>-</v>
      </c>
      <c r="BJ42" s="516" t="str">
        <f t="shared" si="29"/>
        <v>-</v>
      </c>
      <c r="BK42" s="516" t="str">
        <f t="shared" si="29"/>
        <v>-</v>
      </c>
      <c r="BL42" s="519"/>
      <c r="BM42" s="516"/>
      <c r="BN42" s="516"/>
      <c r="BO42" s="516"/>
      <c r="BP42" s="516"/>
      <c r="BQ42" s="516"/>
      <c r="BR42" s="516"/>
      <c r="BS42" s="516"/>
      <c r="BT42" s="516"/>
      <c r="BU42" s="516"/>
    </row>
    <row r="43" spans="1:73" s="592" customFormat="1">
      <c r="A43" s="551" t="s">
        <v>426</v>
      </c>
      <c r="B43" s="512" t="s">
        <v>309</v>
      </c>
      <c r="C43" s="559"/>
      <c r="D43" s="559">
        <v>4</v>
      </c>
      <c r="E43" s="559"/>
      <c r="F43" s="560"/>
      <c r="G43" s="561">
        <v>3</v>
      </c>
      <c r="H43" s="524">
        <f t="shared" si="19"/>
        <v>90</v>
      </c>
      <c r="I43" s="534">
        <f t="shared" si="21"/>
        <v>30</v>
      </c>
      <c r="J43" s="565">
        <v>16</v>
      </c>
      <c r="K43" s="565"/>
      <c r="L43" s="756">
        <v>14</v>
      </c>
      <c r="M43" s="562">
        <f t="shared" si="20"/>
        <v>60</v>
      </c>
      <c r="N43" s="524"/>
      <c r="O43" s="515"/>
      <c r="P43" s="565"/>
      <c r="Q43" s="565">
        <v>2</v>
      </c>
      <c r="R43" s="515"/>
      <c r="S43" s="515"/>
      <c r="T43" s="565"/>
      <c r="U43" s="565"/>
      <c r="V43" s="519"/>
      <c r="W43" s="519"/>
      <c r="X43" s="519"/>
      <c r="Y43" s="516" t="str">
        <f>IF(ISERROR(SEARCH(Y$8,#REF!,1)),"-",IF(COUNTIF(#REF!,Y$8)=1,1,IF(ISERROR(SEARCH(CONCATENATE(Y$8,","),#REF!,1)),IF(ISERROR(SEARCH(CONCATENATE(",",Y$8),#REF!,1)),"-",1),1)))</f>
        <v>-</v>
      </c>
      <c r="Z43" s="516" t="str">
        <f>IF(ISERROR(SEARCH(Z$8,#REF!,1)),"-",IF(COUNTIF(#REF!,Z$8)=1,1,IF(ISERROR(SEARCH(CONCATENATE(Z$8,","),#REF!,1)),IF(ISERROR(SEARCH(CONCATENATE(",",Z$8),#REF!,1)),"-",1),1)))</f>
        <v>-</v>
      </c>
      <c r="AA43" s="516" t="str">
        <f>IF(ISERROR(SEARCH(AA$8,#REF!,1)),"-",IF(COUNTIF(#REF!,AA$8)=1,1,IF(ISERROR(SEARCH(CONCATENATE(AA$8,","),#REF!,1)),IF(ISERROR(SEARCH(CONCATENATE(",",AA$8),#REF!,1)),"-",1),1)))</f>
        <v>-</v>
      </c>
      <c r="AB43" s="516" t="str">
        <f>IF(ISERROR(SEARCH(AB$8,#REF!,1)),"-",IF(COUNTIF(#REF!,AB$8)=1,1,IF(ISERROR(SEARCH(CONCATENATE(AB$8,","),#REF!,1)),IF(ISERROR(SEARCH(CONCATENATE(",",AB$8),#REF!,1)),"-",1),1)))</f>
        <v>-</v>
      </c>
      <c r="AC43" s="516" t="str">
        <f>IF(ISERROR(SEARCH(AC$8,#REF!,1)),"-",IF(COUNTIF(#REF!,AC$8)=1,1,IF(ISERROR(SEARCH(CONCATENATE(AC$8,","),#REF!,1)),IF(ISERROR(SEARCH(CONCATENATE(",",AC$8),#REF!,1)),"-",1),1)))</f>
        <v>-</v>
      </c>
      <c r="AD43" s="516" t="str">
        <f>IF(ISERROR(SEARCH(AD$8,#REF!,1)),"-",IF(COUNTIF(#REF!,AD$8)=1,1,IF(ISERROR(SEARCH(CONCATENATE(AD$8,","),#REF!,1)),IF(ISERROR(SEARCH(CONCATENATE(",",AD$8),#REF!,1)),"-",1),1)))</f>
        <v>-</v>
      </c>
      <c r="AE43" s="516" t="str">
        <f>IF(ISERROR(SEARCH(AE$8,#REF!,1)),"-",IF(COUNTIF(#REF!,AE$8)=1,1,IF(ISERROR(SEARCH(CONCATENATE(AE$8,","),#REF!,1)),IF(ISERROR(SEARCH(CONCATENATE(",",AE$8),#REF!,1)),"-",1),1)))</f>
        <v>-</v>
      </c>
      <c r="AF43" s="516" t="str">
        <f>IF(ISERROR(SEARCH(AF$8,#REF!,1)),"-",IF(COUNTIF(#REF!,AF$8)=1,1,IF(ISERROR(SEARCH(CONCATENATE(AF$8,","),#REF!,1)),IF(ISERROR(SEARCH(CONCATENATE(",",AF$8),#REF!,1)),"-",1),1)))</f>
        <v>-</v>
      </c>
      <c r="AG43" s="516" t="str">
        <f>IF(ISERROR(SEARCH(AG$8,#REF!,1)),"-",IF(COUNTIF(#REF!,AG$8)=1,1,IF(ISERROR(SEARCH(CONCATENATE(AG$8,","),#REF!,1)),IF(ISERROR(SEARCH(CONCATENATE(",",AG$8),#REF!,1)),"-",1),1)))</f>
        <v>-</v>
      </c>
      <c r="AH43" s="519"/>
      <c r="AI43" s="516" t="str">
        <f>IF(ISERROR(SEARCH(AI$8,#REF!,1)),"-",IF(COUNTIF(#REF!,AI$8)=1,1,IF(ISERROR(SEARCH(CONCATENATE(AI$8,","),#REF!,1)),IF(ISERROR(SEARCH(CONCATENATE(",",AI$8),#REF!,1)),"-",1),1)))</f>
        <v>-</v>
      </c>
      <c r="AJ43" s="516" t="str">
        <f>IF(ISERROR(SEARCH(AJ$8,#REF!,1)),"-",IF(COUNTIF(#REF!,AJ$8)=1,1,IF(ISERROR(SEARCH(CONCATENATE(AJ$8,","),#REF!,1)),IF(ISERROR(SEARCH(CONCATENATE(",",AJ$8),#REF!,1)),"-",1),1)))</f>
        <v>-</v>
      </c>
      <c r="AK43" s="516" t="str">
        <f>IF(ISERROR(SEARCH(AK$8,#REF!,1)),"-",IF(COUNTIF(#REF!,AK$8)=1,1,IF(ISERROR(SEARCH(CONCATENATE(AK$8,","),#REF!,1)),IF(ISERROR(SEARCH(CONCATENATE(",",AK$8),#REF!,1)),"-",1),1)))</f>
        <v>-</v>
      </c>
      <c r="AL43" s="516" t="str">
        <f>IF(ISERROR(SEARCH(AL$8,#REF!,1)),"-",IF(COUNTIF(#REF!,AL$8)=1,1,IF(ISERROR(SEARCH(CONCATENATE(AL$8,","),#REF!,1)),IF(ISERROR(SEARCH(CONCATENATE(",",AL$8),#REF!,1)),"-",1),1)))</f>
        <v>-</v>
      </c>
      <c r="AM43" s="516" t="str">
        <f>IF(ISERROR(SEARCH(AM$8,#REF!,1)),"-",IF(COUNTIF(#REF!,AM$8)=1,1,IF(ISERROR(SEARCH(CONCATENATE(AM$8,","),#REF!,1)),IF(ISERROR(SEARCH(CONCATENATE(",",AM$8),#REF!,1)),"-",1),1)))</f>
        <v>-</v>
      </c>
      <c r="AN43" s="516" t="str">
        <f>IF(ISERROR(SEARCH(AN$8,#REF!,1)),"-",IF(COUNTIF(#REF!,AN$8)=1,1,IF(ISERROR(SEARCH(CONCATENATE(AN$8,","),#REF!,1)),IF(ISERROR(SEARCH(CONCATENATE(",",AN$8),#REF!,1)),"-",1),1)))</f>
        <v>-</v>
      </c>
      <c r="AO43" s="516" t="str">
        <f>IF(ISERROR(SEARCH(AO$8,#REF!,1)),"-",IF(COUNTIF(#REF!,AO$8)=1,1,IF(ISERROR(SEARCH(CONCATENATE(AO$8,","),#REF!,1)),IF(ISERROR(SEARCH(CONCATENATE(",",AO$8),#REF!,1)),"-",1),1)))</f>
        <v>-</v>
      </c>
      <c r="AP43" s="516" t="str">
        <f>IF(ISERROR(SEARCH(AP$8,#REF!,1)),"-",IF(COUNTIF(#REF!,AP$8)=1,1,IF(ISERROR(SEARCH(CONCATENATE(AP$8,","),#REF!,1)),IF(ISERROR(SEARCH(CONCATENATE(",",AP$8),#REF!,1)),"-",1),1)))</f>
        <v>-</v>
      </c>
      <c r="AQ43" s="516" t="str">
        <f>IF(ISERROR(SEARCH(AQ$8,#REF!,1)),"-",IF(COUNTIF(#REF!,AQ$8)=1,1,IF(ISERROR(SEARCH(CONCATENATE(AQ$8,","),#REF!,1)),IF(ISERROR(SEARCH(CONCATENATE(",",AQ$8),#REF!,1)),"-",1),1)))</f>
        <v>-</v>
      </c>
      <c r="AR43" s="519"/>
      <c r="AS43" s="516" t="str">
        <f>IF(ISERROR(SEARCH(AS$8,#REF!,1)),"-",IF(COUNTIF(#REF!,AS$8)=1,1,IF(ISERROR(SEARCH(CONCATENATE(AS$8,","),#REF!,1)),IF(ISERROR(SEARCH(CONCATENATE(",",AS$8),#REF!,1)),"-",1),1)))</f>
        <v>-</v>
      </c>
      <c r="AT43" s="516" t="str">
        <f>IF(ISERROR(SEARCH(AT$8,#REF!,1)),"-",IF(COUNTIF(#REF!,AT$8)=1,1,IF(ISERROR(SEARCH(CONCATENATE(AT$8,","),#REF!,1)),IF(ISERROR(SEARCH(CONCATENATE(",",AT$8),#REF!,1)),"-",1),1)))</f>
        <v>-</v>
      </c>
      <c r="AU43" s="516" t="str">
        <f>IF(ISERROR(SEARCH(AU$8,#REF!,1)),"-",IF(COUNTIF(#REF!,AU$8)=1,1,IF(ISERROR(SEARCH(CONCATENATE(AU$8,","),#REF!,1)),IF(ISERROR(SEARCH(CONCATENATE(",",AU$8),#REF!,1)),"-",1),1)))</f>
        <v>-</v>
      </c>
      <c r="AV43" s="516" t="str">
        <f>IF(ISERROR(SEARCH(AV$8,#REF!,1)),"-",IF(COUNTIF(#REF!,AV$8)=1,1,IF(ISERROR(SEARCH(CONCATENATE(AV$8,","),#REF!,1)),IF(ISERROR(SEARCH(CONCATENATE(",",AV$8),#REF!,1)),"-",1),1)))</f>
        <v>-</v>
      </c>
      <c r="AW43" s="516" t="str">
        <f>IF(ISERROR(SEARCH(AW$8,#REF!,1)),"-",IF(COUNTIF(#REF!,AW$8)=1,1,IF(ISERROR(SEARCH(CONCATENATE(AW$8,","),#REF!,1)),IF(ISERROR(SEARCH(CONCATENATE(",",AW$8),#REF!,1)),"-",1),1)))</f>
        <v>-</v>
      </c>
      <c r="AX43" s="516" t="str">
        <f>IF(ISERROR(SEARCH(AX$8,#REF!,1)),"-",IF(COUNTIF(#REF!,AX$8)=1,1,IF(ISERROR(SEARCH(CONCATENATE(AX$8,","),#REF!,1)),IF(ISERROR(SEARCH(CONCATENATE(",",AX$8),#REF!,1)),"-",1),1)))</f>
        <v>-</v>
      </c>
      <c r="AY43" s="516" t="str">
        <f>IF(ISERROR(SEARCH(AY$8,#REF!,1)),"-",IF(COUNTIF(#REF!,AY$8)=1,1,IF(ISERROR(SEARCH(CONCATENATE(AY$8,","),#REF!,1)),IF(ISERROR(SEARCH(CONCATENATE(",",AY$8),#REF!,1)),"-",1),1)))</f>
        <v>-</v>
      </c>
      <c r="AZ43" s="516" t="str">
        <f>IF(ISERROR(SEARCH(AZ$8,#REF!,1)),"-",IF(COUNTIF(#REF!,AZ$8)=1,1,IF(ISERROR(SEARCH(CONCATENATE(AZ$8,","),#REF!,1)),IF(ISERROR(SEARCH(CONCATENATE(",",AZ$8),#REF!,1)),"-",1),1)))</f>
        <v>-</v>
      </c>
      <c r="BA43" s="516" t="str">
        <f>IF(ISERROR(SEARCH(BA$8,#REF!,1)),"-",IF(COUNTIF(#REF!,BA$8)=1,1,IF(ISERROR(SEARCH(CONCATENATE(BA$8,","),#REF!,1)),IF(ISERROR(SEARCH(CONCATENATE(",",BA$8),#REF!,1)),"-",1),1)))</f>
        <v>-</v>
      </c>
      <c r="BB43" s="519"/>
      <c r="BC43" s="516" t="str">
        <f>IF(ISERROR(SEARCH(BC$8,#REF!,1)),"-",IF(COUNTIF(#REF!,BC$8)=1,1,IF(ISERROR(SEARCH(CONCATENATE(BC$8,","),#REF!,1)),IF(ISERROR(SEARCH(CONCATENATE(",",BC$8),#REF!,1)),"-",1),1)))</f>
        <v>-</v>
      </c>
      <c r="BD43" s="516" t="str">
        <f>IF(ISERROR(SEARCH(BD$8,#REF!,1)),"-",IF(COUNTIF(#REF!,BD$8)=1,1,IF(ISERROR(SEARCH(CONCATENATE(BD$8,","),#REF!,1)),IF(ISERROR(SEARCH(CONCATENATE(",",BD$8),#REF!,1)),"-",1),1)))</f>
        <v>-</v>
      </c>
      <c r="BE43" s="516" t="str">
        <f>IF(ISERROR(SEARCH(BE$8,#REF!,1)),"-",IF(COUNTIF(#REF!,BE$8)=1,1,IF(ISERROR(SEARCH(CONCATENATE(BE$8,","),#REF!,1)),IF(ISERROR(SEARCH(CONCATENATE(",",BE$8),#REF!,1)),"-",1),1)))</f>
        <v>-</v>
      </c>
      <c r="BF43" s="516" t="str">
        <f>IF(ISERROR(SEARCH(BF$8,#REF!,1)),"-",IF(COUNTIF(#REF!,BF$8)=1,1,IF(ISERROR(SEARCH(CONCATENATE(BF$8,","),#REF!,1)),IF(ISERROR(SEARCH(CONCATENATE(",",BF$8),#REF!,1)),"-",1),1)))</f>
        <v>-</v>
      </c>
      <c r="BG43" s="516" t="str">
        <f>IF(ISERROR(SEARCH(BG$8,#REF!,1)),"-",IF(COUNTIF(#REF!,BG$8)=1,1,IF(ISERROR(SEARCH(CONCATENATE(BG$8,","),#REF!,1)),IF(ISERROR(SEARCH(CONCATENATE(",",BG$8),#REF!,1)),"-",1),1)))</f>
        <v>-</v>
      </c>
      <c r="BH43" s="516" t="str">
        <f>IF(ISERROR(SEARCH(BH$8,#REF!,1)),"-",IF(COUNTIF(#REF!,BH$8)=1,1,IF(ISERROR(SEARCH(CONCATENATE(BH$8,","),#REF!,1)),IF(ISERROR(SEARCH(CONCATENATE(",",BH$8),#REF!,1)),"-",1),1)))</f>
        <v>-</v>
      </c>
      <c r="BI43" s="516" t="str">
        <f>IF(ISERROR(SEARCH(BI$8,#REF!,1)),"-",IF(COUNTIF(#REF!,BI$8)=1,1,IF(ISERROR(SEARCH(CONCATENATE(BI$8,","),#REF!,1)),IF(ISERROR(SEARCH(CONCATENATE(",",BI$8),#REF!,1)),"-",1),1)))</f>
        <v>-</v>
      </c>
      <c r="BJ43" s="516" t="str">
        <f>IF(ISERROR(SEARCH(BJ$8,#REF!,1)),"-",IF(COUNTIF(#REF!,BJ$8)=1,1,IF(ISERROR(SEARCH(CONCATENATE(BJ$8,","),#REF!,1)),IF(ISERROR(SEARCH(CONCATENATE(",",BJ$8),#REF!,1)),"-",1),1)))</f>
        <v>-</v>
      </c>
      <c r="BK43" s="516" t="str">
        <f>IF(ISERROR(SEARCH(BK$8,#REF!,1)),"-",IF(COUNTIF(#REF!,BK$8)=1,1,IF(ISERROR(SEARCH(CONCATENATE(BK$8,","),#REF!,1)),IF(ISERROR(SEARCH(CONCATENATE(",",BK$8),#REF!,1)),"-",1),1)))</f>
        <v>-</v>
      </c>
      <c r="BL43" s="519"/>
      <c r="BM43" s="516"/>
      <c r="BN43" s="516"/>
      <c r="BO43" s="516"/>
      <c r="BP43" s="516"/>
      <c r="BQ43" s="516"/>
      <c r="BR43" s="516"/>
      <c r="BS43" s="516"/>
      <c r="BT43" s="516"/>
      <c r="BU43" s="516"/>
    </row>
    <row r="44" spans="1:73" s="592" customFormat="1">
      <c r="A44" s="551" t="s">
        <v>427</v>
      </c>
      <c r="B44" s="510" t="s">
        <v>333</v>
      </c>
      <c r="C44" s="559">
        <v>4</v>
      </c>
      <c r="D44" s="559"/>
      <c r="E44" s="559"/>
      <c r="F44" s="560"/>
      <c r="G44" s="561">
        <v>3</v>
      </c>
      <c r="H44" s="524">
        <f t="shared" si="19"/>
        <v>90</v>
      </c>
      <c r="I44" s="534">
        <f t="shared" si="21"/>
        <v>30</v>
      </c>
      <c r="J44" s="565">
        <v>16</v>
      </c>
      <c r="K44" s="565"/>
      <c r="L44" s="756">
        <v>14</v>
      </c>
      <c r="M44" s="562">
        <f t="shared" si="20"/>
        <v>60</v>
      </c>
      <c r="N44" s="524"/>
      <c r="O44" s="515"/>
      <c r="P44" s="565"/>
      <c r="Q44" s="565">
        <v>2</v>
      </c>
      <c r="R44" s="515"/>
      <c r="S44" s="515"/>
      <c r="T44" s="565"/>
      <c r="U44" s="565"/>
      <c r="V44" s="519"/>
      <c r="W44" s="519"/>
      <c r="X44" s="519"/>
      <c r="Y44" s="516"/>
      <c r="Z44" s="516"/>
      <c r="AA44" s="516"/>
      <c r="AB44" s="516"/>
      <c r="AC44" s="516"/>
      <c r="AD44" s="516"/>
      <c r="AE44" s="516"/>
      <c r="AF44" s="516"/>
      <c r="AG44" s="516"/>
      <c r="AH44" s="519"/>
      <c r="AI44" s="516"/>
      <c r="AJ44" s="516"/>
      <c r="AK44" s="516"/>
      <c r="AL44" s="516"/>
      <c r="AM44" s="516"/>
      <c r="AN44" s="516"/>
      <c r="AO44" s="516"/>
      <c r="AP44" s="516"/>
      <c r="AQ44" s="516"/>
      <c r="AR44" s="519"/>
      <c r="AS44" s="516"/>
      <c r="AT44" s="516"/>
      <c r="AU44" s="516"/>
      <c r="AV44" s="516"/>
      <c r="AW44" s="516"/>
      <c r="AX44" s="516"/>
      <c r="AY44" s="516"/>
      <c r="AZ44" s="516"/>
      <c r="BA44" s="516"/>
      <c r="BB44" s="519"/>
      <c r="BC44" s="516"/>
      <c r="BD44" s="516"/>
      <c r="BE44" s="516"/>
      <c r="BF44" s="516"/>
      <c r="BG44" s="516"/>
      <c r="BH44" s="516"/>
      <c r="BI44" s="516"/>
      <c r="BJ44" s="516"/>
      <c r="BK44" s="516"/>
      <c r="BL44" s="519"/>
      <c r="BM44" s="516"/>
      <c r="BN44" s="516"/>
      <c r="BO44" s="516"/>
      <c r="BP44" s="516"/>
      <c r="BQ44" s="516"/>
      <c r="BR44" s="516"/>
      <c r="BS44" s="516"/>
      <c r="BT44" s="516"/>
      <c r="BU44" s="516"/>
    </row>
    <row r="45" spans="1:73" s="592" customFormat="1" ht="17.25" customHeight="1">
      <c r="A45" s="551" t="s">
        <v>428</v>
      </c>
      <c r="B45" s="567" t="s">
        <v>470</v>
      </c>
      <c r="C45" s="559">
        <v>4</v>
      </c>
      <c r="D45" s="559"/>
      <c r="E45" s="559"/>
      <c r="F45" s="560"/>
      <c r="G45" s="568">
        <v>6</v>
      </c>
      <c r="H45" s="524">
        <f t="shared" si="19"/>
        <v>180</v>
      </c>
      <c r="I45" s="534">
        <f t="shared" si="21"/>
        <v>60</v>
      </c>
      <c r="J45" s="565">
        <v>32</v>
      </c>
      <c r="K45" s="565"/>
      <c r="L45" s="756">
        <v>28</v>
      </c>
      <c r="M45" s="562">
        <f t="shared" si="20"/>
        <v>120</v>
      </c>
      <c r="N45" s="524"/>
      <c r="O45" s="515"/>
      <c r="P45" s="565"/>
      <c r="Q45" s="565">
        <v>4</v>
      </c>
      <c r="R45" s="515"/>
      <c r="S45" s="515"/>
      <c r="T45" s="565"/>
      <c r="U45" s="565"/>
      <c r="V45" s="519"/>
      <c r="W45" s="519"/>
      <c r="X45" s="519"/>
      <c r="Y45" s="516"/>
      <c r="Z45" s="516"/>
      <c r="AA45" s="516"/>
      <c r="AB45" s="516"/>
      <c r="AC45" s="516"/>
      <c r="AD45" s="516"/>
      <c r="AE45" s="516"/>
      <c r="AF45" s="516"/>
      <c r="AG45" s="516"/>
      <c r="AH45" s="519"/>
      <c r="AI45" s="516"/>
      <c r="AJ45" s="516"/>
      <c r="AK45" s="516"/>
      <c r="AL45" s="516"/>
      <c r="AM45" s="516"/>
      <c r="AN45" s="516"/>
      <c r="AO45" s="516"/>
      <c r="AP45" s="516"/>
      <c r="AQ45" s="516"/>
      <c r="AR45" s="519"/>
      <c r="AS45" s="516"/>
      <c r="AT45" s="516"/>
      <c r="AU45" s="516"/>
      <c r="AV45" s="516"/>
      <c r="AW45" s="516"/>
      <c r="AX45" s="516"/>
      <c r="AY45" s="516"/>
      <c r="AZ45" s="516"/>
      <c r="BA45" s="516"/>
      <c r="BB45" s="519"/>
      <c r="BC45" s="516"/>
      <c r="BD45" s="516"/>
      <c r="BE45" s="516"/>
      <c r="BF45" s="516"/>
      <c r="BG45" s="516"/>
      <c r="BH45" s="516"/>
      <c r="BI45" s="516"/>
      <c r="BJ45" s="516"/>
      <c r="BK45" s="516"/>
      <c r="BL45" s="519"/>
      <c r="BM45" s="516"/>
      <c r="BN45" s="516"/>
      <c r="BO45" s="516"/>
      <c r="BP45" s="516"/>
      <c r="BQ45" s="516"/>
      <c r="BR45" s="516"/>
      <c r="BS45" s="516"/>
      <c r="BT45" s="516"/>
      <c r="BU45" s="516"/>
    </row>
    <row r="46" spans="1:73" s="592" customFormat="1" ht="15.75" customHeight="1">
      <c r="A46" s="551" t="s">
        <v>429</v>
      </c>
      <c r="B46" s="509" t="s">
        <v>368</v>
      </c>
      <c r="C46" s="559">
        <v>5</v>
      </c>
      <c r="D46" s="559"/>
      <c r="E46" s="559"/>
      <c r="F46" s="560"/>
      <c r="G46" s="561">
        <v>8</v>
      </c>
      <c r="H46" s="524">
        <f t="shared" si="19"/>
        <v>240</v>
      </c>
      <c r="I46" s="534">
        <f t="shared" si="21"/>
        <v>74</v>
      </c>
      <c r="J46" s="565">
        <v>40</v>
      </c>
      <c r="K46" s="565"/>
      <c r="L46" s="756">
        <v>34</v>
      </c>
      <c r="M46" s="562">
        <f t="shared" si="20"/>
        <v>166</v>
      </c>
      <c r="N46" s="524"/>
      <c r="O46" s="515"/>
      <c r="P46" s="565"/>
      <c r="Q46" s="565"/>
      <c r="R46" s="515">
        <v>5</v>
      </c>
      <c r="S46" s="515"/>
      <c r="T46" s="565"/>
      <c r="U46" s="565"/>
      <c r="V46" s="519"/>
      <c r="W46" s="519"/>
      <c r="X46" s="519"/>
      <c r="Y46" s="516"/>
      <c r="Z46" s="516"/>
      <c r="AA46" s="516"/>
      <c r="AB46" s="516"/>
      <c r="AC46" s="516"/>
      <c r="AD46" s="516"/>
      <c r="AE46" s="516"/>
      <c r="AF46" s="516"/>
      <c r="AG46" s="516"/>
      <c r="AH46" s="519"/>
      <c r="AI46" s="516"/>
      <c r="AJ46" s="516"/>
      <c r="AK46" s="516"/>
      <c r="AL46" s="516"/>
      <c r="AM46" s="516"/>
      <c r="AN46" s="516"/>
      <c r="AO46" s="516"/>
      <c r="AP46" s="516"/>
      <c r="AQ46" s="516"/>
      <c r="AR46" s="519"/>
      <c r="AS46" s="516"/>
      <c r="AT46" s="516"/>
      <c r="AU46" s="516"/>
      <c r="AV46" s="516"/>
      <c r="AW46" s="516"/>
      <c r="AX46" s="516"/>
      <c r="AY46" s="516"/>
      <c r="AZ46" s="516"/>
      <c r="BA46" s="516"/>
      <c r="BB46" s="519"/>
      <c r="BC46" s="516"/>
      <c r="BD46" s="516"/>
      <c r="BE46" s="516"/>
      <c r="BF46" s="516"/>
      <c r="BG46" s="516"/>
      <c r="BH46" s="516"/>
      <c r="BI46" s="516"/>
      <c r="BJ46" s="516"/>
      <c r="BK46" s="516"/>
      <c r="BL46" s="519"/>
      <c r="BM46" s="516"/>
      <c r="BN46" s="516"/>
      <c r="BO46" s="516"/>
      <c r="BP46" s="516"/>
      <c r="BQ46" s="516"/>
      <c r="BR46" s="516"/>
      <c r="BS46" s="516"/>
      <c r="BT46" s="516"/>
      <c r="BU46" s="516"/>
    </row>
    <row r="47" spans="1:73" s="592" customFormat="1">
      <c r="A47" s="551" t="s">
        <v>430</v>
      </c>
      <c r="B47" s="567" t="s">
        <v>369</v>
      </c>
      <c r="C47" s="559">
        <v>5</v>
      </c>
      <c r="D47" s="559"/>
      <c r="E47" s="559"/>
      <c r="F47" s="560"/>
      <c r="G47" s="568">
        <v>6</v>
      </c>
      <c r="H47" s="524">
        <f t="shared" si="19"/>
        <v>180</v>
      </c>
      <c r="I47" s="534">
        <f t="shared" si="21"/>
        <v>60</v>
      </c>
      <c r="J47" s="565">
        <v>30</v>
      </c>
      <c r="K47" s="565"/>
      <c r="L47" s="756">
        <v>30</v>
      </c>
      <c r="M47" s="562">
        <f t="shared" si="20"/>
        <v>120</v>
      </c>
      <c r="N47" s="524"/>
      <c r="O47" s="515"/>
      <c r="P47" s="565"/>
      <c r="Q47" s="565"/>
      <c r="R47" s="515">
        <v>4</v>
      </c>
      <c r="S47" s="515"/>
      <c r="T47" s="565"/>
      <c r="U47" s="565"/>
      <c r="V47" s="519"/>
      <c r="W47" s="519"/>
      <c r="X47" s="519"/>
      <c r="Y47" s="516"/>
      <c r="Z47" s="516"/>
      <c r="AA47" s="516"/>
      <c r="AB47" s="516"/>
      <c r="AC47" s="516"/>
      <c r="AD47" s="516"/>
      <c r="AE47" s="516"/>
      <c r="AF47" s="516"/>
      <c r="AG47" s="516"/>
      <c r="AH47" s="519"/>
      <c r="AI47" s="516"/>
      <c r="AJ47" s="516"/>
      <c r="AK47" s="516"/>
      <c r="AL47" s="516"/>
      <c r="AM47" s="516"/>
      <c r="AN47" s="516"/>
      <c r="AO47" s="516"/>
      <c r="AP47" s="516"/>
      <c r="AQ47" s="516"/>
      <c r="AR47" s="519"/>
      <c r="AS47" s="516"/>
      <c r="AT47" s="516"/>
      <c r="AU47" s="516"/>
      <c r="AV47" s="516"/>
      <c r="AW47" s="516"/>
      <c r="AX47" s="516"/>
      <c r="AY47" s="516"/>
      <c r="AZ47" s="516"/>
      <c r="BA47" s="516"/>
      <c r="BB47" s="519"/>
      <c r="BC47" s="516"/>
      <c r="BD47" s="516"/>
      <c r="BE47" s="516"/>
      <c r="BF47" s="516"/>
      <c r="BG47" s="516"/>
      <c r="BH47" s="516"/>
      <c r="BI47" s="516"/>
      <c r="BJ47" s="516"/>
      <c r="BK47" s="516"/>
      <c r="BL47" s="519"/>
      <c r="BM47" s="516"/>
      <c r="BN47" s="516"/>
      <c r="BO47" s="516"/>
      <c r="BP47" s="516"/>
      <c r="BQ47" s="516"/>
      <c r="BR47" s="516"/>
      <c r="BS47" s="516"/>
      <c r="BT47" s="516"/>
      <c r="BU47" s="516"/>
    </row>
    <row r="48" spans="1:73" s="592" customFormat="1" ht="15" customHeight="1">
      <c r="A48" s="551" t="s">
        <v>431</v>
      </c>
      <c r="B48" s="509" t="s">
        <v>331</v>
      </c>
      <c r="C48" s="559">
        <v>3</v>
      </c>
      <c r="D48" s="559"/>
      <c r="E48" s="559"/>
      <c r="F48" s="560"/>
      <c r="G48" s="561">
        <v>6</v>
      </c>
      <c r="H48" s="524">
        <f t="shared" si="19"/>
        <v>180</v>
      </c>
      <c r="I48" s="534">
        <f t="shared" si="21"/>
        <v>90</v>
      </c>
      <c r="J48" s="565">
        <v>46</v>
      </c>
      <c r="K48" s="565"/>
      <c r="L48" s="756">
        <v>44</v>
      </c>
      <c r="M48" s="562">
        <f t="shared" si="20"/>
        <v>90</v>
      </c>
      <c r="N48" s="524"/>
      <c r="O48" s="515"/>
      <c r="P48" s="565">
        <v>6</v>
      </c>
      <c r="Q48" s="565"/>
      <c r="R48" s="515"/>
      <c r="T48" s="565"/>
      <c r="U48" s="565"/>
      <c r="V48" s="519"/>
      <c r="W48" s="519"/>
      <c r="X48" s="519"/>
      <c r="Y48" s="516"/>
      <c r="Z48" s="516"/>
      <c r="AA48" s="516"/>
      <c r="AB48" s="516"/>
      <c r="AC48" s="516"/>
      <c r="AD48" s="516"/>
      <c r="AE48" s="516"/>
      <c r="AF48" s="516"/>
      <c r="AG48" s="516"/>
      <c r="AH48" s="519"/>
      <c r="AI48" s="516"/>
      <c r="AJ48" s="516"/>
      <c r="AK48" s="516"/>
      <c r="AL48" s="516"/>
      <c r="AM48" s="516"/>
      <c r="AN48" s="516"/>
      <c r="AO48" s="516"/>
      <c r="AP48" s="516"/>
      <c r="AQ48" s="516"/>
      <c r="AR48" s="519"/>
      <c r="AS48" s="516"/>
      <c r="AT48" s="516"/>
      <c r="AU48" s="516"/>
      <c r="AV48" s="516"/>
      <c r="AW48" s="516"/>
      <c r="AX48" s="516"/>
      <c r="AY48" s="516"/>
      <c r="AZ48" s="516"/>
      <c r="BA48" s="516"/>
      <c r="BB48" s="519"/>
      <c r="BC48" s="516"/>
      <c r="BD48" s="516"/>
      <c r="BE48" s="516"/>
      <c r="BF48" s="516"/>
      <c r="BG48" s="516"/>
      <c r="BH48" s="516"/>
      <c r="BI48" s="516"/>
      <c r="BJ48" s="516"/>
      <c r="BK48" s="516"/>
      <c r="BL48" s="519"/>
      <c r="BM48" s="516"/>
      <c r="BN48" s="516"/>
      <c r="BO48" s="516"/>
      <c r="BP48" s="516"/>
      <c r="BQ48" s="516"/>
      <c r="BR48" s="516"/>
      <c r="BS48" s="516"/>
      <c r="BT48" s="516"/>
      <c r="BU48" s="516"/>
    </row>
    <row r="49" spans="1:73" s="592" customFormat="1">
      <c r="A49" s="551" t="s">
        <v>432</v>
      </c>
      <c r="B49" s="566" t="s">
        <v>335</v>
      </c>
      <c r="C49" s="559">
        <v>6</v>
      </c>
      <c r="D49" s="559"/>
      <c r="E49" s="559">
        <v>6</v>
      </c>
      <c r="F49" s="560"/>
      <c r="G49" s="561">
        <v>6</v>
      </c>
      <c r="H49" s="524">
        <f t="shared" si="19"/>
        <v>180</v>
      </c>
      <c r="I49" s="534">
        <f t="shared" si="21"/>
        <v>60</v>
      </c>
      <c r="J49" s="565">
        <v>30</v>
      </c>
      <c r="K49" s="565"/>
      <c r="L49" s="756">
        <v>30</v>
      </c>
      <c r="M49" s="562">
        <f t="shared" si="20"/>
        <v>120</v>
      </c>
      <c r="N49" s="524"/>
      <c r="O49" s="515"/>
      <c r="P49" s="565"/>
      <c r="Q49" s="565"/>
      <c r="R49" s="515"/>
      <c r="S49" s="515">
        <v>4</v>
      </c>
      <c r="T49" s="565"/>
      <c r="U49" s="565"/>
      <c r="V49" s="519"/>
      <c r="W49" s="519"/>
      <c r="X49" s="519"/>
      <c r="Y49" s="516"/>
      <c r="Z49" s="516"/>
      <c r="AA49" s="516"/>
      <c r="AB49" s="516"/>
      <c r="AC49" s="516"/>
      <c r="AD49" s="516"/>
      <c r="AE49" s="516"/>
      <c r="AF49" s="516"/>
      <c r="AG49" s="516"/>
      <c r="AH49" s="519"/>
      <c r="AI49" s="516"/>
      <c r="AJ49" s="516"/>
      <c r="AK49" s="516"/>
      <c r="AL49" s="516"/>
      <c r="AM49" s="516"/>
      <c r="AN49" s="516"/>
      <c r="AO49" s="516"/>
      <c r="AP49" s="516"/>
      <c r="AQ49" s="516"/>
      <c r="AR49" s="519"/>
      <c r="AS49" s="516"/>
      <c r="AT49" s="516"/>
      <c r="AU49" s="516"/>
      <c r="AV49" s="516"/>
      <c r="AW49" s="516"/>
      <c r="AX49" s="516"/>
      <c r="AY49" s="516"/>
      <c r="AZ49" s="516"/>
      <c r="BA49" s="516"/>
      <c r="BB49" s="519"/>
      <c r="BC49" s="516"/>
      <c r="BD49" s="516"/>
      <c r="BE49" s="516"/>
      <c r="BF49" s="516"/>
      <c r="BG49" s="516"/>
      <c r="BH49" s="516"/>
      <c r="BI49" s="516"/>
      <c r="BJ49" s="516"/>
      <c r="BK49" s="516"/>
      <c r="BL49" s="519"/>
      <c r="BM49" s="516"/>
      <c r="BN49" s="516"/>
      <c r="BO49" s="516"/>
      <c r="BP49" s="516"/>
      <c r="BQ49" s="516"/>
      <c r="BR49" s="516"/>
      <c r="BS49" s="516"/>
      <c r="BT49" s="516"/>
      <c r="BU49" s="516"/>
    </row>
    <row r="50" spans="1:73" s="592" customFormat="1" ht="17.25" customHeight="1">
      <c r="A50" s="551" t="s">
        <v>502</v>
      </c>
      <c r="B50" s="566" t="s">
        <v>365</v>
      </c>
      <c r="C50" s="559">
        <v>7</v>
      </c>
      <c r="D50" s="559"/>
      <c r="E50" s="559">
        <v>7</v>
      </c>
      <c r="F50" s="560"/>
      <c r="G50" s="561">
        <v>6</v>
      </c>
      <c r="H50" s="524">
        <f t="shared" si="19"/>
        <v>180</v>
      </c>
      <c r="I50" s="534">
        <f t="shared" si="21"/>
        <v>60</v>
      </c>
      <c r="J50" s="565">
        <v>32</v>
      </c>
      <c r="K50" s="565"/>
      <c r="L50" s="756">
        <v>28</v>
      </c>
      <c r="M50" s="562">
        <f t="shared" si="20"/>
        <v>120</v>
      </c>
      <c r="N50" s="524"/>
      <c r="O50" s="515"/>
      <c r="P50" s="565"/>
      <c r="Q50" s="565"/>
      <c r="R50" s="515"/>
      <c r="S50" s="515"/>
      <c r="T50" s="565">
        <v>4</v>
      </c>
      <c r="U50" s="565"/>
      <c r="V50" s="519"/>
      <c r="W50" s="519"/>
      <c r="X50" s="519"/>
      <c r="Y50" s="516"/>
      <c r="Z50" s="516"/>
      <c r="AA50" s="516"/>
      <c r="AB50" s="516"/>
      <c r="AC50" s="516"/>
      <c r="AD50" s="516"/>
      <c r="AE50" s="516"/>
      <c r="AF50" s="516"/>
      <c r="AG50" s="516"/>
      <c r="AH50" s="519"/>
      <c r="AI50" s="516"/>
      <c r="AJ50" s="516"/>
      <c r="AK50" s="516"/>
      <c r="AL50" s="516"/>
      <c r="AM50" s="516"/>
      <c r="AN50" s="516"/>
      <c r="AO50" s="516"/>
      <c r="AP50" s="516"/>
      <c r="AQ50" s="516"/>
      <c r="AR50" s="519"/>
      <c r="AS50" s="516"/>
      <c r="AT50" s="516"/>
      <c r="AU50" s="516"/>
      <c r="AV50" s="516"/>
      <c r="AW50" s="516"/>
      <c r="AX50" s="516"/>
      <c r="AY50" s="516"/>
      <c r="AZ50" s="516"/>
      <c r="BA50" s="516"/>
      <c r="BB50" s="519"/>
      <c r="BC50" s="516"/>
      <c r="BD50" s="516"/>
      <c r="BE50" s="516"/>
      <c r="BF50" s="516"/>
      <c r="BG50" s="516"/>
      <c r="BH50" s="516"/>
      <c r="BI50" s="516"/>
      <c r="BJ50" s="516"/>
      <c r="BK50" s="516"/>
      <c r="BL50" s="519"/>
      <c r="BM50" s="516"/>
      <c r="BN50" s="516"/>
      <c r="BO50" s="516"/>
      <c r="BP50" s="516"/>
      <c r="BQ50" s="516"/>
      <c r="BR50" s="516"/>
      <c r="BS50" s="516"/>
      <c r="BT50" s="516"/>
      <c r="BU50" s="516"/>
    </row>
    <row r="51" spans="1:73" s="592" customFormat="1">
      <c r="A51" s="551" t="s">
        <v>503</v>
      </c>
      <c r="B51" s="567" t="s">
        <v>370</v>
      </c>
      <c r="C51" s="559"/>
      <c r="D51" s="559">
        <v>8</v>
      </c>
      <c r="E51" s="559"/>
      <c r="F51" s="560"/>
      <c r="G51" s="568">
        <v>6</v>
      </c>
      <c r="H51" s="524">
        <f t="shared" si="19"/>
        <v>180</v>
      </c>
      <c r="I51" s="534">
        <f t="shared" si="21"/>
        <v>70</v>
      </c>
      <c r="J51" s="565">
        <v>36</v>
      </c>
      <c r="K51" s="565"/>
      <c r="L51" s="756">
        <v>34</v>
      </c>
      <c r="M51" s="562">
        <f t="shared" si="20"/>
        <v>110</v>
      </c>
      <c r="N51" s="524"/>
      <c r="O51" s="515"/>
      <c r="P51" s="565"/>
      <c r="Q51" s="565"/>
      <c r="R51" s="515"/>
      <c r="S51" s="515"/>
      <c r="T51" s="565"/>
      <c r="U51" s="565">
        <v>7</v>
      </c>
      <c r="V51" s="519"/>
      <c r="W51" s="519"/>
      <c r="X51" s="519"/>
      <c r="Y51" s="516"/>
      <c r="Z51" s="516"/>
      <c r="AA51" s="516"/>
      <c r="AB51" s="516"/>
      <c r="AC51" s="516"/>
      <c r="AD51" s="516"/>
      <c r="AE51" s="516"/>
      <c r="AF51" s="516"/>
      <c r="AG51" s="516"/>
      <c r="AH51" s="519"/>
      <c r="AI51" s="516"/>
      <c r="AJ51" s="516"/>
      <c r="AK51" s="516"/>
      <c r="AL51" s="516"/>
      <c r="AM51" s="516"/>
      <c r="AN51" s="516"/>
      <c r="AO51" s="516"/>
      <c r="AP51" s="516"/>
      <c r="AQ51" s="516"/>
      <c r="AR51" s="519"/>
      <c r="AS51" s="516"/>
      <c r="AT51" s="516"/>
      <c r="AU51" s="516"/>
      <c r="AV51" s="516"/>
      <c r="AW51" s="516"/>
      <c r="AX51" s="516"/>
      <c r="AY51" s="516"/>
      <c r="AZ51" s="516"/>
      <c r="BA51" s="516"/>
      <c r="BB51" s="519"/>
      <c r="BC51" s="516"/>
      <c r="BD51" s="516"/>
      <c r="BE51" s="516"/>
      <c r="BF51" s="516"/>
      <c r="BG51" s="516"/>
      <c r="BH51" s="516"/>
      <c r="BI51" s="516"/>
      <c r="BJ51" s="516"/>
      <c r="BK51" s="516"/>
      <c r="BL51" s="519"/>
      <c r="BM51" s="516"/>
      <c r="BN51" s="516"/>
      <c r="BO51" s="516"/>
      <c r="BP51" s="516"/>
      <c r="BQ51" s="516"/>
      <c r="BR51" s="516"/>
      <c r="BS51" s="516"/>
      <c r="BT51" s="516"/>
      <c r="BU51" s="516"/>
    </row>
    <row r="52" spans="1:73" s="592" customFormat="1" ht="18" customHeight="1">
      <c r="A52" s="551" t="s">
        <v>504</v>
      </c>
      <c r="B52" s="537" t="s">
        <v>332</v>
      </c>
      <c r="C52" s="538">
        <v>8</v>
      </c>
      <c r="D52" s="538"/>
      <c r="E52" s="538"/>
      <c r="F52" s="539"/>
      <c r="G52" s="569">
        <v>5</v>
      </c>
      <c r="H52" s="540">
        <v>150</v>
      </c>
      <c r="I52" s="541">
        <f>SUM(J52:L52)</f>
        <v>70</v>
      </c>
      <c r="J52" s="565">
        <v>36</v>
      </c>
      <c r="K52" s="565"/>
      <c r="L52" s="756">
        <v>34</v>
      </c>
      <c r="M52" s="542">
        <f>H52-I52</f>
        <v>80</v>
      </c>
      <c r="N52" s="543"/>
      <c r="O52" s="538"/>
      <c r="P52" s="753"/>
      <c r="Q52" s="753"/>
      <c r="R52" s="538"/>
      <c r="S52" s="538"/>
      <c r="T52" s="753"/>
      <c r="U52" s="753">
        <v>7</v>
      </c>
      <c r="V52" s="519"/>
      <c r="W52" s="519"/>
      <c r="X52" s="519"/>
      <c r="Y52" s="516"/>
      <c r="Z52" s="516"/>
      <c r="AA52" s="516"/>
      <c r="AB52" s="516"/>
      <c r="AC52" s="516"/>
      <c r="AD52" s="516"/>
      <c r="AE52" s="516"/>
      <c r="AF52" s="516"/>
      <c r="AG52" s="516"/>
      <c r="AH52" s="519"/>
      <c r="AI52" s="516"/>
      <c r="AJ52" s="516"/>
      <c r="AK52" s="516"/>
      <c r="AL52" s="516"/>
      <c r="AM52" s="516"/>
      <c r="AN52" s="516"/>
      <c r="AO52" s="516"/>
      <c r="AP52" s="516"/>
      <c r="AQ52" s="516"/>
      <c r="AR52" s="519"/>
      <c r="AS52" s="516"/>
      <c r="AT52" s="516"/>
      <c r="AU52" s="516"/>
      <c r="AV52" s="516"/>
      <c r="AW52" s="516"/>
      <c r="AX52" s="516"/>
      <c r="AY52" s="516"/>
      <c r="AZ52" s="516"/>
      <c r="BA52" s="516"/>
      <c r="BB52" s="519"/>
      <c r="BC52" s="516"/>
      <c r="BD52" s="516"/>
      <c r="BE52" s="516"/>
      <c r="BF52" s="516"/>
      <c r="BG52" s="516"/>
      <c r="BH52" s="516"/>
      <c r="BI52" s="516"/>
      <c r="BJ52" s="516"/>
      <c r="BK52" s="516"/>
      <c r="BL52" s="519"/>
      <c r="BM52" s="516"/>
      <c r="BN52" s="516"/>
      <c r="BO52" s="516"/>
      <c r="BP52" s="516"/>
      <c r="BQ52" s="516"/>
      <c r="BR52" s="516"/>
      <c r="BS52" s="516"/>
      <c r="BT52" s="516"/>
      <c r="BU52" s="516"/>
    </row>
    <row r="53" spans="1:73" s="520" customFormat="1" ht="19.5" customHeight="1" thickBot="1">
      <c r="A53" s="635" t="s">
        <v>505</v>
      </c>
      <c r="B53" s="544" t="s">
        <v>363</v>
      </c>
      <c r="C53" s="545"/>
      <c r="D53" s="545">
        <v>6</v>
      </c>
      <c r="E53" s="545"/>
      <c r="F53" s="546"/>
      <c r="G53" s="636">
        <v>6</v>
      </c>
      <c r="H53" s="547">
        <f>G53*30</f>
        <v>180</v>
      </c>
      <c r="I53" s="548">
        <f>SUM(J53:L53)</f>
        <v>74</v>
      </c>
      <c r="J53" s="758">
        <v>40</v>
      </c>
      <c r="K53" s="758"/>
      <c r="L53" s="759">
        <v>34</v>
      </c>
      <c r="M53" s="549">
        <f>H53-I53</f>
        <v>106</v>
      </c>
      <c r="N53" s="550"/>
      <c r="O53" s="545"/>
      <c r="P53" s="754"/>
      <c r="Q53" s="754"/>
      <c r="R53" s="545"/>
      <c r="S53" s="545">
        <v>5</v>
      </c>
      <c r="T53" s="754"/>
      <c r="U53" s="754"/>
      <c r="V53" s="519"/>
      <c r="W53" s="519"/>
      <c r="X53" s="519"/>
      <c r="Y53" s="516"/>
      <c r="Z53" s="516"/>
      <c r="AA53" s="516"/>
      <c r="AB53" s="516"/>
      <c r="AC53" s="516"/>
      <c r="AD53" s="516"/>
      <c r="AE53" s="516"/>
      <c r="AF53" s="516"/>
      <c r="AG53" s="516"/>
      <c r="AH53" s="519"/>
      <c r="AI53" s="516"/>
      <c r="AJ53" s="516"/>
      <c r="AK53" s="516"/>
      <c r="AL53" s="516"/>
      <c r="AM53" s="516"/>
      <c r="AN53" s="516"/>
      <c r="AO53" s="516"/>
      <c r="AP53" s="516"/>
      <c r="AQ53" s="516"/>
      <c r="AR53" s="519"/>
      <c r="AS53" s="516"/>
      <c r="AT53" s="516"/>
      <c r="AU53" s="516"/>
      <c r="AV53" s="516"/>
      <c r="AW53" s="516"/>
      <c r="AX53" s="516"/>
      <c r="AY53" s="516"/>
      <c r="AZ53" s="516"/>
      <c r="BA53" s="516"/>
      <c r="BB53" s="519"/>
      <c r="BC53" s="516"/>
      <c r="BD53" s="516"/>
      <c r="BE53" s="516"/>
      <c r="BF53" s="516"/>
      <c r="BG53" s="516"/>
      <c r="BH53" s="516"/>
      <c r="BI53" s="516"/>
      <c r="BJ53" s="516"/>
      <c r="BK53" s="516"/>
      <c r="BL53" s="519"/>
      <c r="BM53" s="516"/>
      <c r="BN53" s="516"/>
      <c r="BO53" s="516"/>
      <c r="BP53" s="516"/>
      <c r="BQ53" s="516"/>
      <c r="BR53" s="516"/>
      <c r="BS53" s="516"/>
      <c r="BT53" s="516"/>
      <c r="BU53" s="516"/>
    </row>
    <row r="54" spans="1:73" s="592" customFormat="1">
      <c r="A54" s="594" t="s">
        <v>406</v>
      </c>
      <c r="B54" s="595" t="s">
        <v>336</v>
      </c>
      <c r="C54" s="504"/>
      <c r="D54" s="504">
        <v>2</v>
      </c>
      <c r="E54" s="504"/>
      <c r="F54" s="553"/>
      <c r="G54" s="569">
        <v>3</v>
      </c>
      <c r="H54" s="540">
        <f t="shared" si="19"/>
        <v>90</v>
      </c>
      <c r="I54" s="541">
        <f t="shared" si="21"/>
        <v>0</v>
      </c>
      <c r="J54" s="634"/>
      <c r="K54" s="634"/>
      <c r="L54" s="760"/>
      <c r="M54" s="570">
        <f t="shared" si="20"/>
        <v>90</v>
      </c>
      <c r="N54" s="540"/>
      <c r="O54" s="555"/>
      <c r="P54" s="634"/>
      <c r="Q54" s="634"/>
      <c r="R54" s="555"/>
      <c r="S54" s="555"/>
      <c r="T54" s="634"/>
      <c r="U54" s="634"/>
      <c r="V54" s="519"/>
      <c r="W54" s="519"/>
      <c r="X54" s="519"/>
      <c r="Y54" s="516"/>
      <c r="Z54" s="516"/>
      <c r="AA54" s="516"/>
      <c r="AB54" s="516"/>
      <c r="AC54" s="516"/>
      <c r="AD54" s="516"/>
      <c r="AE54" s="516"/>
      <c r="AF54" s="516"/>
      <c r="AG54" s="516"/>
      <c r="AH54" s="519"/>
      <c r="AI54" s="516"/>
      <c r="AJ54" s="516"/>
      <c r="AK54" s="516"/>
      <c r="AL54" s="516"/>
      <c r="AM54" s="516"/>
      <c r="AN54" s="516"/>
      <c r="AO54" s="516"/>
      <c r="AP54" s="516"/>
      <c r="AQ54" s="516"/>
      <c r="AR54" s="519"/>
      <c r="AS54" s="516"/>
      <c r="AT54" s="516"/>
      <c r="AU54" s="516"/>
      <c r="AV54" s="516"/>
      <c r="AW54" s="516"/>
      <c r="AX54" s="516"/>
      <c r="AY54" s="516"/>
      <c r="AZ54" s="516"/>
      <c r="BA54" s="516"/>
      <c r="BB54" s="519"/>
      <c r="BC54" s="516"/>
      <c r="BD54" s="516"/>
      <c r="BE54" s="516"/>
      <c r="BF54" s="516"/>
      <c r="BG54" s="516"/>
      <c r="BH54" s="516"/>
      <c r="BI54" s="516"/>
      <c r="BJ54" s="516"/>
      <c r="BK54" s="516"/>
      <c r="BL54" s="519"/>
      <c r="BM54" s="516"/>
      <c r="BN54" s="516"/>
      <c r="BO54" s="516"/>
      <c r="BP54" s="516"/>
      <c r="BQ54" s="516"/>
      <c r="BR54" s="516"/>
      <c r="BS54" s="516"/>
      <c r="BT54" s="516"/>
      <c r="BU54" s="516"/>
    </row>
    <row r="55" spans="1:73" s="592" customFormat="1">
      <c r="A55" s="506" t="s">
        <v>407</v>
      </c>
      <c r="B55" s="505" t="s">
        <v>337</v>
      </c>
      <c r="C55" s="559"/>
      <c r="D55" s="559">
        <v>4</v>
      </c>
      <c r="E55" s="559"/>
      <c r="F55" s="560"/>
      <c r="G55" s="568">
        <v>3</v>
      </c>
      <c r="H55" s="524">
        <f t="shared" si="19"/>
        <v>90</v>
      </c>
      <c r="I55" s="534">
        <f t="shared" si="21"/>
        <v>0</v>
      </c>
      <c r="J55" s="565"/>
      <c r="K55" s="565"/>
      <c r="L55" s="756"/>
      <c r="M55" s="562">
        <f t="shared" si="20"/>
        <v>90</v>
      </c>
      <c r="N55" s="524"/>
      <c r="O55" s="515"/>
      <c r="P55" s="565"/>
      <c r="Q55" s="565"/>
      <c r="R55" s="515"/>
      <c r="S55" s="515"/>
      <c r="T55" s="565"/>
      <c r="U55" s="565"/>
      <c r="V55" s="519"/>
      <c r="W55" s="519"/>
      <c r="X55" s="519"/>
      <c r="Y55" s="516"/>
      <c r="Z55" s="516"/>
      <c r="AA55" s="516"/>
      <c r="AB55" s="516"/>
      <c r="AC55" s="516"/>
      <c r="AD55" s="516"/>
      <c r="AE55" s="516"/>
      <c r="AF55" s="516"/>
      <c r="AG55" s="516"/>
      <c r="AH55" s="519"/>
      <c r="AI55" s="516"/>
      <c r="AJ55" s="516"/>
      <c r="AK55" s="516"/>
      <c r="AL55" s="516"/>
      <c r="AM55" s="516"/>
      <c r="AN55" s="516"/>
      <c r="AO55" s="516"/>
      <c r="AP55" s="516"/>
      <c r="AQ55" s="516"/>
      <c r="AR55" s="519"/>
      <c r="AS55" s="516"/>
      <c r="AT55" s="516"/>
      <c r="AU55" s="516"/>
      <c r="AV55" s="516"/>
      <c r="AW55" s="516"/>
      <c r="AX55" s="516"/>
      <c r="AY55" s="516"/>
      <c r="AZ55" s="516"/>
      <c r="BA55" s="516"/>
      <c r="BB55" s="519"/>
      <c r="BC55" s="516"/>
      <c r="BD55" s="516"/>
      <c r="BE55" s="516"/>
      <c r="BF55" s="516"/>
      <c r="BG55" s="516"/>
      <c r="BH55" s="516"/>
      <c r="BI55" s="516"/>
      <c r="BJ55" s="516"/>
      <c r="BK55" s="516"/>
      <c r="BL55" s="519"/>
      <c r="BM55" s="516"/>
      <c r="BN55" s="516"/>
      <c r="BO55" s="516"/>
      <c r="BP55" s="516"/>
      <c r="BQ55" s="516"/>
      <c r="BR55" s="516"/>
      <c r="BS55" s="516"/>
      <c r="BT55" s="516"/>
      <c r="BU55" s="516"/>
    </row>
    <row r="56" spans="1:73" s="592" customFormat="1">
      <c r="A56" s="506" t="s">
        <v>433</v>
      </c>
      <c r="B56" s="505" t="s">
        <v>338</v>
      </c>
      <c r="C56" s="559"/>
      <c r="D56" s="559">
        <v>6</v>
      </c>
      <c r="E56" s="559"/>
      <c r="F56" s="560"/>
      <c r="G56" s="568">
        <v>6</v>
      </c>
      <c r="H56" s="524">
        <f t="shared" si="19"/>
        <v>180</v>
      </c>
      <c r="I56" s="534">
        <f t="shared" si="21"/>
        <v>0</v>
      </c>
      <c r="J56" s="565"/>
      <c r="K56" s="565"/>
      <c r="L56" s="756"/>
      <c r="M56" s="562">
        <f t="shared" si="20"/>
        <v>180</v>
      </c>
      <c r="N56" s="524"/>
      <c r="O56" s="515"/>
      <c r="P56" s="565"/>
      <c r="Q56" s="565"/>
      <c r="R56" s="515"/>
      <c r="S56" s="515"/>
      <c r="T56" s="565"/>
      <c r="U56" s="565"/>
      <c r="V56" s="519"/>
      <c r="W56" s="519"/>
      <c r="X56" s="519"/>
      <c r="Y56" s="516"/>
      <c r="Z56" s="516"/>
      <c r="AA56" s="516"/>
      <c r="AB56" s="516"/>
      <c r="AC56" s="516"/>
      <c r="AD56" s="516"/>
      <c r="AE56" s="516"/>
      <c r="AF56" s="516"/>
      <c r="AG56" s="516"/>
      <c r="AH56" s="519"/>
      <c r="AI56" s="516"/>
      <c r="AJ56" s="516"/>
      <c r="AK56" s="516"/>
      <c r="AL56" s="516"/>
      <c r="AM56" s="516"/>
      <c r="AN56" s="516"/>
      <c r="AO56" s="516"/>
      <c r="AP56" s="516"/>
      <c r="AQ56" s="516"/>
      <c r="AR56" s="519"/>
      <c r="AS56" s="516"/>
      <c r="AT56" s="516"/>
      <c r="AU56" s="516"/>
      <c r="AV56" s="516"/>
      <c r="AW56" s="516"/>
      <c r="AX56" s="516"/>
      <c r="AY56" s="516"/>
      <c r="AZ56" s="516"/>
      <c r="BA56" s="516"/>
      <c r="BB56" s="519"/>
      <c r="BC56" s="516"/>
      <c r="BD56" s="516"/>
      <c r="BE56" s="516"/>
      <c r="BF56" s="516"/>
      <c r="BG56" s="516"/>
      <c r="BH56" s="516"/>
      <c r="BI56" s="516"/>
      <c r="BJ56" s="516"/>
      <c r="BK56" s="516"/>
      <c r="BL56" s="519"/>
      <c r="BM56" s="516"/>
      <c r="BN56" s="516"/>
      <c r="BO56" s="516"/>
      <c r="BP56" s="516"/>
      <c r="BQ56" s="516"/>
      <c r="BR56" s="516"/>
      <c r="BS56" s="516"/>
      <c r="BT56" s="516"/>
      <c r="BU56" s="516"/>
    </row>
    <row r="57" spans="1:73" s="592" customFormat="1" ht="15.75" customHeight="1">
      <c r="A57" s="506" t="s">
        <v>434</v>
      </c>
      <c r="B57" s="505" t="s">
        <v>346</v>
      </c>
      <c r="C57" s="559"/>
      <c r="D57" s="559">
        <v>8</v>
      </c>
      <c r="E57" s="559"/>
      <c r="F57" s="560"/>
      <c r="G57" s="568">
        <v>6</v>
      </c>
      <c r="H57" s="524">
        <f t="shared" si="19"/>
        <v>180</v>
      </c>
      <c r="I57" s="534">
        <f t="shared" si="21"/>
        <v>0</v>
      </c>
      <c r="J57" s="565"/>
      <c r="K57" s="565"/>
      <c r="L57" s="756"/>
      <c r="M57" s="562">
        <f t="shared" si="20"/>
        <v>180</v>
      </c>
      <c r="N57" s="524"/>
      <c r="O57" s="515"/>
      <c r="P57" s="565"/>
      <c r="Q57" s="565"/>
      <c r="R57" s="515"/>
      <c r="S57" s="515"/>
      <c r="T57" s="565"/>
      <c r="U57" s="565"/>
      <c r="V57" s="519"/>
      <c r="W57" s="519"/>
      <c r="X57" s="519"/>
      <c r="Y57" s="516"/>
      <c r="Z57" s="516"/>
      <c r="AA57" s="516"/>
      <c r="AB57" s="516"/>
      <c r="AC57" s="516"/>
      <c r="AD57" s="516"/>
      <c r="AE57" s="516"/>
      <c r="AF57" s="516"/>
      <c r="AG57" s="516"/>
      <c r="AH57" s="519"/>
      <c r="AI57" s="516"/>
      <c r="AJ57" s="516"/>
      <c r="AK57" s="516"/>
      <c r="AL57" s="516"/>
      <c r="AM57" s="516"/>
      <c r="AN57" s="516"/>
      <c r="AO57" s="516"/>
      <c r="AP57" s="516"/>
      <c r="AQ57" s="516"/>
      <c r="AR57" s="519"/>
      <c r="AS57" s="516"/>
      <c r="AT57" s="516"/>
      <c r="AU57" s="516"/>
      <c r="AV57" s="516"/>
      <c r="AW57" s="516"/>
      <c r="AX57" s="516"/>
      <c r="AY57" s="516"/>
      <c r="AZ57" s="516"/>
      <c r="BA57" s="516"/>
      <c r="BB57" s="519"/>
      <c r="BC57" s="516"/>
      <c r="BD57" s="516"/>
      <c r="BE57" s="516"/>
      <c r="BF57" s="516"/>
      <c r="BG57" s="516"/>
      <c r="BH57" s="516"/>
      <c r="BI57" s="516"/>
      <c r="BJ57" s="516"/>
      <c r="BK57" s="516"/>
      <c r="BL57" s="519"/>
      <c r="BM57" s="516"/>
      <c r="BN57" s="516"/>
      <c r="BO57" s="516"/>
      <c r="BP57" s="516"/>
      <c r="BQ57" s="516"/>
      <c r="BR57" s="516"/>
      <c r="BS57" s="516"/>
      <c r="BT57" s="516"/>
      <c r="BU57" s="516"/>
    </row>
    <row r="58" spans="1:73" s="592" customFormat="1" ht="18" customHeight="1">
      <c r="A58" s="507"/>
      <c r="B58" s="596" t="s">
        <v>509</v>
      </c>
      <c r="C58" s="559"/>
      <c r="D58" s="559"/>
      <c r="E58" s="559">
        <v>8</v>
      </c>
      <c r="F58" s="560"/>
      <c r="G58" s="568">
        <v>6</v>
      </c>
      <c r="H58" s="524">
        <f t="shared" si="19"/>
        <v>180</v>
      </c>
      <c r="I58" s="534"/>
      <c r="J58" s="565"/>
      <c r="K58" s="565"/>
      <c r="L58" s="756"/>
      <c r="M58" s="562">
        <f t="shared" si="20"/>
        <v>180</v>
      </c>
      <c r="N58" s="524"/>
      <c r="O58" s="515"/>
      <c r="P58" s="565"/>
      <c r="Q58" s="565"/>
      <c r="R58" s="515"/>
      <c r="S58" s="515"/>
      <c r="T58" s="565"/>
      <c r="U58" s="565"/>
      <c r="V58" s="519"/>
      <c r="W58" s="519"/>
      <c r="X58" s="519"/>
      <c r="Y58" s="516"/>
      <c r="Z58" s="516"/>
      <c r="AA58" s="516"/>
      <c r="AB58" s="516"/>
      <c r="AC58" s="516"/>
      <c r="AD58" s="516"/>
      <c r="AE58" s="516"/>
      <c r="AF58" s="516"/>
      <c r="AG58" s="516"/>
      <c r="AH58" s="519"/>
      <c r="AI58" s="516"/>
      <c r="AJ58" s="516"/>
      <c r="AK58" s="516"/>
      <c r="AL58" s="516"/>
      <c r="AM58" s="516"/>
      <c r="AN58" s="516"/>
      <c r="AO58" s="516"/>
      <c r="AP58" s="516"/>
      <c r="AQ58" s="516"/>
      <c r="AR58" s="519"/>
      <c r="AS58" s="516"/>
      <c r="AT58" s="516"/>
      <c r="AU58" s="516"/>
      <c r="AV58" s="516"/>
      <c r="AW58" s="516"/>
      <c r="AX58" s="516"/>
      <c r="AY58" s="516"/>
      <c r="AZ58" s="516"/>
      <c r="BA58" s="516"/>
      <c r="BB58" s="519"/>
      <c r="BC58" s="516"/>
      <c r="BD58" s="516"/>
      <c r="BE58" s="516"/>
      <c r="BF58" s="516"/>
      <c r="BG58" s="516"/>
      <c r="BH58" s="516"/>
      <c r="BI58" s="516"/>
      <c r="BJ58" s="516"/>
      <c r="BK58" s="516"/>
      <c r="BL58" s="519"/>
      <c r="BM58" s="516"/>
      <c r="BN58" s="516"/>
      <c r="BO58" s="516"/>
      <c r="BP58" s="516"/>
      <c r="BQ58" s="516"/>
      <c r="BR58" s="516"/>
      <c r="BS58" s="516"/>
      <c r="BT58" s="516"/>
      <c r="BU58" s="516"/>
    </row>
    <row r="59" spans="1:73" s="592" customFormat="1" ht="18.75" customHeight="1" thickBot="1">
      <c r="A59" s="527"/>
      <c r="B59" s="602" t="s">
        <v>510</v>
      </c>
      <c r="C59" s="603"/>
      <c r="D59" s="603"/>
      <c r="E59" s="603">
        <v>8</v>
      </c>
      <c r="F59" s="604"/>
      <c r="G59" s="744"/>
      <c r="H59" s="525">
        <f t="shared" si="19"/>
        <v>0</v>
      </c>
      <c r="I59" s="536">
        <f t="shared" si="21"/>
        <v>0</v>
      </c>
      <c r="J59" s="755"/>
      <c r="K59" s="755"/>
      <c r="L59" s="761"/>
      <c r="M59" s="605">
        <f t="shared" si="20"/>
        <v>0</v>
      </c>
      <c r="N59" s="525"/>
      <c r="O59" s="526"/>
      <c r="P59" s="755"/>
      <c r="Q59" s="755"/>
      <c r="R59" s="526"/>
      <c r="S59" s="526"/>
      <c r="T59" s="755"/>
      <c r="U59" s="755"/>
      <c r="V59" s="519"/>
      <c r="W59" s="519"/>
      <c r="X59" s="519"/>
      <c r="Y59" s="516"/>
      <c r="Z59" s="516"/>
      <c r="AA59" s="516"/>
      <c r="AB59" s="516"/>
      <c r="AC59" s="516"/>
      <c r="AD59" s="516"/>
      <c r="AE59" s="516"/>
      <c r="AF59" s="516"/>
      <c r="AG59" s="516"/>
      <c r="AH59" s="519"/>
      <c r="AI59" s="516"/>
      <c r="AJ59" s="516"/>
      <c r="AK59" s="516"/>
      <c r="AL59" s="516"/>
      <c r="AM59" s="516"/>
      <c r="AN59" s="516"/>
      <c r="AO59" s="516"/>
      <c r="AP59" s="516"/>
      <c r="AQ59" s="516"/>
      <c r="AR59" s="519"/>
      <c r="AS59" s="516"/>
      <c r="AT59" s="516"/>
      <c r="AU59" s="516"/>
      <c r="AV59" s="516"/>
      <c r="AW59" s="516"/>
      <c r="AX59" s="516"/>
      <c r="AY59" s="516"/>
      <c r="AZ59" s="516"/>
      <c r="BA59" s="516"/>
      <c r="BB59" s="519"/>
      <c r="BC59" s="516"/>
      <c r="BD59" s="516"/>
      <c r="BE59" s="516"/>
      <c r="BF59" s="516"/>
      <c r="BG59" s="516"/>
      <c r="BH59" s="516"/>
      <c r="BI59" s="516"/>
      <c r="BJ59" s="516"/>
      <c r="BK59" s="516"/>
      <c r="BL59" s="519"/>
      <c r="BM59" s="516"/>
      <c r="BN59" s="516"/>
      <c r="BO59" s="516"/>
      <c r="BP59" s="516"/>
      <c r="BQ59" s="516"/>
      <c r="BR59" s="516"/>
      <c r="BS59" s="516"/>
      <c r="BT59" s="516"/>
      <c r="BU59" s="516"/>
    </row>
    <row r="60" spans="1:73" s="583" customFormat="1" ht="15.75" thickBot="1">
      <c r="A60" s="1093" t="s">
        <v>487</v>
      </c>
      <c r="B60" s="1094"/>
      <c r="C60" s="528">
        <f>COUNTA(C34:C59)</f>
        <v>13</v>
      </c>
      <c r="D60" s="528">
        <f>COUNTA(D34:D59)</f>
        <v>11</v>
      </c>
      <c r="E60" s="528">
        <v>3</v>
      </c>
      <c r="F60" s="529"/>
      <c r="G60" s="606">
        <f t="shared" ref="G60:U60" si="30">SUM(G34:G59)</f>
        <v>126</v>
      </c>
      <c r="H60" s="607">
        <f>G60*30</f>
        <v>3780</v>
      </c>
      <c r="I60" s="608">
        <f>SUM(I34:I59)</f>
        <v>1112</v>
      </c>
      <c r="J60" s="608">
        <f>SUM(J34:J59)</f>
        <v>562</v>
      </c>
      <c r="K60" s="608">
        <f t="shared" si="30"/>
        <v>110</v>
      </c>
      <c r="L60" s="609">
        <f>SUM(L34:L59)</f>
        <v>440</v>
      </c>
      <c r="M60" s="610">
        <f>H60-I60</f>
        <v>2668</v>
      </c>
      <c r="N60" s="607">
        <f t="shared" si="30"/>
        <v>10</v>
      </c>
      <c r="O60" s="608">
        <f t="shared" si="30"/>
        <v>8</v>
      </c>
      <c r="P60" s="608">
        <f t="shared" si="30"/>
        <v>10</v>
      </c>
      <c r="Q60" s="608">
        <f t="shared" si="30"/>
        <v>15</v>
      </c>
      <c r="R60" s="528">
        <f t="shared" si="30"/>
        <v>9</v>
      </c>
      <c r="S60" s="528">
        <f t="shared" si="30"/>
        <v>9</v>
      </c>
      <c r="T60" s="608">
        <f t="shared" si="30"/>
        <v>4</v>
      </c>
      <c r="U60" s="611">
        <f t="shared" si="30"/>
        <v>14</v>
      </c>
      <c r="V60" s="581"/>
      <c r="W60" s="582"/>
      <c r="X60" s="582"/>
      <c r="Y60" s="521"/>
      <c r="Z60" s="521"/>
      <c r="AA60" s="521"/>
      <c r="AB60" s="521"/>
      <c r="AC60" s="521"/>
      <c r="AD60" s="521"/>
      <c r="AE60" s="521"/>
      <c r="AF60" s="521"/>
      <c r="AG60" s="521"/>
      <c r="AH60" s="582"/>
      <c r="AI60" s="521"/>
      <c r="AJ60" s="521"/>
      <c r="AK60" s="521"/>
      <c r="AL60" s="521"/>
      <c r="AM60" s="521"/>
      <c r="AN60" s="521"/>
      <c r="AO60" s="521"/>
      <c r="AP60" s="521"/>
      <c r="AQ60" s="521"/>
      <c r="AR60" s="582"/>
      <c r="AS60" s="521"/>
      <c r="AT60" s="521"/>
      <c r="AU60" s="521"/>
      <c r="AV60" s="521"/>
      <c r="AW60" s="521"/>
      <c r="AX60" s="521"/>
      <c r="AY60" s="521"/>
      <c r="AZ60" s="521"/>
      <c r="BA60" s="521"/>
      <c r="BB60" s="582"/>
      <c r="BC60" s="521"/>
      <c r="BD60" s="521"/>
      <c r="BE60" s="521"/>
      <c r="BF60" s="521"/>
      <c r="BG60" s="521"/>
      <c r="BH60" s="521"/>
      <c r="BI60" s="521"/>
      <c r="BJ60" s="521"/>
      <c r="BK60" s="521"/>
      <c r="BL60" s="582"/>
      <c r="BM60" s="521"/>
      <c r="BN60" s="521"/>
      <c r="BO60" s="521"/>
      <c r="BP60" s="521"/>
      <c r="BQ60" s="521"/>
      <c r="BR60" s="521"/>
      <c r="BS60" s="521"/>
      <c r="BT60" s="521"/>
      <c r="BU60" s="521"/>
    </row>
    <row r="61" spans="1:73" s="238" customFormat="1" ht="15.75" customHeight="1" thickBot="1">
      <c r="A61" s="1160" t="s">
        <v>310</v>
      </c>
      <c r="B61" s="1161"/>
      <c r="C61" s="1161"/>
      <c r="D61" s="1161"/>
      <c r="E61" s="1161"/>
      <c r="F61" s="1161"/>
      <c r="G61" s="1161"/>
      <c r="H61" s="1161"/>
      <c r="I61" s="1161"/>
      <c r="J61" s="1161"/>
      <c r="K61" s="1161"/>
      <c r="L61" s="1161"/>
      <c r="M61" s="1161"/>
      <c r="N61" s="1161"/>
      <c r="O61" s="1161"/>
      <c r="P61" s="1161"/>
      <c r="Q61" s="1161"/>
      <c r="R61" s="1161"/>
      <c r="S61" s="1161"/>
      <c r="T61" s="1161"/>
      <c r="U61" s="1162"/>
      <c r="V61" s="574"/>
      <c r="W61" s="405"/>
      <c r="X61" s="405"/>
      <c r="Y61" s="267"/>
      <c r="Z61" s="267"/>
      <c r="AA61" s="267"/>
      <c r="AB61" s="267"/>
      <c r="AC61" s="267"/>
      <c r="AD61" s="267"/>
      <c r="AE61" s="267"/>
      <c r="AF61" s="267"/>
      <c r="AG61" s="267"/>
      <c r="AH61" s="405"/>
      <c r="AI61" s="267"/>
      <c r="AJ61" s="267"/>
      <c r="AK61" s="267"/>
      <c r="AL61" s="267"/>
      <c r="AM61" s="267"/>
      <c r="AN61" s="267"/>
      <c r="AO61" s="267"/>
      <c r="AP61" s="267"/>
      <c r="AQ61" s="267"/>
      <c r="AR61" s="405"/>
      <c r="AS61" s="267"/>
      <c r="AT61" s="267"/>
      <c r="AU61" s="267"/>
      <c r="AV61" s="267"/>
      <c r="AW61" s="267"/>
      <c r="AX61" s="267"/>
      <c r="AY61" s="267"/>
      <c r="AZ61" s="267"/>
      <c r="BA61" s="267"/>
      <c r="BB61" s="405"/>
      <c r="BC61" s="267"/>
      <c r="BD61" s="267"/>
      <c r="BE61" s="267"/>
      <c r="BF61" s="267"/>
      <c r="BG61" s="267"/>
      <c r="BH61" s="267"/>
      <c r="BI61" s="267"/>
      <c r="BJ61" s="267"/>
      <c r="BK61" s="267"/>
      <c r="BL61" s="405"/>
      <c r="BM61" s="267"/>
      <c r="BN61" s="267"/>
      <c r="BO61" s="267"/>
      <c r="BP61" s="267"/>
      <c r="BQ61" s="267"/>
      <c r="BR61" s="267"/>
      <c r="BS61" s="267"/>
      <c r="BT61" s="267"/>
      <c r="BU61" s="267"/>
    </row>
    <row r="62" spans="1:73" s="598" customFormat="1" ht="20.25" customHeight="1" thickBot="1">
      <c r="A62" s="1135" t="s">
        <v>488</v>
      </c>
      <c r="B62" s="1136"/>
      <c r="C62" s="776"/>
      <c r="D62" s="776">
        <v>11</v>
      </c>
      <c r="E62" s="776"/>
      <c r="F62" s="777"/>
      <c r="G62" s="778">
        <f>SUM(G63:G73)</f>
        <v>44</v>
      </c>
      <c r="H62" s="779">
        <f>G62*30</f>
        <v>1320</v>
      </c>
      <c r="I62" s="780">
        <f>SUM(I63:I73)</f>
        <v>458</v>
      </c>
      <c r="J62" s="780">
        <v>340</v>
      </c>
      <c r="K62" s="780">
        <v>60</v>
      </c>
      <c r="L62" s="781">
        <v>280</v>
      </c>
      <c r="M62" s="778">
        <f>H62-I62</f>
        <v>862</v>
      </c>
      <c r="N62" s="779">
        <f t="shared" ref="N62:U62" si="31">SUM(N63:N73)</f>
        <v>0</v>
      </c>
      <c r="O62" s="780">
        <f t="shared" si="31"/>
        <v>0</v>
      </c>
      <c r="P62" s="780">
        <f t="shared" si="31"/>
        <v>9</v>
      </c>
      <c r="Q62" s="780">
        <f t="shared" si="31"/>
        <v>3</v>
      </c>
      <c r="R62" s="780">
        <f t="shared" si="31"/>
        <v>3</v>
      </c>
      <c r="S62" s="780">
        <f t="shared" si="31"/>
        <v>3</v>
      </c>
      <c r="T62" s="780">
        <f t="shared" si="31"/>
        <v>12</v>
      </c>
      <c r="U62" s="782">
        <f t="shared" si="31"/>
        <v>0</v>
      </c>
      <c r="V62" s="612"/>
      <c r="W62" s="597"/>
      <c r="X62" s="597"/>
      <c r="Y62" s="500"/>
      <c r="Z62" s="500"/>
      <c r="AA62" s="500"/>
      <c r="AB62" s="500"/>
      <c r="AC62" s="500"/>
      <c r="AD62" s="500"/>
      <c r="AE62" s="500"/>
      <c r="AF62" s="500"/>
      <c r="AG62" s="500"/>
      <c r="AH62" s="597"/>
      <c r="AI62" s="500"/>
      <c r="AJ62" s="500"/>
      <c r="AK62" s="500"/>
      <c r="AL62" s="500"/>
      <c r="AM62" s="500"/>
      <c r="AN62" s="500"/>
      <c r="AO62" s="500"/>
      <c r="AP62" s="500"/>
      <c r="AQ62" s="500"/>
      <c r="AR62" s="597"/>
      <c r="AS62" s="500"/>
      <c r="AT62" s="500"/>
      <c r="AU62" s="500"/>
      <c r="AV62" s="500"/>
      <c r="AW62" s="500"/>
      <c r="AX62" s="500"/>
      <c r="AY62" s="500"/>
      <c r="AZ62" s="500"/>
      <c r="BA62" s="500"/>
      <c r="BB62" s="597"/>
      <c r="BC62" s="500"/>
      <c r="BD62" s="500"/>
      <c r="BE62" s="500"/>
      <c r="BF62" s="500"/>
      <c r="BG62" s="500"/>
      <c r="BH62" s="500"/>
      <c r="BI62" s="500"/>
      <c r="BJ62" s="500"/>
      <c r="BK62" s="500"/>
      <c r="BL62" s="597"/>
      <c r="BM62" s="500"/>
      <c r="BN62" s="500"/>
      <c r="BO62" s="500"/>
      <c r="BP62" s="500"/>
      <c r="BQ62" s="500"/>
      <c r="BR62" s="500"/>
      <c r="BS62" s="500"/>
      <c r="BT62" s="500"/>
      <c r="BU62" s="500"/>
    </row>
    <row r="63" spans="1:73" s="433" customFormat="1" ht="15" customHeight="1">
      <c r="A63" s="745" t="s">
        <v>435</v>
      </c>
      <c r="B63" s="1144" t="s">
        <v>511</v>
      </c>
      <c r="C63" s="496"/>
      <c r="D63" s="496">
        <v>5</v>
      </c>
      <c r="E63" s="496"/>
      <c r="F63" s="621"/>
      <c r="G63" s="674">
        <v>4</v>
      </c>
      <c r="H63" s="622">
        <f t="shared" ref="H63:H73" si="32">G63*30</f>
        <v>120</v>
      </c>
      <c r="I63" s="637">
        <f t="shared" ref="I63:I73" si="33">SUM(J63:L63)</f>
        <v>46</v>
      </c>
      <c r="J63" s="625">
        <v>22</v>
      </c>
      <c r="K63" s="625"/>
      <c r="L63" s="762">
        <v>24</v>
      </c>
      <c r="M63" s="623">
        <f>H63-I63</f>
        <v>74</v>
      </c>
      <c r="N63" s="624"/>
      <c r="O63" s="496"/>
      <c r="P63" s="625"/>
      <c r="Q63" s="625"/>
      <c r="R63" s="496">
        <v>3</v>
      </c>
      <c r="S63" s="496"/>
      <c r="T63" s="625"/>
      <c r="U63" s="625"/>
      <c r="V63" s="305"/>
      <c r="W63" s="305"/>
      <c r="X63" s="305"/>
      <c r="Y63" s="253">
        <f t="shared" ref="Y63:BU63" si="34">SUM(Y38:Y42)</f>
        <v>0</v>
      </c>
      <c r="Z63" s="253">
        <f t="shared" si="34"/>
        <v>1</v>
      </c>
      <c r="AA63" s="253">
        <f t="shared" si="34"/>
        <v>1</v>
      </c>
      <c r="AB63" s="253">
        <f t="shared" si="34"/>
        <v>0</v>
      </c>
      <c r="AC63" s="253">
        <f t="shared" si="34"/>
        <v>0</v>
      </c>
      <c r="AD63" s="253">
        <f t="shared" si="34"/>
        <v>0</v>
      </c>
      <c r="AE63" s="253">
        <f t="shared" si="34"/>
        <v>0</v>
      </c>
      <c r="AF63" s="253">
        <f t="shared" si="34"/>
        <v>0</v>
      </c>
      <c r="AG63" s="253">
        <f t="shared" si="34"/>
        <v>0</v>
      </c>
      <c r="AH63" s="253">
        <f t="shared" si="34"/>
        <v>0</v>
      </c>
      <c r="AI63" s="253">
        <f t="shared" si="34"/>
        <v>2</v>
      </c>
      <c r="AJ63" s="253">
        <f t="shared" si="34"/>
        <v>1</v>
      </c>
      <c r="AK63" s="253">
        <f t="shared" si="34"/>
        <v>0</v>
      </c>
      <c r="AL63" s="253">
        <f t="shared" si="34"/>
        <v>0</v>
      </c>
      <c r="AM63" s="253">
        <f t="shared" si="34"/>
        <v>0</v>
      </c>
      <c r="AN63" s="253">
        <f t="shared" si="34"/>
        <v>0</v>
      </c>
      <c r="AO63" s="253">
        <f t="shared" si="34"/>
        <v>0</v>
      </c>
      <c r="AP63" s="253">
        <f t="shared" si="34"/>
        <v>0</v>
      </c>
      <c r="AQ63" s="253">
        <f t="shared" si="34"/>
        <v>0</v>
      </c>
      <c r="AR63" s="253">
        <f t="shared" si="34"/>
        <v>0</v>
      </c>
      <c r="AS63" s="253">
        <f t="shared" si="34"/>
        <v>0</v>
      </c>
      <c r="AT63" s="253">
        <f t="shared" si="34"/>
        <v>0</v>
      </c>
      <c r="AU63" s="253">
        <f t="shared" si="34"/>
        <v>0</v>
      </c>
      <c r="AV63" s="253">
        <f t="shared" si="34"/>
        <v>0</v>
      </c>
      <c r="AW63" s="253">
        <f t="shared" si="34"/>
        <v>0</v>
      </c>
      <c r="AX63" s="253">
        <f t="shared" si="34"/>
        <v>0</v>
      </c>
      <c r="AY63" s="253">
        <f t="shared" si="34"/>
        <v>0</v>
      </c>
      <c r="AZ63" s="253">
        <f t="shared" si="34"/>
        <v>0</v>
      </c>
      <c r="BA63" s="253">
        <f t="shared" si="34"/>
        <v>0</v>
      </c>
      <c r="BB63" s="253">
        <f t="shared" si="34"/>
        <v>0</v>
      </c>
      <c r="BC63" s="253">
        <f t="shared" si="34"/>
        <v>0</v>
      </c>
      <c r="BD63" s="253">
        <f t="shared" si="34"/>
        <v>0</v>
      </c>
      <c r="BE63" s="253">
        <f t="shared" si="34"/>
        <v>0</v>
      </c>
      <c r="BF63" s="253">
        <f t="shared" si="34"/>
        <v>0</v>
      </c>
      <c r="BG63" s="253">
        <f t="shared" si="34"/>
        <v>0</v>
      </c>
      <c r="BH63" s="253">
        <f t="shared" si="34"/>
        <v>0</v>
      </c>
      <c r="BI63" s="253">
        <f t="shared" si="34"/>
        <v>0</v>
      </c>
      <c r="BJ63" s="253">
        <f t="shared" si="34"/>
        <v>0</v>
      </c>
      <c r="BK63" s="253">
        <f t="shared" si="34"/>
        <v>0</v>
      </c>
      <c r="BL63" s="253">
        <f t="shared" si="34"/>
        <v>0</v>
      </c>
      <c r="BM63" s="253">
        <f t="shared" si="34"/>
        <v>0</v>
      </c>
      <c r="BN63" s="253">
        <f t="shared" si="34"/>
        <v>0</v>
      </c>
      <c r="BO63" s="253">
        <f t="shared" si="34"/>
        <v>0</v>
      </c>
      <c r="BP63" s="253">
        <f t="shared" si="34"/>
        <v>0</v>
      </c>
      <c r="BQ63" s="253">
        <f t="shared" si="34"/>
        <v>0</v>
      </c>
      <c r="BR63" s="253">
        <f t="shared" si="34"/>
        <v>0</v>
      </c>
      <c r="BS63" s="253">
        <f t="shared" si="34"/>
        <v>0</v>
      </c>
      <c r="BT63" s="253">
        <f t="shared" si="34"/>
        <v>0</v>
      </c>
      <c r="BU63" s="253">
        <f t="shared" si="34"/>
        <v>0</v>
      </c>
    </row>
    <row r="64" spans="1:73" s="433" customFormat="1">
      <c r="A64" s="743" t="s">
        <v>436</v>
      </c>
      <c r="B64" s="1145"/>
      <c r="C64" s="312"/>
      <c r="D64" s="312">
        <v>6</v>
      </c>
      <c r="E64" s="312"/>
      <c r="F64" s="672"/>
      <c r="G64" s="674">
        <v>4</v>
      </c>
      <c r="H64" s="249">
        <f t="shared" si="32"/>
        <v>120</v>
      </c>
      <c r="I64" s="637">
        <f t="shared" si="33"/>
        <v>46</v>
      </c>
      <c r="J64" s="313">
        <v>22</v>
      </c>
      <c r="K64" s="313"/>
      <c r="L64" s="763">
        <v>24</v>
      </c>
      <c r="M64" s="626">
        <f t="shared" ref="M64:M73" si="35">H64-I64</f>
        <v>74</v>
      </c>
      <c r="N64" s="627"/>
      <c r="O64" s="312"/>
      <c r="P64" s="313"/>
      <c r="Q64" s="313"/>
      <c r="R64" s="312"/>
      <c r="S64" s="312">
        <v>3</v>
      </c>
      <c r="T64" s="313"/>
      <c r="U64" s="313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6"/>
      <c r="BP64" s="306"/>
      <c r="BQ64" s="306"/>
      <c r="BR64" s="306"/>
      <c r="BS64" s="306"/>
      <c r="BT64" s="306"/>
      <c r="BU64" s="306"/>
    </row>
    <row r="65" spans="1:73" s="433" customFormat="1">
      <c r="A65" s="743" t="s">
        <v>437</v>
      </c>
      <c r="B65" s="1145"/>
      <c r="C65" s="312"/>
      <c r="D65" s="312">
        <v>4</v>
      </c>
      <c r="E65" s="312"/>
      <c r="F65" s="672"/>
      <c r="G65" s="674">
        <v>4</v>
      </c>
      <c r="H65" s="249">
        <f t="shared" si="32"/>
        <v>120</v>
      </c>
      <c r="I65" s="637">
        <f t="shared" si="33"/>
        <v>46</v>
      </c>
      <c r="J65" s="313">
        <v>22</v>
      </c>
      <c r="K65" s="313"/>
      <c r="L65" s="763">
        <v>24</v>
      </c>
      <c r="M65" s="626">
        <f t="shared" si="35"/>
        <v>74</v>
      </c>
      <c r="N65" s="627"/>
      <c r="O65" s="312"/>
      <c r="P65" s="313"/>
      <c r="Q65" s="313">
        <v>3</v>
      </c>
      <c r="R65" s="312"/>
      <c r="S65" s="312"/>
      <c r="T65" s="313"/>
      <c r="U65" s="313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</row>
    <row r="66" spans="1:73" s="433" customFormat="1">
      <c r="A66" s="743" t="s">
        <v>438</v>
      </c>
      <c r="B66" s="1145"/>
      <c r="C66" s="312"/>
      <c r="D66" s="312">
        <v>3</v>
      </c>
      <c r="E66" s="312"/>
      <c r="F66" s="672"/>
      <c r="G66" s="674">
        <v>4</v>
      </c>
      <c r="H66" s="249">
        <f t="shared" si="32"/>
        <v>120</v>
      </c>
      <c r="I66" s="637">
        <f t="shared" si="33"/>
        <v>46</v>
      </c>
      <c r="J66" s="313">
        <v>22</v>
      </c>
      <c r="K66" s="313"/>
      <c r="L66" s="763">
        <v>24</v>
      </c>
      <c r="M66" s="626">
        <f t="shared" si="35"/>
        <v>74</v>
      </c>
      <c r="N66" s="627"/>
      <c r="O66" s="312"/>
      <c r="P66" s="313">
        <v>3</v>
      </c>
      <c r="Q66" s="313"/>
      <c r="R66" s="312"/>
      <c r="S66" s="312"/>
      <c r="T66" s="313"/>
      <c r="U66" s="313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6"/>
      <c r="BM66" s="306"/>
      <c r="BN66" s="306"/>
      <c r="BO66" s="306"/>
      <c r="BP66" s="306"/>
      <c r="BQ66" s="306"/>
      <c r="BR66" s="306"/>
      <c r="BS66" s="306"/>
      <c r="BT66" s="306"/>
      <c r="BU66" s="306"/>
    </row>
    <row r="67" spans="1:73" s="433" customFormat="1">
      <c r="A67" s="743" t="s">
        <v>439</v>
      </c>
      <c r="B67" s="1145"/>
      <c r="C67" s="312"/>
      <c r="D67" s="312">
        <v>3</v>
      </c>
      <c r="E67" s="312"/>
      <c r="F67" s="672"/>
      <c r="G67" s="674">
        <v>4</v>
      </c>
      <c r="H67" s="249">
        <f t="shared" si="32"/>
        <v>120</v>
      </c>
      <c r="I67" s="637">
        <f t="shared" si="33"/>
        <v>30</v>
      </c>
      <c r="J67" s="313">
        <v>16</v>
      </c>
      <c r="K67" s="313"/>
      <c r="L67" s="763">
        <v>14</v>
      </c>
      <c r="M67" s="626">
        <f t="shared" si="35"/>
        <v>90</v>
      </c>
      <c r="N67" s="627"/>
      <c r="O67" s="312"/>
      <c r="P67" s="313">
        <v>2</v>
      </c>
      <c r="Q67" s="313"/>
      <c r="R67" s="312"/>
      <c r="S67" s="312"/>
      <c r="T67" s="313"/>
      <c r="U67" s="313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  <c r="BR67" s="306"/>
      <c r="BS67" s="306"/>
      <c r="BT67" s="306"/>
      <c r="BU67" s="306"/>
    </row>
    <row r="68" spans="1:73" s="433" customFormat="1">
      <c r="A68" s="743" t="s">
        <v>440</v>
      </c>
      <c r="B68" s="1145"/>
      <c r="C68" s="312"/>
      <c r="D68" s="312">
        <v>3</v>
      </c>
      <c r="E68" s="312"/>
      <c r="F68" s="672"/>
      <c r="G68" s="674">
        <v>4</v>
      </c>
      <c r="H68" s="249">
        <f t="shared" si="32"/>
        <v>120</v>
      </c>
      <c r="I68" s="637">
        <f t="shared" si="33"/>
        <v>30</v>
      </c>
      <c r="J68" s="313">
        <v>16</v>
      </c>
      <c r="K68" s="313"/>
      <c r="L68" s="763">
        <v>14</v>
      </c>
      <c r="M68" s="626">
        <f t="shared" si="35"/>
        <v>90</v>
      </c>
      <c r="N68" s="627"/>
      <c r="O68" s="312"/>
      <c r="P68" s="313">
        <v>2</v>
      </c>
      <c r="Q68" s="313"/>
      <c r="R68" s="312"/>
      <c r="S68" s="312"/>
      <c r="T68" s="313"/>
      <c r="U68" s="313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306"/>
      <c r="BR68" s="306"/>
      <c r="BS68" s="306"/>
      <c r="BT68" s="306"/>
      <c r="BU68" s="306"/>
    </row>
    <row r="69" spans="1:73" s="433" customFormat="1">
      <c r="A69" s="743" t="s">
        <v>441</v>
      </c>
      <c r="B69" s="1145"/>
      <c r="C69" s="312"/>
      <c r="D69" s="312">
        <v>3</v>
      </c>
      <c r="E69" s="312"/>
      <c r="F69" s="672"/>
      <c r="G69" s="674">
        <v>4</v>
      </c>
      <c r="H69" s="249">
        <f t="shared" si="32"/>
        <v>120</v>
      </c>
      <c r="I69" s="637">
        <f t="shared" si="33"/>
        <v>30</v>
      </c>
      <c r="J69" s="313">
        <v>16</v>
      </c>
      <c r="K69" s="313"/>
      <c r="L69" s="763">
        <v>14</v>
      </c>
      <c r="M69" s="626">
        <f t="shared" si="35"/>
        <v>90</v>
      </c>
      <c r="N69" s="627"/>
      <c r="O69" s="312"/>
      <c r="P69" s="313">
        <v>2</v>
      </c>
      <c r="Q69" s="313"/>
      <c r="R69" s="312"/>
      <c r="S69" s="312"/>
      <c r="T69" s="313"/>
      <c r="U69" s="313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</row>
    <row r="70" spans="1:73" s="433" customFormat="1">
      <c r="A70" s="743" t="s">
        <v>442</v>
      </c>
      <c r="B70" s="1145"/>
      <c r="C70" s="312"/>
      <c r="D70" s="312">
        <v>7</v>
      </c>
      <c r="E70" s="312"/>
      <c r="F70" s="672"/>
      <c r="G70" s="674">
        <v>4</v>
      </c>
      <c r="H70" s="249">
        <f t="shared" si="32"/>
        <v>120</v>
      </c>
      <c r="I70" s="637">
        <f t="shared" si="33"/>
        <v>46</v>
      </c>
      <c r="J70" s="313">
        <v>22</v>
      </c>
      <c r="K70" s="313"/>
      <c r="L70" s="763">
        <v>24</v>
      </c>
      <c r="M70" s="626">
        <f t="shared" si="35"/>
        <v>74</v>
      </c>
      <c r="N70" s="627"/>
      <c r="O70" s="312"/>
      <c r="P70" s="313"/>
      <c r="Q70" s="313"/>
      <c r="R70" s="312"/>
      <c r="S70" s="312"/>
      <c r="T70" s="313">
        <v>3</v>
      </c>
      <c r="U70" s="313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</row>
    <row r="71" spans="1:73" s="433" customFormat="1">
      <c r="A71" s="743" t="s">
        <v>443</v>
      </c>
      <c r="B71" s="1145"/>
      <c r="C71" s="312"/>
      <c r="D71" s="312">
        <v>7</v>
      </c>
      <c r="E71" s="312"/>
      <c r="F71" s="672"/>
      <c r="G71" s="674">
        <v>4</v>
      </c>
      <c r="H71" s="249">
        <f t="shared" si="32"/>
        <v>120</v>
      </c>
      <c r="I71" s="637">
        <f t="shared" si="33"/>
        <v>46</v>
      </c>
      <c r="J71" s="313">
        <v>22</v>
      </c>
      <c r="K71" s="313"/>
      <c r="L71" s="763">
        <v>24</v>
      </c>
      <c r="M71" s="626">
        <f t="shared" si="35"/>
        <v>74</v>
      </c>
      <c r="N71" s="627"/>
      <c r="O71" s="312"/>
      <c r="P71" s="313"/>
      <c r="Q71" s="313"/>
      <c r="R71" s="312"/>
      <c r="S71" s="312"/>
      <c r="T71" s="313">
        <v>3</v>
      </c>
      <c r="U71" s="313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306"/>
      <c r="BT71" s="306"/>
      <c r="BU71" s="306"/>
    </row>
    <row r="72" spans="1:73" s="433" customFormat="1">
      <c r="A72" s="743" t="s">
        <v>444</v>
      </c>
      <c r="B72" s="1145"/>
      <c r="C72" s="312"/>
      <c r="D72" s="312">
        <v>7</v>
      </c>
      <c r="E72" s="312"/>
      <c r="F72" s="672"/>
      <c r="G72" s="674">
        <v>4</v>
      </c>
      <c r="H72" s="249">
        <f t="shared" si="32"/>
        <v>120</v>
      </c>
      <c r="I72" s="637">
        <f t="shared" si="33"/>
        <v>46</v>
      </c>
      <c r="J72" s="313">
        <v>22</v>
      </c>
      <c r="K72" s="313"/>
      <c r="L72" s="763">
        <v>24</v>
      </c>
      <c r="M72" s="626">
        <f t="shared" si="35"/>
        <v>74</v>
      </c>
      <c r="N72" s="627"/>
      <c r="O72" s="312"/>
      <c r="P72" s="313"/>
      <c r="Q72" s="313"/>
      <c r="R72" s="312"/>
      <c r="S72" s="312"/>
      <c r="T72" s="313">
        <v>3</v>
      </c>
      <c r="U72" s="313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306"/>
      <c r="BT72" s="306"/>
      <c r="BU72" s="306"/>
    </row>
    <row r="73" spans="1:73" s="433" customFormat="1" ht="15.75" thickBot="1">
      <c r="A73" s="746" t="s">
        <v>445</v>
      </c>
      <c r="B73" s="1145"/>
      <c r="C73" s="628"/>
      <c r="D73" s="628">
        <v>7</v>
      </c>
      <c r="E73" s="628"/>
      <c r="F73" s="673"/>
      <c r="G73" s="675">
        <v>4</v>
      </c>
      <c r="H73" s="254">
        <f t="shared" si="32"/>
        <v>120</v>
      </c>
      <c r="I73" s="637">
        <f t="shared" si="33"/>
        <v>46</v>
      </c>
      <c r="J73" s="313">
        <v>22</v>
      </c>
      <c r="K73" s="313"/>
      <c r="L73" s="763">
        <v>24</v>
      </c>
      <c r="M73" s="629">
        <f t="shared" si="35"/>
        <v>74</v>
      </c>
      <c r="N73" s="630"/>
      <c r="O73" s="628"/>
      <c r="P73" s="631"/>
      <c r="Q73" s="631"/>
      <c r="R73" s="628"/>
      <c r="S73" s="628"/>
      <c r="T73" s="631">
        <v>3</v>
      </c>
      <c r="U73" s="631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  <c r="BR73" s="306"/>
      <c r="BS73" s="306"/>
      <c r="BT73" s="306"/>
      <c r="BU73" s="306"/>
    </row>
    <row r="74" spans="1:73" s="599" customFormat="1" ht="27" customHeight="1" thickBot="1">
      <c r="A74" s="1137" t="s">
        <v>326</v>
      </c>
      <c r="B74" s="1138"/>
      <c r="C74" s="584">
        <f>C60+C62</f>
        <v>13</v>
      </c>
      <c r="D74" s="584">
        <f>D62+D60</f>
        <v>22</v>
      </c>
      <c r="E74" s="572">
        <v>3</v>
      </c>
      <c r="F74" s="585"/>
      <c r="G74" s="613">
        <f>SUM(G62+G60)</f>
        <v>170</v>
      </c>
      <c r="H74" s="571">
        <f>G74*30</f>
        <v>5100</v>
      </c>
      <c r="I74" s="572">
        <f t="shared" ref="I74:U74" si="36">SUM(I62+I60)</f>
        <v>1570</v>
      </c>
      <c r="J74" s="572">
        <f t="shared" si="36"/>
        <v>902</v>
      </c>
      <c r="K74" s="572">
        <f t="shared" si="36"/>
        <v>170</v>
      </c>
      <c r="L74" s="587">
        <f t="shared" si="36"/>
        <v>720</v>
      </c>
      <c r="M74" s="586">
        <f t="shared" si="36"/>
        <v>3530</v>
      </c>
      <c r="N74" s="571">
        <f t="shared" si="36"/>
        <v>10</v>
      </c>
      <c r="O74" s="572">
        <f t="shared" si="36"/>
        <v>8</v>
      </c>
      <c r="P74" s="572">
        <f t="shared" si="36"/>
        <v>19</v>
      </c>
      <c r="Q74" s="572">
        <f t="shared" si="36"/>
        <v>18</v>
      </c>
      <c r="R74" s="584">
        <f t="shared" si="36"/>
        <v>12</v>
      </c>
      <c r="S74" s="584">
        <f t="shared" si="36"/>
        <v>12</v>
      </c>
      <c r="T74" s="572">
        <f t="shared" si="36"/>
        <v>16</v>
      </c>
      <c r="U74" s="573">
        <f t="shared" si="36"/>
        <v>14</v>
      </c>
      <c r="V74" s="588"/>
      <c r="W74" s="589"/>
      <c r="X74" s="589"/>
      <c r="Y74" s="499"/>
      <c r="Z74" s="499"/>
      <c r="AA74" s="499"/>
      <c r="AB74" s="499"/>
      <c r="AC74" s="499"/>
      <c r="AD74" s="499"/>
      <c r="AE74" s="499"/>
      <c r="AF74" s="499"/>
      <c r="AG74" s="499"/>
      <c r="AH74" s="589"/>
      <c r="AI74" s="499"/>
      <c r="AJ74" s="499"/>
      <c r="AK74" s="499"/>
      <c r="AL74" s="499"/>
      <c r="AM74" s="499"/>
      <c r="AN74" s="499"/>
      <c r="AO74" s="499"/>
      <c r="AP74" s="499"/>
      <c r="AQ74" s="499"/>
      <c r="AR74" s="589"/>
      <c r="AS74" s="499"/>
      <c r="AT74" s="499"/>
      <c r="AU74" s="499"/>
      <c r="AV74" s="499"/>
      <c r="AW74" s="499"/>
      <c r="AX74" s="499"/>
      <c r="AY74" s="499"/>
      <c r="AZ74" s="499"/>
      <c r="BA74" s="499"/>
      <c r="BB74" s="589"/>
      <c r="BC74" s="499"/>
      <c r="BD74" s="499"/>
      <c r="BE74" s="499"/>
      <c r="BF74" s="499"/>
      <c r="BG74" s="499"/>
      <c r="BH74" s="499"/>
      <c r="BI74" s="499"/>
      <c r="BJ74" s="499"/>
      <c r="BK74" s="499"/>
      <c r="BL74" s="589"/>
      <c r="BM74" s="499"/>
      <c r="BN74" s="499"/>
      <c r="BO74" s="499"/>
      <c r="BP74" s="499"/>
      <c r="BQ74" s="499"/>
      <c r="BR74" s="499"/>
      <c r="BS74" s="499"/>
      <c r="BT74" s="499"/>
      <c r="BU74" s="499"/>
    </row>
    <row r="75" spans="1:73" s="238" customFormat="1" ht="33" customHeight="1" thickBot="1">
      <c r="A75" s="1095" t="s">
        <v>603</v>
      </c>
      <c r="B75" s="1096"/>
      <c r="C75" s="702"/>
      <c r="D75" s="702"/>
      <c r="E75" s="702"/>
      <c r="F75" s="702"/>
      <c r="G75" s="703"/>
      <c r="H75" s="704">
        <f>G31/G78</f>
        <v>0.29166666666666669</v>
      </c>
      <c r="I75" s="705"/>
      <c r="J75" s="705"/>
      <c r="K75" s="705"/>
      <c r="L75" s="706"/>
      <c r="M75" s="703"/>
      <c r="N75" s="707"/>
      <c r="O75" s="708"/>
      <c r="P75" s="705"/>
      <c r="Q75" s="705"/>
      <c r="R75" s="705"/>
      <c r="S75" s="705"/>
      <c r="T75" s="705"/>
      <c r="U75" s="786"/>
      <c r="V75" s="574"/>
      <c r="W75" s="405"/>
      <c r="X75" s="405"/>
      <c r="Y75" s="267"/>
      <c r="Z75" s="267"/>
      <c r="AA75" s="267"/>
      <c r="AB75" s="267"/>
      <c r="AC75" s="267"/>
      <c r="AD75" s="267"/>
      <c r="AE75" s="267"/>
      <c r="AF75" s="267"/>
      <c r="AG75" s="267"/>
      <c r="AH75" s="405"/>
      <c r="AI75" s="267"/>
      <c r="AJ75" s="267"/>
      <c r="AK75" s="267"/>
      <c r="AL75" s="267"/>
      <c r="AM75" s="267"/>
      <c r="AN75" s="267"/>
      <c r="AO75" s="267"/>
      <c r="AP75" s="267"/>
      <c r="AQ75" s="267"/>
      <c r="AR75" s="405"/>
      <c r="AS75" s="267"/>
      <c r="AT75" s="267"/>
      <c r="AU75" s="267"/>
      <c r="AV75" s="267"/>
      <c r="AW75" s="267"/>
      <c r="AX75" s="267"/>
      <c r="AY75" s="267"/>
      <c r="AZ75" s="267"/>
      <c r="BA75" s="267"/>
      <c r="BB75" s="405"/>
      <c r="BC75" s="267"/>
      <c r="BD75" s="267"/>
      <c r="BE75" s="267"/>
      <c r="BF75" s="267"/>
      <c r="BG75" s="267"/>
      <c r="BH75" s="267"/>
      <c r="BI75" s="267"/>
      <c r="BJ75" s="267"/>
      <c r="BK75" s="267"/>
      <c r="BL75" s="405"/>
      <c r="BM75" s="267"/>
      <c r="BN75" s="267"/>
      <c r="BO75" s="267"/>
      <c r="BP75" s="267"/>
      <c r="BQ75" s="267"/>
      <c r="BR75" s="267"/>
      <c r="BS75" s="267"/>
      <c r="BT75" s="267"/>
      <c r="BU75" s="267"/>
    </row>
    <row r="76" spans="1:73" s="238" customFormat="1" ht="33" customHeight="1" thickBot="1">
      <c r="A76" s="1097" t="s">
        <v>604</v>
      </c>
      <c r="B76" s="1098"/>
      <c r="C76" s="709"/>
      <c r="D76" s="709"/>
      <c r="E76" s="709"/>
      <c r="F76" s="709"/>
      <c r="G76" s="710"/>
      <c r="H76" s="788">
        <f>(G62+G26)/G78</f>
        <v>0.25</v>
      </c>
      <c r="I76" s="709"/>
      <c r="J76" s="709"/>
      <c r="K76" s="709"/>
      <c r="L76" s="712"/>
      <c r="M76" s="710"/>
      <c r="N76" s="709"/>
      <c r="O76" s="709"/>
      <c r="P76" s="709"/>
      <c r="Q76" s="709"/>
      <c r="R76" s="709"/>
      <c r="S76" s="709"/>
      <c r="T76" s="709"/>
      <c r="U76" s="787"/>
      <c r="V76" s="574"/>
      <c r="W76" s="405"/>
      <c r="X76" s="405"/>
      <c r="Y76" s="267"/>
      <c r="Z76" s="267"/>
      <c r="AA76" s="267"/>
      <c r="AB76" s="267"/>
      <c r="AC76" s="267"/>
      <c r="AD76" s="267"/>
      <c r="AE76" s="267"/>
      <c r="AF76" s="267"/>
      <c r="AG76" s="267"/>
      <c r="AH76" s="405"/>
      <c r="AI76" s="267"/>
      <c r="AJ76" s="267"/>
      <c r="AK76" s="267"/>
      <c r="AL76" s="267"/>
      <c r="AM76" s="267"/>
      <c r="AN76" s="267"/>
      <c r="AO76" s="267"/>
      <c r="AP76" s="267"/>
      <c r="AQ76" s="267"/>
      <c r="AR76" s="405"/>
      <c r="AS76" s="267"/>
      <c r="AT76" s="267"/>
      <c r="AU76" s="267"/>
      <c r="AV76" s="267"/>
      <c r="AW76" s="267"/>
      <c r="AX76" s="267"/>
      <c r="AY76" s="267"/>
      <c r="AZ76" s="267"/>
      <c r="BA76" s="267"/>
      <c r="BB76" s="405"/>
      <c r="BC76" s="267"/>
      <c r="BD76" s="267"/>
      <c r="BE76" s="267"/>
      <c r="BF76" s="267"/>
      <c r="BG76" s="267"/>
      <c r="BH76" s="267"/>
      <c r="BI76" s="267"/>
      <c r="BJ76" s="267"/>
      <c r="BK76" s="267"/>
      <c r="BL76" s="405"/>
      <c r="BM76" s="267"/>
      <c r="BN76" s="267"/>
      <c r="BO76" s="267"/>
      <c r="BP76" s="267"/>
      <c r="BQ76" s="267"/>
      <c r="BR76" s="267"/>
      <c r="BS76" s="267"/>
      <c r="BT76" s="267"/>
      <c r="BU76" s="267"/>
    </row>
    <row r="77" spans="1:73" s="238" customFormat="1" ht="15.75" customHeight="1" thickBot="1">
      <c r="A77" s="1139" t="s">
        <v>327</v>
      </c>
      <c r="B77" s="1140"/>
      <c r="C77" s="1140"/>
      <c r="D77" s="1140"/>
      <c r="E77" s="1140"/>
      <c r="F77" s="1140"/>
      <c r="G77" s="1140"/>
      <c r="H77" s="1140"/>
      <c r="I77" s="1140"/>
      <c r="J77" s="1140"/>
      <c r="K77" s="1140"/>
      <c r="L77" s="1140"/>
      <c r="M77" s="1140"/>
      <c r="N77" s="1140"/>
      <c r="O77" s="1140"/>
      <c r="P77" s="1140"/>
      <c r="Q77" s="1140"/>
      <c r="R77" s="1140"/>
      <c r="S77" s="1140"/>
      <c r="T77" s="1140"/>
      <c r="U77" s="1141"/>
      <c r="V77" s="574"/>
      <c r="W77" s="405"/>
      <c r="X77" s="405"/>
      <c r="Y77" s="267" t="str">
        <f>IF(ISERROR(SEARCH(Y$8,#REF!,1)),"-",IF(COUNTIF(#REF!,Y$8)=1,1,IF(ISERROR(SEARCH(CONCATENATE(Y$8,","),#REF!,1)),IF(ISERROR(SEARCH(CONCATENATE(",",Y$8),#REF!,1)),"-",1),1)))</f>
        <v>-</v>
      </c>
      <c r="Z77" s="267" t="str">
        <f>IF(ISERROR(SEARCH(Z$8,#REF!,1)),"-",IF(COUNTIF(#REF!,Z$8)=1,1,IF(ISERROR(SEARCH(CONCATENATE(Z$8,","),#REF!,1)),IF(ISERROR(SEARCH(CONCATENATE(",",Z$8),#REF!,1)),"-",1),1)))</f>
        <v>-</v>
      </c>
      <c r="AA77" s="267" t="str">
        <f>IF(ISERROR(SEARCH(AA$8,#REF!,1)),"-",IF(COUNTIF(#REF!,AA$8)=1,1,IF(ISERROR(SEARCH(CONCATENATE(AA$8,","),#REF!,1)),IF(ISERROR(SEARCH(CONCATENATE(",",AA$8),#REF!,1)),"-",1),1)))</f>
        <v>-</v>
      </c>
      <c r="AB77" s="267" t="str">
        <f>IF(ISERROR(SEARCH(AB$8,#REF!,1)),"-",IF(COUNTIF(#REF!,AB$8)=1,1,IF(ISERROR(SEARCH(CONCATENATE(AB$8,","),#REF!,1)),IF(ISERROR(SEARCH(CONCATENATE(",",AB$8),#REF!,1)),"-",1),1)))</f>
        <v>-</v>
      </c>
      <c r="AC77" s="267" t="str">
        <f>IF(ISERROR(SEARCH(AC$8,#REF!,1)),"-",IF(COUNTIF(#REF!,AC$8)=1,1,IF(ISERROR(SEARCH(CONCATENATE(AC$8,","),#REF!,1)),IF(ISERROR(SEARCH(CONCATENATE(",",AC$8),#REF!,1)),"-",1),1)))</f>
        <v>-</v>
      </c>
      <c r="AD77" s="267" t="str">
        <f>IF(ISERROR(SEARCH(AD$8,#REF!,1)),"-",IF(COUNTIF(#REF!,AD$8)=1,1,IF(ISERROR(SEARCH(CONCATENATE(AD$8,","),#REF!,1)),IF(ISERROR(SEARCH(CONCATENATE(",",AD$8),#REF!,1)),"-",1),1)))</f>
        <v>-</v>
      </c>
      <c r="AE77" s="267" t="str">
        <f>IF(ISERROR(SEARCH(AE$8,#REF!,1)),"-",IF(COUNTIF(#REF!,AE$8)=1,1,IF(ISERROR(SEARCH(CONCATENATE(AE$8,","),#REF!,1)),IF(ISERROR(SEARCH(CONCATENATE(",",AE$8),#REF!,1)),"-",1),1)))</f>
        <v>-</v>
      </c>
      <c r="AF77" s="267" t="str">
        <f>IF(ISERROR(SEARCH(AF$8,#REF!,1)),"-",IF(COUNTIF(#REF!,AF$8)=1,1,IF(ISERROR(SEARCH(CONCATENATE(AF$8,","),#REF!,1)),IF(ISERROR(SEARCH(CONCATENATE(",",AF$8),#REF!,1)),"-",1),1)))</f>
        <v>-</v>
      </c>
      <c r="AG77" s="267" t="str">
        <f>IF(ISERROR(SEARCH(AG$8,#REF!,1)),"-",IF(COUNTIF(#REF!,AG$8)=1,1,IF(ISERROR(SEARCH(CONCATENATE(AG$8,","),#REF!,1)),IF(ISERROR(SEARCH(CONCATENATE(",",AG$8),#REF!,1)),"-",1),1)))</f>
        <v>-</v>
      </c>
      <c r="AH77" s="405"/>
      <c r="AI77" s="267" t="str">
        <f>IF(ISERROR(SEARCH(AI$8,#REF!,1)),"-",IF(COUNTIF(#REF!,AI$8)=1,1,IF(ISERROR(SEARCH(CONCATENATE(AI$8,","),#REF!,1)),IF(ISERROR(SEARCH(CONCATENATE(",",AI$8),#REF!,1)),"-",1),1)))</f>
        <v>-</v>
      </c>
      <c r="AJ77" s="267" t="str">
        <f>IF(ISERROR(SEARCH(AJ$8,#REF!,1)),"-",IF(COUNTIF(#REF!,AJ$8)=1,1,IF(ISERROR(SEARCH(CONCATENATE(AJ$8,","),#REF!,1)),IF(ISERROR(SEARCH(CONCATENATE(",",AJ$8),#REF!,1)),"-",1),1)))</f>
        <v>-</v>
      </c>
      <c r="AK77" s="267" t="str">
        <f>IF(ISERROR(SEARCH(AK$8,#REF!,1)),"-",IF(COUNTIF(#REF!,AK$8)=1,1,IF(ISERROR(SEARCH(CONCATENATE(AK$8,","),#REF!,1)),IF(ISERROR(SEARCH(CONCATENATE(",",AK$8),#REF!,1)),"-",1),1)))</f>
        <v>-</v>
      </c>
      <c r="AL77" s="267" t="str">
        <f>IF(ISERROR(SEARCH(AL$8,#REF!,1)),"-",IF(COUNTIF(#REF!,AL$8)=1,1,IF(ISERROR(SEARCH(CONCATENATE(AL$8,","),#REF!,1)),IF(ISERROR(SEARCH(CONCATENATE(",",AL$8),#REF!,1)),"-",1),1)))</f>
        <v>-</v>
      </c>
      <c r="AM77" s="267" t="str">
        <f>IF(ISERROR(SEARCH(AM$8,#REF!,1)),"-",IF(COUNTIF(#REF!,AM$8)=1,1,IF(ISERROR(SEARCH(CONCATENATE(AM$8,","),#REF!,1)),IF(ISERROR(SEARCH(CONCATENATE(",",AM$8),#REF!,1)),"-",1),1)))</f>
        <v>-</v>
      </c>
      <c r="AN77" s="267" t="str">
        <f>IF(ISERROR(SEARCH(AN$8,#REF!,1)),"-",IF(COUNTIF(#REF!,AN$8)=1,1,IF(ISERROR(SEARCH(CONCATENATE(AN$8,","),#REF!,1)),IF(ISERROR(SEARCH(CONCATENATE(",",AN$8),#REF!,1)),"-",1),1)))</f>
        <v>-</v>
      </c>
      <c r="AO77" s="267" t="str">
        <f>IF(ISERROR(SEARCH(AO$8,#REF!,1)),"-",IF(COUNTIF(#REF!,AO$8)=1,1,IF(ISERROR(SEARCH(CONCATENATE(AO$8,","),#REF!,1)),IF(ISERROR(SEARCH(CONCATENATE(",",AO$8),#REF!,1)),"-",1),1)))</f>
        <v>-</v>
      </c>
      <c r="AP77" s="267" t="str">
        <f>IF(ISERROR(SEARCH(AP$8,#REF!,1)),"-",IF(COUNTIF(#REF!,AP$8)=1,1,IF(ISERROR(SEARCH(CONCATENATE(AP$8,","),#REF!,1)),IF(ISERROR(SEARCH(CONCATENATE(",",AP$8),#REF!,1)),"-",1),1)))</f>
        <v>-</v>
      </c>
      <c r="AQ77" s="267" t="str">
        <f>IF(ISERROR(SEARCH(AQ$8,#REF!,1)),"-",IF(COUNTIF(#REF!,AQ$8)=1,1,IF(ISERROR(SEARCH(CONCATENATE(AQ$8,","),#REF!,1)),IF(ISERROR(SEARCH(CONCATENATE(",",AQ$8),#REF!,1)),"-",1),1)))</f>
        <v>-</v>
      </c>
      <c r="AR77" s="405"/>
      <c r="AS77" s="267" t="str">
        <f>IF(ISERROR(SEARCH(AS$8,#REF!,1)),"-",IF(COUNTIF(#REF!,AS$8)=1,1,IF(ISERROR(SEARCH(CONCATENATE(AS$8,","),#REF!,1)),IF(ISERROR(SEARCH(CONCATENATE(",",AS$8),#REF!,1)),"-",1),1)))</f>
        <v>-</v>
      </c>
      <c r="AT77" s="267" t="str">
        <f>IF(ISERROR(SEARCH(AT$8,#REF!,1)),"-",IF(COUNTIF(#REF!,AT$8)=1,1,IF(ISERROR(SEARCH(CONCATENATE(AT$8,","),#REF!,1)),IF(ISERROR(SEARCH(CONCATENATE(",",AT$8),#REF!,1)),"-",1),1)))</f>
        <v>-</v>
      </c>
      <c r="AU77" s="267" t="str">
        <f>IF(ISERROR(SEARCH(AU$8,#REF!,1)),"-",IF(COUNTIF(#REF!,AU$8)=1,1,IF(ISERROR(SEARCH(CONCATENATE(AU$8,","),#REF!,1)),IF(ISERROR(SEARCH(CONCATENATE(",",AU$8),#REF!,1)),"-",1),1)))</f>
        <v>-</v>
      </c>
      <c r="AV77" s="267" t="str">
        <f>IF(ISERROR(SEARCH(AV$8,#REF!,1)),"-",IF(COUNTIF(#REF!,AV$8)=1,1,IF(ISERROR(SEARCH(CONCATENATE(AV$8,","),#REF!,1)),IF(ISERROR(SEARCH(CONCATENATE(",",AV$8),#REF!,1)),"-",1),1)))</f>
        <v>-</v>
      </c>
      <c r="AW77" s="267" t="str">
        <f>IF(ISERROR(SEARCH(AW$8,#REF!,1)),"-",IF(COUNTIF(#REF!,AW$8)=1,1,IF(ISERROR(SEARCH(CONCATENATE(AW$8,","),#REF!,1)),IF(ISERROR(SEARCH(CONCATENATE(",",AW$8),#REF!,1)),"-",1),1)))</f>
        <v>-</v>
      </c>
      <c r="AX77" s="267" t="str">
        <f>IF(ISERROR(SEARCH(AX$8,#REF!,1)),"-",IF(COUNTIF(#REF!,AX$8)=1,1,IF(ISERROR(SEARCH(CONCATENATE(AX$8,","),#REF!,1)),IF(ISERROR(SEARCH(CONCATENATE(",",AX$8),#REF!,1)),"-",1),1)))</f>
        <v>-</v>
      </c>
      <c r="AY77" s="267" t="str">
        <f>IF(ISERROR(SEARCH(AY$8,#REF!,1)),"-",IF(COUNTIF(#REF!,AY$8)=1,1,IF(ISERROR(SEARCH(CONCATENATE(AY$8,","),#REF!,1)),IF(ISERROR(SEARCH(CONCATENATE(",",AY$8),#REF!,1)),"-",1),1)))</f>
        <v>-</v>
      </c>
      <c r="AZ77" s="267" t="str">
        <f>IF(ISERROR(SEARCH(AZ$8,#REF!,1)),"-",IF(COUNTIF(#REF!,AZ$8)=1,1,IF(ISERROR(SEARCH(CONCATENATE(AZ$8,","),#REF!,1)),IF(ISERROR(SEARCH(CONCATENATE(",",AZ$8),#REF!,1)),"-",1),1)))</f>
        <v>-</v>
      </c>
      <c r="BA77" s="267" t="str">
        <f>IF(ISERROR(SEARCH(BA$8,#REF!,1)),"-",IF(COUNTIF(#REF!,BA$8)=1,1,IF(ISERROR(SEARCH(CONCATENATE(BA$8,","),#REF!,1)),IF(ISERROR(SEARCH(CONCATENATE(",",BA$8),#REF!,1)),"-",1),1)))</f>
        <v>-</v>
      </c>
      <c r="BB77" s="405"/>
      <c r="BC77" s="267" t="str">
        <f>IF(ISERROR(SEARCH(BC$8,#REF!,1)),"-",IF(COUNTIF(#REF!,BC$8)=1,1,IF(ISERROR(SEARCH(CONCATENATE(BC$8,","),#REF!,1)),IF(ISERROR(SEARCH(CONCATENATE(",",BC$8),#REF!,1)),"-",1),1)))</f>
        <v>-</v>
      </c>
      <c r="BD77" s="267" t="str">
        <f>IF(ISERROR(SEARCH(BD$8,#REF!,1)),"-",IF(COUNTIF(#REF!,BD$8)=1,1,IF(ISERROR(SEARCH(CONCATENATE(BD$8,","),#REF!,1)),IF(ISERROR(SEARCH(CONCATENATE(",",BD$8),#REF!,1)),"-",1),1)))</f>
        <v>-</v>
      </c>
      <c r="BE77" s="267" t="str">
        <f>IF(ISERROR(SEARCH(BE$8,#REF!,1)),"-",IF(COUNTIF(#REF!,BE$8)=1,1,IF(ISERROR(SEARCH(CONCATENATE(BE$8,","),#REF!,1)),IF(ISERROR(SEARCH(CONCATENATE(",",BE$8),#REF!,1)),"-",1),1)))</f>
        <v>-</v>
      </c>
      <c r="BF77" s="267" t="str">
        <f>IF(ISERROR(SEARCH(BF$8,#REF!,1)),"-",IF(COUNTIF(#REF!,BF$8)=1,1,IF(ISERROR(SEARCH(CONCATENATE(BF$8,","),#REF!,1)),IF(ISERROR(SEARCH(CONCATENATE(",",BF$8),#REF!,1)),"-",1),1)))</f>
        <v>-</v>
      </c>
      <c r="BG77" s="267" t="str">
        <f>IF(ISERROR(SEARCH(BG$8,#REF!,1)),"-",IF(COUNTIF(#REF!,BG$8)=1,1,IF(ISERROR(SEARCH(CONCATENATE(BG$8,","),#REF!,1)),IF(ISERROR(SEARCH(CONCATENATE(",",BG$8),#REF!,1)),"-",1),1)))</f>
        <v>-</v>
      </c>
      <c r="BH77" s="267" t="str">
        <f>IF(ISERROR(SEARCH(BH$8,#REF!,1)),"-",IF(COUNTIF(#REF!,BH$8)=1,1,IF(ISERROR(SEARCH(CONCATENATE(BH$8,","),#REF!,1)),IF(ISERROR(SEARCH(CONCATENATE(",",BH$8),#REF!,1)),"-",1),1)))</f>
        <v>-</v>
      </c>
      <c r="BI77" s="267" t="str">
        <f>IF(ISERROR(SEARCH(BI$8,#REF!,1)),"-",IF(COUNTIF(#REF!,BI$8)=1,1,IF(ISERROR(SEARCH(CONCATENATE(BI$8,","),#REF!,1)),IF(ISERROR(SEARCH(CONCATENATE(",",BI$8),#REF!,1)),"-",1),1)))</f>
        <v>-</v>
      </c>
      <c r="BJ77" s="267" t="str">
        <f>IF(ISERROR(SEARCH(BJ$8,#REF!,1)),"-",IF(COUNTIF(#REF!,BJ$8)=1,1,IF(ISERROR(SEARCH(CONCATENATE(BJ$8,","),#REF!,1)),IF(ISERROR(SEARCH(CONCATENATE(",",BJ$8),#REF!,1)),"-",1),1)))</f>
        <v>-</v>
      </c>
      <c r="BK77" s="267" t="str">
        <f>IF(ISERROR(SEARCH(BK$8,#REF!,1)),"-",IF(COUNTIF(#REF!,BK$8)=1,1,IF(ISERROR(SEARCH(CONCATENATE(BK$8,","),#REF!,1)),IF(ISERROR(SEARCH(CONCATENATE(",",BK$8),#REF!,1)),"-",1),1)))</f>
        <v>-</v>
      </c>
      <c r="BL77" s="405"/>
      <c r="BM77" s="267"/>
      <c r="BN77" s="267"/>
      <c r="BO77" s="267"/>
      <c r="BP77" s="267"/>
      <c r="BQ77" s="267"/>
      <c r="BR77" s="267"/>
      <c r="BS77" s="267"/>
      <c r="BT77" s="267"/>
      <c r="BU77" s="267"/>
    </row>
    <row r="78" spans="1:73" s="238" customFormat="1" ht="16.5" thickBot="1">
      <c r="A78" s="614"/>
      <c r="B78" s="230"/>
      <c r="C78" s="234">
        <f>SUM(C74,C31)</f>
        <v>19</v>
      </c>
      <c r="D78" s="231">
        <f>SUM(D74,D31)</f>
        <v>41</v>
      </c>
      <c r="E78" s="231">
        <v>3</v>
      </c>
      <c r="F78" s="300">
        <f t="shared" ref="F78:N78" si="37">SUM(F74,F31)</f>
        <v>0</v>
      </c>
      <c r="G78" s="299">
        <f t="shared" si="37"/>
        <v>240</v>
      </c>
      <c r="H78" s="233">
        <f t="shared" si="37"/>
        <v>7200</v>
      </c>
      <c r="I78" s="231">
        <f t="shared" si="37"/>
        <v>2434</v>
      </c>
      <c r="J78" s="231">
        <f t="shared" si="37"/>
        <v>1206</v>
      </c>
      <c r="K78" s="231">
        <f t="shared" si="37"/>
        <v>170</v>
      </c>
      <c r="L78" s="300">
        <f t="shared" si="37"/>
        <v>1280</v>
      </c>
      <c r="M78" s="299">
        <f t="shared" si="37"/>
        <v>4528</v>
      </c>
      <c r="N78" s="233">
        <f t="shared" si="37"/>
        <v>22</v>
      </c>
      <c r="O78" s="231">
        <f t="shared" ref="O78:U78" si="38">SUM(O31,O74)</f>
        <v>22</v>
      </c>
      <c r="P78" s="231">
        <f t="shared" si="38"/>
        <v>21</v>
      </c>
      <c r="Q78" s="231">
        <f t="shared" si="38"/>
        <v>21</v>
      </c>
      <c r="R78" s="231">
        <f t="shared" si="38"/>
        <v>20</v>
      </c>
      <c r="S78" s="231">
        <f t="shared" si="38"/>
        <v>19</v>
      </c>
      <c r="T78" s="231">
        <f t="shared" si="38"/>
        <v>21</v>
      </c>
      <c r="U78" s="232">
        <f t="shared" si="38"/>
        <v>20</v>
      </c>
      <c r="V78" s="615"/>
      <c r="W78" s="600"/>
      <c r="X78" s="600"/>
      <c r="Y78" s="501">
        <f t="shared" ref="Y78:AG78" si="39">SUM(Y77:Y77)</f>
        <v>0</v>
      </c>
      <c r="Z78" s="501">
        <f t="shared" si="39"/>
        <v>0</v>
      </c>
      <c r="AA78" s="501">
        <f t="shared" si="39"/>
        <v>0</v>
      </c>
      <c r="AB78" s="501">
        <f t="shared" si="39"/>
        <v>0</v>
      </c>
      <c r="AC78" s="501">
        <f t="shared" si="39"/>
        <v>0</v>
      </c>
      <c r="AD78" s="501">
        <f t="shared" si="39"/>
        <v>0</v>
      </c>
      <c r="AE78" s="501">
        <f t="shared" si="39"/>
        <v>0</v>
      </c>
      <c r="AF78" s="501">
        <f t="shared" si="39"/>
        <v>0</v>
      </c>
      <c r="AG78" s="501">
        <f t="shared" si="39"/>
        <v>0</v>
      </c>
      <c r="AH78" s="600"/>
      <c r="AI78" s="501">
        <f t="shared" ref="AI78:AQ78" si="40">SUM(AI77:AI77)</f>
        <v>0</v>
      </c>
      <c r="AJ78" s="501">
        <f t="shared" si="40"/>
        <v>0</v>
      </c>
      <c r="AK78" s="501">
        <f t="shared" si="40"/>
        <v>0</v>
      </c>
      <c r="AL78" s="501">
        <f t="shared" si="40"/>
        <v>0</v>
      </c>
      <c r="AM78" s="501">
        <f t="shared" si="40"/>
        <v>0</v>
      </c>
      <c r="AN78" s="501">
        <f t="shared" si="40"/>
        <v>0</v>
      </c>
      <c r="AO78" s="501">
        <f t="shared" si="40"/>
        <v>0</v>
      </c>
      <c r="AP78" s="501">
        <f t="shared" si="40"/>
        <v>0</v>
      </c>
      <c r="AQ78" s="501">
        <f t="shared" si="40"/>
        <v>0</v>
      </c>
      <c r="AR78" s="600"/>
      <c r="AS78" s="501">
        <f t="shared" ref="AS78:BA78" si="41">SUM(AS77:AS77)</f>
        <v>0</v>
      </c>
      <c r="AT78" s="501">
        <f t="shared" si="41"/>
        <v>0</v>
      </c>
      <c r="AU78" s="501">
        <f t="shared" si="41"/>
        <v>0</v>
      </c>
      <c r="AV78" s="501">
        <f t="shared" si="41"/>
        <v>0</v>
      </c>
      <c r="AW78" s="501">
        <f t="shared" si="41"/>
        <v>0</v>
      </c>
      <c r="AX78" s="501">
        <f t="shared" si="41"/>
        <v>0</v>
      </c>
      <c r="AY78" s="501">
        <f t="shared" si="41"/>
        <v>0</v>
      </c>
      <c r="AZ78" s="501">
        <f t="shared" si="41"/>
        <v>0</v>
      </c>
      <c r="BA78" s="501">
        <f t="shared" si="41"/>
        <v>0</v>
      </c>
      <c r="BB78" s="600"/>
      <c r="BC78" s="501">
        <f t="shared" ref="BC78:BK78" si="42">SUM(BC77:BC77)</f>
        <v>0</v>
      </c>
      <c r="BD78" s="501">
        <f t="shared" si="42"/>
        <v>0</v>
      </c>
      <c r="BE78" s="501">
        <f t="shared" si="42"/>
        <v>0</v>
      </c>
      <c r="BF78" s="501">
        <f t="shared" si="42"/>
        <v>0</v>
      </c>
      <c r="BG78" s="501">
        <f t="shared" si="42"/>
        <v>0</v>
      </c>
      <c r="BH78" s="501">
        <f t="shared" si="42"/>
        <v>0</v>
      </c>
      <c r="BI78" s="501">
        <f t="shared" si="42"/>
        <v>0</v>
      </c>
      <c r="BJ78" s="501">
        <f t="shared" si="42"/>
        <v>0</v>
      </c>
      <c r="BK78" s="501">
        <f t="shared" si="42"/>
        <v>0</v>
      </c>
      <c r="BL78" s="600"/>
      <c r="BM78" s="501">
        <f t="shared" ref="BM78:BU78" si="43">SUM(BM77:BM77)</f>
        <v>0</v>
      </c>
      <c r="BN78" s="501">
        <f t="shared" si="43"/>
        <v>0</v>
      </c>
      <c r="BO78" s="501">
        <f t="shared" si="43"/>
        <v>0</v>
      </c>
      <c r="BP78" s="501">
        <f t="shared" si="43"/>
        <v>0</v>
      </c>
      <c r="BQ78" s="501">
        <f t="shared" si="43"/>
        <v>0</v>
      </c>
      <c r="BR78" s="501">
        <f t="shared" si="43"/>
        <v>0</v>
      </c>
      <c r="BS78" s="501">
        <f t="shared" si="43"/>
        <v>0</v>
      </c>
      <c r="BT78" s="501">
        <f t="shared" si="43"/>
        <v>0</v>
      </c>
      <c r="BU78" s="501">
        <f t="shared" si="43"/>
        <v>0</v>
      </c>
    </row>
    <row r="79" spans="1:73" s="238" customFormat="1" ht="18" customHeight="1">
      <c r="A79" s="601"/>
      <c r="B79" s="394"/>
      <c r="C79" s="1142" t="s">
        <v>386</v>
      </c>
      <c r="D79" s="1143"/>
      <c r="E79" s="1143"/>
      <c r="F79" s="1143"/>
      <c r="G79" s="1143"/>
      <c r="H79" s="1143"/>
      <c r="I79" s="1143"/>
      <c r="J79" s="1143"/>
      <c r="K79" s="1143"/>
      <c r="L79" s="1143"/>
      <c r="M79" s="1143"/>
      <c r="N79" s="616">
        <v>22</v>
      </c>
      <c r="O79" s="616">
        <v>22</v>
      </c>
      <c r="P79" s="616">
        <v>21</v>
      </c>
      <c r="Q79" s="616">
        <v>21</v>
      </c>
      <c r="R79" s="616">
        <v>20</v>
      </c>
      <c r="S79" s="616">
        <v>20</v>
      </c>
      <c r="T79" s="616">
        <v>20</v>
      </c>
      <c r="U79" s="617">
        <v>20</v>
      </c>
      <c r="V79" s="574"/>
      <c r="W79" s="405"/>
      <c r="X79" s="405"/>
      <c r="Y79" s="267" t="str">
        <f>IF(ISERROR(SEARCH(Y$8,#REF!,1)),"-",IF(COUNTIF(#REF!,Y$8)=1,1,IF(ISERROR(SEARCH(CONCATENATE(Y$8,","),#REF!,1)),IF(ISERROR(SEARCH(CONCATENATE(",",Y$8),#REF!,1)),"-",1),1)))</f>
        <v>-</v>
      </c>
      <c r="Z79" s="267" t="str">
        <f>IF(ISERROR(SEARCH(Z$8,#REF!,1)),"-",IF(COUNTIF(#REF!,Z$8)=1,1,IF(ISERROR(SEARCH(CONCATENATE(Z$8,","),#REF!,1)),IF(ISERROR(SEARCH(CONCATENATE(",",Z$8),#REF!,1)),"-",1),1)))</f>
        <v>-</v>
      </c>
      <c r="AA79" s="267" t="str">
        <f>IF(ISERROR(SEARCH(AA$8,#REF!,1)),"-",IF(COUNTIF(#REF!,AA$8)=1,1,IF(ISERROR(SEARCH(CONCATENATE(AA$8,","),#REF!,1)),IF(ISERROR(SEARCH(CONCATENATE(",",AA$8),#REF!,1)),"-",1),1)))</f>
        <v>-</v>
      </c>
      <c r="AB79" s="267" t="str">
        <f>IF(ISERROR(SEARCH(AB$8,#REF!,1)),"-",IF(COUNTIF(#REF!,AB$8)=1,1,IF(ISERROR(SEARCH(CONCATENATE(AB$8,","),#REF!,1)),IF(ISERROR(SEARCH(CONCATENATE(",",AB$8),#REF!,1)),"-",1),1)))</f>
        <v>-</v>
      </c>
      <c r="AC79" s="267" t="str">
        <f>IF(ISERROR(SEARCH(AC$8,#REF!,1)),"-",IF(COUNTIF(#REF!,AC$8)=1,1,IF(ISERROR(SEARCH(CONCATENATE(AC$8,","),#REF!,1)),IF(ISERROR(SEARCH(CONCATENATE(",",AC$8),#REF!,1)),"-",1),1)))</f>
        <v>-</v>
      </c>
      <c r="AD79" s="267" t="str">
        <f>IF(ISERROR(SEARCH(AD$8,#REF!,1)),"-",IF(COUNTIF(#REF!,AD$8)=1,1,IF(ISERROR(SEARCH(CONCATENATE(AD$8,","),#REF!,1)),IF(ISERROR(SEARCH(CONCATENATE(",",AD$8),#REF!,1)),"-",1),1)))</f>
        <v>-</v>
      </c>
      <c r="AE79" s="267" t="str">
        <f>IF(ISERROR(SEARCH(AE$8,#REF!,1)),"-",IF(COUNTIF(#REF!,AE$8)=1,1,IF(ISERROR(SEARCH(CONCATENATE(AE$8,","),#REF!,1)),IF(ISERROR(SEARCH(CONCATENATE(",",AE$8),#REF!,1)),"-",1),1)))</f>
        <v>-</v>
      </c>
      <c r="AF79" s="267" t="str">
        <f>IF(ISERROR(SEARCH(AF$8,#REF!,1)),"-",IF(COUNTIF(#REF!,AF$8)=1,1,IF(ISERROR(SEARCH(CONCATENATE(AF$8,","),#REF!,1)),IF(ISERROR(SEARCH(CONCATENATE(",",AF$8),#REF!,1)),"-",1),1)))</f>
        <v>-</v>
      </c>
      <c r="AG79" s="267" t="str">
        <f>IF(ISERROR(SEARCH(AG$8,#REF!,1)),"-",IF(COUNTIF(#REF!,AG$8)=1,1,IF(ISERROR(SEARCH(CONCATENATE(AG$8,","),#REF!,1)),IF(ISERROR(SEARCH(CONCATENATE(",",AG$8),#REF!,1)),"-",1),1)))</f>
        <v>-</v>
      </c>
      <c r="AH79" s="405"/>
      <c r="AI79" s="267" t="str">
        <f>IF(ISERROR(SEARCH(AI$8,#REF!,1)),"-",IF(COUNTIF(#REF!,AI$8)=1,1,IF(ISERROR(SEARCH(CONCATENATE(AI$8,","),#REF!,1)),IF(ISERROR(SEARCH(CONCATENATE(",",AI$8),#REF!,1)),"-",1),1)))</f>
        <v>-</v>
      </c>
      <c r="AJ79" s="267" t="str">
        <f>IF(ISERROR(SEARCH(AJ$8,#REF!,1)),"-",IF(COUNTIF(#REF!,AJ$8)=1,1,IF(ISERROR(SEARCH(CONCATENATE(AJ$8,","),#REF!,1)),IF(ISERROR(SEARCH(CONCATENATE(",",AJ$8),#REF!,1)),"-",1),1)))</f>
        <v>-</v>
      </c>
      <c r="AK79" s="267" t="str">
        <f>IF(ISERROR(SEARCH(AK$8,#REF!,1)),"-",IF(COUNTIF(#REF!,AK$8)=1,1,IF(ISERROR(SEARCH(CONCATENATE(AK$8,","),#REF!,1)),IF(ISERROR(SEARCH(CONCATENATE(",",AK$8),#REF!,1)),"-",1),1)))</f>
        <v>-</v>
      </c>
      <c r="AL79" s="267" t="str">
        <f>IF(ISERROR(SEARCH(AL$8,#REF!,1)),"-",IF(COUNTIF(#REF!,AL$8)=1,1,IF(ISERROR(SEARCH(CONCATENATE(AL$8,","),#REF!,1)),IF(ISERROR(SEARCH(CONCATENATE(",",AL$8),#REF!,1)),"-",1),1)))</f>
        <v>-</v>
      </c>
      <c r="AM79" s="267" t="str">
        <f>IF(ISERROR(SEARCH(AM$8,#REF!,1)),"-",IF(COUNTIF(#REF!,AM$8)=1,1,IF(ISERROR(SEARCH(CONCATENATE(AM$8,","),#REF!,1)),IF(ISERROR(SEARCH(CONCATENATE(",",AM$8),#REF!,1)),"-",1),1)))</f>
        <v>-</v>
      </c>
      <c r="AN79" s="267" t="str">
        <f>IF(ISERROR(SEARCH(AN$8,#REF!,1)),"-",IF(COUNTIF(#REF!,AN$8)=1,1,IF(ISERROR(SEARCH(CONCATENATE(AN$8,","),#REF!,1)),IF(ISERROR(SEARCH(CONCATENATE(",",AN$8),#REF!,1)),"-",1),1)))</f>
        <v>-</v>
      </c>
      <c r="AO79" s="267" t="str">
        <f>IF(ISERROR(SEARCH(AO$8,#REF!,1)),"-",IF(COUNTIF(#REF!,AO$8)=1,1,IF(ISERROR(SEARCH(CONCATENATE(AO$8,","),#REF!,1)),IF(ISERROR(SEARCH(CONCATENATE(",",AO$8),#REF!,1)),"-",1),1)))</f>
        <v>-</v>
      </c>
      <c r="AP79" s="267" t="str">
        <f>IF(ISERROR(SEARCH(AP$8,#REF!,1)),"-",IF(COUNTIF(#REF!,AP$8)=1,1,IF(ISERROR(SEARCH(CONCATENATE(AP$8,","),#REF!,1)),IF(ISERROR(SEARCH(CONCATENATE(",",AP$8),#REF!,1)),"-",1),1)))</f>
        <v>-</v>
      </c>
      <c r="AQ79" s="267" t="str">
        <f>IF(ISERROR(SEARCH(AQ$8,#REF!,1)),"-",IF(COUNTIF(#REF!,AQ$8)=1,1,IF(ISERROR(SEARCH(CONCATENATE(AQ$8,","),#REF!,1)),IF(ISERROR(SEARCH(CONCATENATE(",",AQ$8),#REF!,1)),"-",1),1)))</f>
        <v>-</v>
      </c>
      <c r="AR79" s="405"/>
      <c r="AS79" s="267" t="str">
        <f>IF(ISERROR(SEARCH(AS$8,#REF!,1)),"-",IF(COUNTIF(#REF!,AS$8)=1,1,IF(ISERROR(SEARCH(CONCATENATE(AS$8,","),#REF!,1)),IF(ISERROR(SEARCH(CONCATENATE(",",AS$8),#REF!,1)),"-",1),1)))</f>
        <v>-</v>
      </c>
      <c r="AT79" s="267" t="str">
        <f>IF(ISERROR(SEARCH(AT$8,#REF!,1)),"-",IF(COUNTIF(#REF!,AT$8)=1,1,IF(ISERROR(SEARCH(CONCATENATE(AT$8,","),#REF!,1)),IF(ISERROR(SEARCH(CONCATENATE(",",AT$8),#REF!,1)),"-",1),1)))</f>
        <v>-</v>
      </c>
      <c r="AU79" s="267" t="str">
        <f>IF(ISERROR(SEARCH(AU$8,#REF!,1)),"-",IF(COUNTIF(#REF!,AU$8)=1,1,IF(ISERROR(SEARCH(CONCATENATE(AU$8,","),#REF!,1)),IF(ISERROR(SEARCH(CONCATENATE(",",AU$8),#REF!,1)),"-",1),1)))</f>
        <v>-</v>
      </c>
      <c r="AV79" s="267" t="str">
        <f>IF(ISERROR(SEARCH(AV$8,#REF!,1)),"-",IF(COUNTIF(#REF!,AV$8)=1,1,IF(ISERROR(SEARCH(CONCATENATE(AV$8,","),#REF!,1)),IF(ISERROR(SEARCH(CONCATENATE(",",AV$8),#REF!,1)),"-",1),1)))</f>
        <v>-</v>
      </c>
      <c r="AW79" s="267" t="str">
        <f>IF(ISERROR(SEARCH(AW$8,#REF!,1)),"-",IF(COUNTIF(#REF!,AW$8)=1,1,IF(ISERROR(SEARCH(CONCATENATE(AW$8,","),#REF!,1)),IF(ISERROR(SEARCH(CONCATENATE(",",AW$8),#REF!,1)),"-",1),1)))</f>
        <v>-</v>
      </c>
      <c r="AX79" s="267" t="str">
        <f>IF(ISERROR(SEARCH(AX$8,#REF!,1)),"-",IF(COUNTIF(#REF!,AX$8)=1,1,IF(ISERROR(SEARCH(CONCATENATE(AX$8,","),#REF!,1)),IF(ISERROR(SEARCH(CONCATENATE(",",AX$8),#REF!,1)),"-",1),1)))</f>
        <v>-</v>
      </c>
      <c r="AY79" s="267" t="str">
        <f>IF(ISERROR(SEARCH(AY$8,#REF!,1)),"-",IF(COUNTIF(#REF!,AY$8)=1,1,IF(ISERROR(SEARCH(CONCATENATE(AY$8,","),#REF!,1)),IF(ISERROR(SEARCH(CONCATENATE(",",AY$8),#REF!,1)),"-",1),1)))</f>
        <v>-</v>
      </c>
      <c r="AZ79" s="267" t="str">
        <f>IF(ISERROR(SEARCH(AZ$8,#REF!,1)),"-",IF(COUNTIF(#REF!,AZ$8)=1,1,IF(ISERROR(SEARCH(CONCATENATE(AZ$8,","),#REF!,1)),IF(ISERROR(SEARCH(CONCATENATE(",",AZ$8),#REF!,1)),"-",1),1)))</f>
        <v>-</v>
      </c>
      <c r="BA79" s="267" t="str">
        <f>IF(ISERROR(SEARCH(BA$8,#REF!,1)),"-",IF(COUNTIF(#REF!,BA$8)=1,1,IF(ISERROR(SEARCH(CONCATENATE(BA$8,","),#REF!,1)),IF(ISERROR(SEARCH(CONCATENATE(",",BA$8),#REF!,1)),"-",1),1)))</f>
        <v>-</v>
      </c>
      <c r="BB79" s="405"/>
      <c r="BC79" s="267" t="str">
        <f>IF(ISERROR(SEARCH(BC$8,#REF!,1)),"-",IF(COUNTIF(#REF!,BC$8)=1,1,IF(ISERROR(SEARCH(CONCATENATE(BC$8,","),#REF!,1)),IF(ISERROR(SEARCH(CONCATENATE(",",BC$8),#REF!,1)),"-",1),1)))</f>
        <v>-</v>
      </c>
      <c r="BD79" s="267" t="str">
        <f>IF(ISERROR(SEARCH(BD$8,#REF!,1)),"-",IF(COUNTIF(#REF!,BD$8)=1,1,IF(ISERROR(SEARCH(CONCATENATE(BD$8,","),#REF!,1)),IF(ISERROR(SEARCH(CONCATENATE(",",BD$8),#REF!,1)),"-",1),1)))</f>
        <v>-</v>
      </c>
      <c r="BE79" s="267" t="str">
        <f>IF(ISERROR(SEARCH(BE$8,#REF!,1)),"-",IF(COUNTIF(#REF!,BE$8)=1,1,IF(ISERROR(SEARCH(CONCATENATE(BE$8,","),#REF!,1)),IF(ISERROR(SEARCH(CONCATENATE(",",BE$8),#REF!,1)),"-",1),1)))</f>
        <v>-</v>
      </c>
      <c r="BF79" s="267" t="str">
        <f>IF(ISERROR(SEARCH(BF$8,#REF!,1)),"-",IF(COUNTIF(#REF!,BF$8)=1,1,IF(ISERROR(SEARCH(CONCATENATE(BF$8,","),#REF!,1)),IF(ISERROR(SEARCH(CONCATENATE(",",BF$8),#REF!,1)),"-",1),1)))</f>
        <v>-</v>
      </c>
      <c r="BG79" s="267" t="str">
        <f>IF(ISERROR(SEARCH(BG$8,#REF!,1)),"-",IF(COUNTIF(#REF!,BG$8)=1,1,IF(ISERROR(SEARCH(CONCATENATE(BG$8,","),#REF!,1)),IF(ISERROR(SEARCH(CONCATENATE(",",BG$8),#REF!,1)),"-",1),1)))</f>
        <v>-</v>
      </c>
      <c r="BH79" s="267" t="str">
        <f>IF(ISERROR(SEARCH(BH$8,#REF!,1)),"-",IF(COUNTIF(#REF!,BH$8)=1,1,IF(ISERROR(SEARCH(CONCATENATE(BH$8,","),#REF!,1)),IF(ISERROR(SEARCH(CONCATENATE(",",BH$8),#REF!,1)),"-",1),1)))</f>
        <v>-</v>
      </c>
      <c r="BI79" s="267" t="str">
        <f>IF(ISERROR(SEARCH(BI$8,#REF!,1)),"-",IF(COUNTIF(#REF!,BI$8)=1,1,IF(ISERROR(SEARCH(CONCATENATE(BI$8,","),#REF!,1)),IF(ISERROR(SEARCH(CONCATENATE(",",BI$8),#REF!,1)),"-",1),1)))</f>
        <v>-</v>
      </c>
      <c r="BJ79" s="267" t="str">
        <f>IF(ISERROR(SEARCH(BJ$8,#REF!,1)),"-",IF(COUNTIF(#REF!,BJ$8)=1,1,IF(ISERROR(SEARCH(CONCATENATE(BJ$8,","),#REF!,1)),IF(ISERROR(SEARCH(CONCATENATE(",",BJ$8),#REF!,1)),"-",1),1)))</f>
        <v>-</v>
      </c>
      <c r="BK79" s="267" t="str">
        <f>IF(ISERROR(SEARCH(BK$8,#REF!,1)),"-",IF(COUNTIF(#REF!,BK$8)=1,1,IF(ISERROR(SEARCH(CONCATENATE(BK$8,","),#REF!,1)),IF(ISERROR(SEARCH(CONCATENATE(",",BK$8),#REF!,1)),"-",1),1)))</f>
        <v>-</v>
      </c>
      <c r="BL79" s="405"/>
      <c r="BM79" s="267"/>
      <c r="BN79" s="267"/>
      <c r="BO79" s="267"/>
      <c r="BP79" s="267"/>
      <c r="BQ79" s="267"/>
      <c r="BR79" s="267"/>
      <c r="BS79" s="267"/>
      <c r="BT79" s="267"/>
      <c r="BU79" s="267"/>
    </row>
    <row r="80" spans="1:73" s="238" customFormat="1" ht="20.25" customHeight="1">
      <c r="A80" s="601"/>
      <c r="B80" s="394"/>
      <c r="C80" s="1131" t="s">
        <v>262</v>
      </c>
      <c r="D80" s="1132"/>
      <c r="E80" s="1132"/>
      <c r="F80" s="1132"/>
      <c r="G80" s="1132"/>
      <c r="H80" s="1132"/>
      <c r="I80" s="1132"/>
      <c r="J80" s="1132"/>
      <c r="K80" s="1132"/>
      <c r="L80" s="1132"/>
      <c r="M80" s="1132"/>
      <c r="N80" s="272">
        <v>1</v>
      </c>
      <c r="O80" s="271">
        <v>3</v>
      </c>
      <c r="P80" s="747">
        <v>3</v>
      </c>
      <c r="Q80" s="747">
        <v>4</v>
      </c>
      <c r="R80" s="272">
        <v>3</v>
      </c>
      <c r="S80" s="272">
        <v>2</v>
      </c>
      <c r="T80" s="747">
        <v>1</v>
      </c>
      <c r="U80" s="751">
        <v>2</v>
      </c>
      <c r="V80" s="273">
        <f t="shared" ref="V80:BA80" si="44">SUM(V78,V33)</f>
        <v>0</v>
      </c>
      <c r="W80" s="258">
        <f t="shared" si="44"/>
        <v>0</v>
      </c>
      <c r="X80" s="258">
        <f t="shared" si="44"/>
        <v>0</v>
      </c>
      <c r="Y80" s="258">
        <f t="shared" si="44"/>
        <v>0</v>
      </c>
      <c r="Z80" s="258">
        <f t="shared" si="44"/>
        <v>0</v>
      </c>
      <c r="AA80" s="258">
        <f t="shared" si="44"/>
        <v>0</v>
      </c>
      <c r="AB80" s="258">
        <f t="shared" si="44"/>
        <v>0</v>
      </c>
      <c r="AC80" s="258">
        <f t="shared" si="44"/>
        <v>0</v>
      </c>
      <c r="AD80" s="258">
        <f t="shared" si="44"/>
        <v>0</v>
      </c>
      <c r="AE80" s="258">
        <f t="shared" si="44"/>
        <v>0</v>
      </c>
      <c r="AF80" s="258">
        <f t="shared" si="44"/>
        <v>0</v>
      </c>
      <c r="AG80" s="258">
        <f t="shared" si="44"/>
        <v>0</v>
      </c>
      <c r="AH80" s="258">
        <f t="shared" si="44"/>
        <v>0</v>
      </c>
      <c r="AI80" s="258">
        <f t="shared" si="44"/>
        <v>0</v>
      </c>
      <c r="AJ80" s="258">
        <f t="shared" si="44"/>
        <v>0</v>
      </c>
      <c r="AK80" s="258">
        <f t="shared" si="44"/>
        <v>0</v>
      </c>
      <c r="AL80" s="258">
        <f t="shared" si="44"/>
        <v>0</v>
      </c>
      <c r="AM80" s="258">
        <f t="shared" si="44"/>
        <v>0</v>
      </c>
      <c r="AN80" s="258">
        <f t="shared" si="44"/>
        <v>0</v>
      </c>
      <c r="AO80" s="258">
        <f t="shared" si="44"/>
        <v>0</v>
      </c>
      <c r="AP80" s="258">
        <f t="shared" si="44"/>
        <v>0</v>
      </c>
      <c r="AQ80" s="258">
        <f t="shared" si="44"/>
        <v>0</v>
      </c>
      <c r="AR80" s="258">
        <f t="shared" si="44"/>
        <v>0</v>
      </c>
      <c r="AS80" s="258">
        <f t="shared" si="44"/>
        <v>0</v>
      </c>
      <c r="AT80" s="258">
        <f t="shared" si="44"/>
        <v>0</v>
      </c>
      <c r="AU80" s="258">
        <f t="shared" si="44"/>
        <v>0</v>
      </c>
      <c r="AV80" s="258">
        <f t="shared" si="44"/>
        <v>0</v>
      </c>
      <c r="AW80" s="258">
        <f t="shared" si="44"/>
        <v>0</v>
      </c>
      <c r="AX80" s="258">
        <f t="shared" si="44"/>
        <v>0</v>
      </c>
      <c r="AY80" s="258">
        <f t="shared" si="44"/>
        <v>0</v>
      </c>
      <c r="AZ80" s="258">
        <f t="shared" si="44"/>
        <v>0</v>
      </c>
      <c r="BA80" s="258">
        <f t="shared" si="44"/>
        <v>0</v>
      </c>
      <c r="BB80" s="258">
        <f t="shared" ref="BB80:BU80" si="45">SUM(BB78,BB33)</f>
        <v>0</v>
      </c>
      <c r="BC80" s="258">
        <f t="shared" si="45"/>
        <v>0</v>
      </c>
      <c r="BD80" s="258">
        <f t="shared" si="45"/>
        <v>0</v>
      </c>
      <c r="BE80" s="258">
        <f t="shared" si="45"/>
        <v>0</v>
      </c>
      <c r="BF80" s="258">
        <f t="shared" si="45"/>
        <v>0</v>
      </c>
      <c r="BG80" s="258">
        <f t="shared" si="45"/>
        <v>0</v>
      </c>
      <c r="BH80" s="258">
        <f t="shared" si="45"/>
        <v>0</v>
      </c>
      <c r="BI80" s="258">
        <f t="shared" si="45"/>
        <v>0</v>
      </c>
      <c r="BJ80" s="258">
        <f t="shared" si="45"/>
        <v>0</v>
      </c>
      <c r="BK80" s="258">
        <f t="shared" si="45"/>
        <v>0</v>
      </c>
      <c r="BL80" s="258">
        <f t="shared" si="45"/>
        <v>0</v>
      </c>
      <c r="BM80" s="258">
        <f t="shared" si="45"/>
        <v>0</v>
      </c>
      <c r="BN80" s="258">
        <f t="shared" si="45"/>
        <v>0</v>
      </c>
      <c r="BO80" s="258">
        <f t="shared" si="45"/>
        <v>0</v>
      </c>
      <c r="BP80" s="258">
        <f t="shared" si="45"/>
        <v>0</v>
      </c>
      <c r="BQ80" s="258">
        <f t="shared" si="45"/>
        <v>0</v>
      </c>
      <c r="BR80" s="258">
        <f t="shared" si="45"/>
        <v>0</v>
      </c>
      <c r="BS80" s="258">
        <f t="shared" si="45"/>
        <v>0</v>
      </c>
      <c r="BT80" s="258">
        <f t="shared" si="45"/>
        <v>0</v>
      </c>
      <c r="BU80" s="258">
        <f t="shared" si="45"/>
        <v>0</v>
      </c>
    </row>
    <row r="81" spans="1:73" s="238" customFormat="1" ht="21" customHeight="1">
      <c r="A81" s="394"/>
      <c r="B81" s="394"/>
      <c r="C81" s="1131" t="s">
        <v>129</v>
      </c>
      <c r="D81" s="1132"/>
      <c r="E81" s="1132"/>
      <c r="F81" s="1132"/>
      <c r="G81" s="1132"/>
      <c r="H81" s="1132"/>
      <c r="I81" s="1132"/>
      <c r="J81" s="1132"/>
      <c r="K81" s="1132"/>
      <c r="L81" s="1132"/>
      <c r="M81" s="1132"/>
      <c r="N81" s="468">
        <v>7</v>
      </c>
      <c r="O81" s="468">
        <v>6</v>
      </c>
      <c r="P81" s="748">
        <v>5</v>
      </c>
      <c r="Q81" s="748">
        <v>5</v>
      </c>
      <c r="R81" s="272">
        <v>4</v>
      </c>
      <c r="S81" s="272">
        <v>5</v>
      </c>
      <c r="T81" s="747">
        <v>6</v>
      </c>
      <c r="U81" s="751">
        <v>3</v>
      </c>
      <c r="V81" s="574"/>
      <c r="W81" s="405"/>
      <c r="X81" s="405"/>
      <c r="Y81" s="267" t="str">
        <f>IF(ISERROR(SEARCH(Y$8,#REF!,1)),"-",IF(COUNTIF(#REF!,Y$8)=1,1,IF(ISERROR(SEARCH(CONCATENATE(Y$8,","),#REF!,1)),IF(ISERROR(SEARCH(CONCATENATE(",",Y$8),#REF!,1)),"-",1),1)))</f>
        <v>-</v>
      </c>
      <c r="Z81" s="267" t="str">
        <f>IF(ISERROR(SEARCH(Z$8,#REF!,1)),"-",IF(COUNTIF(#REF!,Z$8)=1,1,IF(ISERROR(SEARCH(CONCATENATE(Z$8,","),#REF!,1)),IF(ISERROR(SEARCH(CONCATENATE(",",Z$8),#REF!,1)),"-",1),1)))</f>
        <v>-</v>
      </c>
      <c r="AA81" s="267" t="str">
        <f>IF(ISERROR(SEARCH(AA$8,#REF!,1)),"-",IF(COUNTIF(#REF!,AA$8)=1,1,IF(ISERROR(SEARCH(CONCATENATE(AA$8,","),#REF!,1)),IF(ISERROR(SEARCH(CONCATENATE(",",AA$8),#REF!,1)),"-",1),1)))</f>
        <v>-</v>
      </c>
      <c r="AB81" s="267" t="str">
        <f>IF(ISERROR(SEARCH(AB$8,#REF!,1)),"-",IF(COUNTIF(#REF!,AB$8)=1,1,IF(ISERROR(SEARCH(CONCATENATE(AB$8,","),#REF!,1)),IF(ISERROR(SEARCH(CONCATENATE(",",AB$8),#REF!,1)),"-",1),1)))</f>
        <v>-</v>
      </c>
      <c r="AC81" s="267" t="str">
        <f>IF(ISERROR(SEARCH(AC$8,#REF!,1)),"-",IF(COUNTIF(#REF!,AC$8)=1,1,IF(ISERROR(SEARCH(CONCATENATE(AC$8,","),#REF!,1)),IF(ISERROR(SEARCH(CONCATENATE(",",AC$8),#REF!,1)),"-",1),1)))</f>
        <v>-</v>
      </c>
      <c r="AD81" s="267" t="str">
        <f>IF(ISERROR(SEARCH(AD$8,#REF!,1)),"-",IF(COUNTIF(#REF!,AD$8)=1,1,IF(ISERROR(SEARCH(CONCATENATE(AD$8,","),#REF!,1)),IF(ISERROR(SEARCH(CONCATENATE(",",AD$8),#REF!,1)),"-",1),1)))</f>
        <v>-</v>
      </c>
      <c r="AE81" s="267" t="str">
        <f>IF(ISERROR(SEARCH(AE$8,#REF!,1)),"-",IF(COUNTIF(#REF!,AE$8)=1,1,IF(ISERROR(SEARCH(CONCATENATE(AE$8,","),#REF!,1)),IF(ISERROR(SEARCH(CONCATENATE(",",AE$8),#REF!,1)),"-",1),1)))</f>
        <v>-</v>
      </c>
      <c r="AF81" s="267" t="str">
        <f>IF(ISERROR(SEARCH(AF$8,#REF!,1)),"-",IF(COUNTIF(#REF!,AF$8)=1,1,IF(ISERROR(SEARCH(CONCATENATE(AF$8,","),#REF!,1)),IF(ISERROR(SEARCH(CONCATENATE(",",AF$8),#REF!,1)),"-",1),1)))</f>
        <v>-</v>
      </c>
      <c r="AG81" s="267" t="str">
        <f>IF(ISERROR(SEARCH(AG$8,#REF!,1)),"-",IF(COUNTIF(#REF!,AG$8)=1,1,IF(ISERROR(SEARCH(CONCATENATE(AG$8,","),#REF!,1)),IF(ISERROR(SEARCH(CONCATENATE(",",AG$8),#REF!,1)),"-",1),1)))</f>
        <v>-</v>
      </c>
      <c r="AH81" s="405"/>
      <c r="AI81" s="267" t="str">
        <f>IF(ISERROR(SEARCH(AI$8,#REF!,1)),"-",IF(COUNTIF(#REF!,AI$8)=1,1,IF(ISERROR(SEARCH(CONCATENATE(AI$8,","),#REF!,1)),IF(ISERROR(SEARCH(CONCATENATE(",",AI$8),#REF!,1)),"-",1),1)))</f>
        <v>-</v>
      </c>
      <c r="AJ81" s="267" t="str">
        <f>IF(ISERROR(SEARCH(AJ$8,#REF!,1)),"-",IF(COUNTIF(#REF!,AJ$8)=1,1,IF(ISERROR(SEARCH(CONCATENATE(AJ$8,","),#REF!,1)),IF(ISERROR(SEARCH(CONCATENATE(",",AJ$8),#REF!,1)),"-",1),1)))</f>
        <v>-</v>
      </c>
      <c r="AK81" s="267" t="str">
        <f>IF(ISERROR(SEARCH(AK$8,#REF!,1)),"-",IF(COUNTIF(#REF!,AK$8)=1,1,IF(ISERROR(SEARCH(CONCATENATE(AK$8,","),#REF!,1)),IF(ISERROR(SEARCH(CONCATENATE(",",AK$8),#REF!,1)),"-",1),1)))</f>
        <v>-</v>
      </c>
      <c r="AL81" s="267" t="str">
        <f>IF(ISERROR(SEARCH(AL$8,#REF!,1)),"-",IF(COUNTIF(#REF!,AL$8)=1,1,IF(ISERROR(SEARCH(CONCATENATE(AL$8,","),#REF!,1)),IF(ISERROR(SEARCH(CONCATENATE(",",AL$8),#REF!,1)),"-",1),1)))</f>
        <v>-</v>
      </c>
      <c r="AM81" s="267" t="str">
        <f>IF(ISERROR(SEARCH(AM$8,#REF!,1)),"-",IF(COUNTIF(#REF!,AM$8)=1,1,IF(ISERROR(SEARCH(CONCATENATE(AM$8,","),#REF!,1)),IF(ISERROR(SEARCH(CONCATENATE(",",AM$8),#REF!,1)),"-",1),1)))</f>
        <v>-</v>
      </c>
      <c r="AN81" s="267" t="str">
        <f>IF(ISERROR(SEARCH(AN$8,#REF!,1)),"-",IF(COUNTIF(#REF!,AN$8)=1,1,IF(ISERROR(SEARCH(CONCATENATE(AN$8,","),#REF!,1)),IF(ISERROR(SEARCH(CONCATENATE(",",AN$8),#REF!,1)),"-",1),1)))</f>
        <v>-</v>
      </c>
      <c r="AO81" s="267" t="str">
        <f>IF(ISERROR(SEARCH(AO$8,#REF!,1)),"-",IF(COUNTIF(#REF!,AO$8)=1,1,IF(ISERROR(SEARCH(CONCATENATE(AO$8,","),#REF!,1)),IF(ISERROR(SEARCH(CONCATENATE(",",AO$8),#REF!,1)),"-",1),1)))</f>
        <v>-</v>
      </c>
      <c r="AP81" s="267" t="str">
        <f>IF(ISERROR(SEARCH(AP$8,#REF!,1)),"-",IF(COUNTIF(#REF!,AP$8)=1,1,IF(ISERROR(SEARCH(CONCATENATE(AP$8,","),#REF!,1)),IF(ISERROR(SEARCH(CONCATENATE(",",AP$8),#REF!,1)),"-",1),1)))</f>
        <v>-</v>
      </c>
      <c r="AQ81" s="267" t="str">
        <f>IF(ISERROR(SEARCH(AQ$8,#REF!,1)),"-",IF(COUNTIF(#REF!,AQ$8)=1,1,IF(ISERROR(SEARCH(CONCATENATE(AQ$8,","),#REF!,1)),IF(ISERROR(SEARCH(CONCATENATE(",",AQ$8),#REF!,1)),"-",1),1)))</f>
        <v>-</v>
      </c>
      <c r="AR81" s="405"/>
      <c r="AS81" s="267" t="str">
        <f>IF(ISERROR(SEARCH(AS$8,#REF!,1)),"-",IF(COUNTIF(#REF!,AS$8)=1,1,IF(ISERROR(SEARCH(CONCATENATE(AS$8,","),#REF!,1)),IF(ISERROR(SEARCH(CONCATENATE(",",AS$8),#REF!,1)),"-",1),1)))</f>
        <v>-</v>
      </c>
      <c r="AT81" s="267" t="str">
        <f>IF(ISERROR(SEARCH(AT$8,#REF!,1)),"-",IF(COUNTIF(#REF!,AT$8)=1,1,IF(ISERROR(SEARCH(CONCATENATE(AT$8,","),#REF!,1)),IF(ISERROR(SEARCH(CONCATENATE(",",AT$8),#REF!,1)),"-",1),1)))</f>
        <v>-</v>
      </c>
      <c r="AU81" s="267" t="str">
        <f>IF(ISERROR(SEARCH(AU$8,#REF!,1)),"-",IF(COUNTIF(#REF!,AU$8)=1,1,IF(ISERROR(SEARCH(CONCATENATE(AU$8,","),#REF!,1)),IF(ISERROR(SEARCH(CONCATENATE(",",AU$8),#REF!,1)),"-",1),1)))</f>
        <v>-</v>
      </c>
      <c r="AV81" s="267" t="str">
        <f>IF(ISERROR(SEARCH(AV$8,#REF!,1)),"-",IF(COUNTIF(#REF!,AV$8)=1,1,IF(ISERROR(SEARCH(CONCATENATE(AV$8,","),#REF!,1)),IF(ISERROR(SEARCH(CONCATENATE(",",AV$8),#REF!,1)),"-",1),1)))</f>
        <v>-</v>
      </c>
      <c r="AW81" s="267" t="str">
        <f>IF(ISERROR(SEARCH(AW$8,#REF!,1)),"-",IF(COUNTIF(#REF!,AW$8)=1,1,IF(ISERROR(SEARCH(CONCATENATE(AW$8,","),#REF!,1)),IF(ISERROR(SEARCH(CONCATENATE(",",AW$8),#REF!,1)),"-",1),1)))</f>
        <v>-</v>
      </c>
      <c r="AX81" s="267" t="str">
        <f>IF(ISERROR(SEARCH(AX$8,#REF!,1)),"-",IF(COUNTIF(#REF!,AX$8)=1,1,IF(ISERROR(SEARCH(CONCATENATE(AX$8,","),#REF!,1)),IF(ISERROR(SEARCH(CONCATENATE(",",AX$8),#REF!,1)),"-",1),1)))</f>
        <v>-</v>
      </c>
      <c r="AY81" s="267" t="str">
        <f>IF(ISERROR(SEARCH(AY$8,#REF!,1)),"-",IF(COUNTIF(#REF!,AY$8)=1,1,IF(ISERROR(SEARCH(CONCATENATE(AY$8,","),#REF!,1)),IF(ISERROR(SEARCH(CONCATENATE(",",AY$8),#REF!,1)),"-",1),1)))</f>
        <v>-</v>
      </c>
      <c r="AZ81" s="267" t="str">
        <f>IF(ISERROR(SEARCH(AZ$8,#REF!,1)),"-",IF(COUNTIF(#REF!,AZ$8)=1,1,IF(ISERROR(SEARCH(CONCATENATE(AZ$8,","),#REF!,1)),IF(ISERROR(SEARCH(CONCATENATE(",",AZ$8),#REF!,1)),"-",1),1)))</f>
        <v>-</v>
      </c>
      <c r="BA81" s="267" t="str">
        <f>IF(ISERROR(SEARCH(BA$8,#REF!,1)),"-",IF(COUNTIF(#REF!,BA$8)=1,1,IF(ISERROR(SEARCH(CONCATENATE(BA$8,","),#REF!,1)),IF(ISERROR(SEARCH(CONCATENATE(",",BA$8),#REF!,1)),"-",1),1)))</f>
        <v>-</v>
      </c>
      <c r="BB81" s="405"/>
      <c r="BC81" s="267" t="str">
        <f>IF(ISERROR(SEARCH(BC$8,#REF!,1)),"-",IF(COUNTIF(#REF!,BC$8)=1,1,IF(ISERROR(SEARCH(CONCATENATE(BC$8,","),#REF!,1)),IF(ISERROR(SEARCH(CONCATENATE(",",BC$8),#REF!,1)),"-",1),1)))</f>
        <v>-</v>
      </c>
      <c r="BD81" s="267" t="str">
        <f>IF(ISERROR(SEARCH(BD$8,#REF!,1)),"-",IF(COUNTIF(#REF!,BD$8)=1,1,IF(ISERROR(SEARCH(CONCATENATE(BD$8,","),#REF!,1)),IF(ISERROR(SEARCH(CONCATENATE(",",BD$8),#REF!,1)),"-",1),1)))</f>
        <v>-</v>
      </c>
      <c r="BE81" s="267" t="str">
        <f>IF(ISERROR(SEARCH(BE$8,#REF!,1)),"-",IF(COUNTIF(#REF!,BE$8)=1,1,IF(ISERROR(SEARCH(CONCATENATE(BE$8,","),#REF!,1)),IF(ISERROR(SEARCH(CONCATENATE(",",BE$8),#REF!,1)),"-",1),1)))</f>
        <v>-</v>
      </c>
      <c r="BF81" s="267" t="str">
        <f>IF(ISERROR(SEARCH(BF$8,#REF!,1)),"-",IF(COUNTIF(#REF!,BF$8)=1,1,IF(ISERROR(SEARCH(CONCATENATE(BF$8,","),#REF!,1)),IF(ISERROR(SEARCH(CONCATENATE(",",BF$8),#REF!,1)),"-",1),1)))</f>
        <v>-</v>
      </c>
      <c r="BG81" s="267" t="str">
        <f>IF(ISERROR(SEARCH(BG$8,#REF!,1)),"-",IF(COUNTIF(#REF!,BG$8)=1,1,IF(ISERROR(SEARCH(CONCATENATE(BG$8,","),#REF!,1)),IF(ISERROR(SEARCH(CONCATENATE(",",BG$8),#REF!,1)),"-",1),1)))</f>
        <v>-</v>
      </c>
      <c r="BH81" s="267" t="str">
        <f>IF(ISERROR(SEARCH(BH$8,#REF!,1)),"-",IF(COUNTIF(#REF!,BH$8)=1,1,IF(ISERROR(SEARCH(CONCATENATE(BH$8,","),#REF!,1)),IF(ISERROR(SEARCH(CONCATENATE(",",BH$8),#REF!,1)),"-",1),1)))</f>
        <v>-</v>
      </c>
      <c r="BI81" s="267" t="str">
        <f>IF(ISERROR(SEARCH(BI$8,#REF!,1)),"-",IF(COUNTIF(#REF!,BI$8)=1,1,IF(ISERROR(SEARCH(CONCATENATE(BI$8,","),#REF!,1)),IF(ISERROR(SEARCH(CONCATENATE(",",BI$8),#REF!,1)),"-",1),1)))</f>
        <v>-</v>
      </c>
      <c r="BJ81" s="267" t="str">
        <f>IF(ISERROR(SEARCH(BJ$8,#REF!,1)),"-",IF(COUNTIF(#REF!,BJ$8)=1,1,IF(ISERROR(SEARCH(CONCATENATE(BJ$8,","),#REF!,1)),IF(ISERROR(SEARCH(CONCATENATE(",",BJ$8),#REF!,1)),"-",1),1)))</f>
        <v>-</v>
      </c>
      <c r="BK81" s="267" t="str">
        <f>IF(ISERROR(SEARCH(BK$8,#REF!,1)),"-",IF(COUNTIF(#REF!,BK$8)=1,1,IF(ISERROR(SEARCH(CONCATENATE(BK$8,","),#REF!,1)),IF(ISERROR(SEARCH(CONCATENATE(",",BK$8),#REF!,1)),"-",1),1)))</f>
        <v>-</v>
      </c>
      <c r="BL81" s="405"/>
      <c r="BM81" s="267"/>
      <c r="BN81" s="267"/>
      <c r="BO81" s="267"/>
      <c r="BP81" s="267"/>
      <c r="BQ81" s="267"/>
      <c r="BR81" s="267"/>
      <c r="BS81" s="267"/>
      <c r="BT81" s="267"/>
      <c r="BU81" s="267"/>
    </row>
    <row r="82" spans="1:73" s="238" customFormat="1" ht="15.75">
      <c r="A82" s="394"/>
      <c r="B82" s="394"/>
      <c r="C82" s="1131" t="s">
        <v>605</v>
      </c>
      <c r="D82" s="1132"/>
      <c r="E82" s="1132"/>
      <c r="F82" s="1132"/>
      <c r="G82" s="1132"/>
      <c r="H82" s="1132"/>
      <c r="I82" s="1132"/>
      <c r="J82" s="1132"/>
      <c r="K82" s="1132"/>
      <c r="L82" s="1132"/>
      <c r="M82" s="1132"/>
      <c r="N82" s="502"/>
      <c r="O82" s="475"/>
      <c r="P82" s="749">
        <v>1</v>
      </c>
      <c r="Q82" s="749"/>
      <c r="R82" s="272"/>
      <c r="S82" s="272">
        <v>1</v>
      </c>
      <c r="T82" s="747">
        <v>1</v>
      </c>
      <c r="U82" s="751"/>
      <c r="V82" s="574"/>
      <c r="W82" s="405"/>
      <c r="X82" s="405"/>
      <c r="Y82" s="267">
        <f t="shared" ref="Y82:AG82" si="46">SUM(Y64:Y81)</f>
        <v>0</v>
      </c>
      <c r="Z82" s="267">
        <f t="shared" si="46"/>
        <v>0</v>
      </c>
      <c r="AA82" s="267">
        <f t="shared" si="46"/>
        <v>0</v>
      </c>
      <c r="AB82" s="267">
        <f t="shared" si="46"/>
        <v>0</v>
      </c>
      <c r="AC82" s="267">
        <f t="shared" si="46"/>
        <v>0</v>
      </c>
      <c r="AD82" s="267">
        <f t="shared" si="46"/>
        <v>0</v>
      </c>
      <c r="AE82" s="267">
        <f t="shared" si="46"/>
        <v>0</v>
      </c>
      <c r="AF82" s="267">
        <f t="shared" si="46"/>
        <v>0</v>
      </c>
      <c r="AG82" s="267">
        <f t="shared" si="46"/>
        <v>0</v>
      </c>
      <c r="AH82" s="405"/>
      <c r="AI82" s="267">
        <f t="shared" ref="AI82:AQ82" si="47">SUM(AI64:AI81)</f>
        <v>0</v>
      </c>
      <c r="AJ82" s="267">
        <f t="shared" si="47"/>
        <v>0</v>
      </c>
      <c r="AK82" s="267">
        <f t="shared" si="47"/>
        <v>0</v>
      </c>
      <c r="AL82" s="267">
        <f t="shared" si="47"/>
        <v>0</v>
      </c>
      <c r="AM82" s="267">
        <f t="shared" si="47"/>
        <v>0</v>
      </c>
      <c r="AN82" s="267">
        <f t="shared" si="47"/>
        <v>0</v>
      </c>
      <c r="AO82" s="267">
        <f t="shared" si="47"/>
        <v>0</v>
      </c>
      <c r="AP82" s="267">
        <f t="shared" si="47"/>
        <v>0</v>
      </c>
      <c r="AQ82" s="267">
        <f t="shared" si="47"/>
        <v>0</v>
      </c>
      <c r="AR82" s="405"/>
      <c r="AS82" s="267">
        <f t="shared" ref="AS82:BA82" si="48">SUM(AS64:AS81)</f>
        <v>0</v>
      </c>
      <c r="AT82" s="267">
        <f t="shared" si="48"/>
        <v>0</v>
      </c>
      <c r="AU82" s="267">
        <f t="shared" si="48"/>
        <v>0</v>
      </c>
      <c r="AV82" s="267">
        <f t="shared" si="48"/>
        <v>0</v>
      </c>
      <c r="AW82" s="267">
        <f t="shared" si="48"/>
        <v>0</v>
      </c>
      <c r="AX82" s="267">
        <f t="shared" si="48"/>
        <v>0</v>
      </c>
      <c r="AY82" s="267">
        <f t="shared" si="48"/>
        <v>0</v>
      </c>
      <c r="AZ82" s="267">
        <f t="shared" si="48"/>
        <v>0</v>
      </c>
      <c r="BA82" s="267">
        <f t="shared" si="48"/>
        <v>0</v>
      </c>
      <c r="BB82" s="405"/>
      <c r="BC82" s="267">
        <f t="shared" ref="BC82:BK82" si="49">SUM(BC64:BC81)</f>
        <v>0</v>
      </c>
      <c r="BD82" s="267">
        <f t="shared" si="49"/>
        <v>0</v>
      </c>
      <c r="BE82" s="267">
        <f t="shared" si="49"/>
        <v>0</v>
      </c>
      <c r="BF82" s="267">
        <f t="shared" si="49"/>
        <v>0</v>
      </c>
      <c r="BG82" s="267">
        <f t="shared" si="49"/>
        <v>0</v>
      </c>
      <c r="BH82" s="267">
        <f t="shared" si="49"/>
        <v>0</v>
      </c>
      <c r="BI82" s="267">
        <f t="shared" si="49"/>
        <v>0</v>
      </c>
      <c r="BJ82" s="267">
        <f t="shared" si="49"/>
        <v>0</v>
      </c>
      <c r="BK82" s="267">
        <f t="shared" si="49"/>
        <v>0</v>
      </c>
      <c r="BL82" s="405"/>
      <c r="BM82" s="267">
        <f t="shared" ref="BM82:BU82" si="50">SUM(BM64:BM81)</f>
        <v>0</v>
      </c>
      <c r="BN82" s="267">
        <f t="shared" si="50"/>
        <v>0</v>
      </c>
      <c r="BO82" s="267">
        <f t="shared" si="50"/>
        <v>0</v>
      </c>
      <c r="BP82" s="267">
        <f t="shared" si="50"/>
        <v>0</v>
      </c>
      <c r="BQ82" s="267">
        <f t="shared" si="50"/>
        <v>0</v>
      </c>
      <c r="BR82" s="267">
        <f t="shared" si="50"/>
        <v>0</v>
      </c>
      <c r="BS82" s="267">
        <f t="shared" si="50"/>
        <v>0</v>
      </c>
      <c r="BT82" s="267">
        <f t="shared" si="50"/>
        <v>0</v>
      </c>
      <c r="BU82" s="267">
        <f t="shared" si="50"/>
        <v>0</v>
      </c>
    </row>
    <row r="83" spans="1:73" s="238" customFormat="1" ht="16.5" thickBot="1">
      <c r="A83" s="394"/>
      <c r="B83" s="394"/>
      <c r="C83" s="1133" t="s">
        <v>126</v>
      </c>
      <c r="D83" s="1134"/>
      <c r="E83" s="1134"/>
      <c r="F83" s="1134"/>
      <c r="G83" s="1134"/>
      <c r="H83" s="1134"/>
      <c r="I83" s="1134"/>
      <c r="J83" s="1134"/>
      <c r="K83" s="1134"/>
      <c r="L83" s="1134"/>
      <c r="M83" s="1134"/>
      <c r="N83" s="318"/>
      <c r="O83" s="318"/>
      <c r="P83" s="750"/>
      <c r="Q83" s="750"/>
      <c r="R83" s="318"/>
      <c r="S83" s="318"/>
      <c r="T83" s="750"/>
      <c r="U83" s="752"/>
      <c r="V83" s="574"/>
      <c r="W83" s="405"/>
      <c r="X83" s="405"/>
      <c r="Y83" s="267"/>
      <c r="Z83" s="267"/>
      <c r="AA83" s="267"/>
      <c r="AB83" s="267"/>
      <c r="AC83" s="267"/>
      <c r="AD83" s="267"/>
      <c r="AE83" s="267"/>
      <c r="AF83" s="267"/>
      <c r="AG83" s="267"/>
      <c r="AH83" s="405"/>
      <c r="AI83" s="267"/>
      <c r="AJ83" s="267"/>
      <c r="AK83" s="267"/>
      <c r="AL83" s="267"/>
      <c r="AM83" s="267"/>
      <c r="AN83" s="267"/>
      <c r="AO83" s="267"/>
      <c r="AP83" s="267"/>
      <c r="AQ83" s="267"/>
      <c r="AR83" s="405"/>
      <c r="AS83" s="267"/>
      <c r="AT83" s="267"/>
      <c r="AU83" s="267"/>
      <c r="AV83" s="267"/>
      <c r="AW83" s="267"/>
      <c r="AX83" s="267"/>
      <c r="AY83" s="267"/>
      <c r="AZ83" s="267"/>
      <c r="BA83" s="267"/>
      <c r="BB83" s="405"/>
      <c r="BC83" s="267"/>
      <c r="BD83" s="267"/>
      <c r="BE83" s="267"/>
      <c r="BF83" s="267"/>
      <c r="BG83" s="267"/>
      <c r="BH83" s="267"/>
      <c r="BI83" s="267"/>
      <c r="BJ83" s="267"/>
      <c r="BK83" s="267"/>
      <c r="BL83" s="405"/>
      <c r="BM83" s="267"/>
      <c r="BN83" s="267"/>
      <c r="BO83" s="267"/>
      <c r="BP83" s="267"/>
      <c r="BQ83" s="267"/>
      <c r="BR83" s="267"/>
      <c r="BS83" s="267"/>
      <c r="BT83" s="267"/>
      <c r="BU83" s="267"/>
    </row>
    <row r="84" spans="1:73" s="238" customFormat="1" ht="15.75">
      <c r="A84" s="394"/>
      <c r="B84" s="394"/>
      <c r="C84" s="618"/>
      <c r="D84" s="618"/>
      <c r="E84" s="618"/>
      <c r="F84" s="618"/>
      <c r="G84" s="618"/>
      <c r="H84" s="618"/>
      <c r="I84" s="618"/>
      <c r="J84" s="618"/>
      <c r="K84" s="618"/>
      <c r="L84" s="618"/>
      <c r="M84" s="618"/>
      <c r="N84" s="619"/>
      <c r="O84" s="619"/>
      <c r="P84" s="619"/>
      <c r="Q84" s="619"/>
      <c r="R84" s="619"/>
      <c r="S84" s="619"/>
      <c r="T84" s="619"/>
      <c r="U84" s="619"/>
      <c r="V84" s="394"/>
      <c r="W84" s="394"/>
      <c r="X84" s="394"/>
      <c r="Y84" s="620"/>
      <c r="Z84" s="620"/>
      <c r="AA84" s="620"/>
      <c r="AB84" s="620"/>
      <c r="AC84" s="620"/>
      <c r="AD84" s="620"/>
      <c r="AE84" s="620"/>
      <c r="AF84" s="620"/>
      <c r="AG84" s="620"/>
      <c r="AH84" s="394"/>
      <c r="AI84" s="620"/>
      <c r="AJ84" s="620"/>
      <c r="AK84" s="620"/>
      <c r="AL84" s="620"/>
      <c r="AM84" s="620"/>
      <c r="AN84" s="620"/>
      <c r="AO84" s="620"/>
      <c r="AP84" s="620"/>
      <c r="AQ84" s="620"/>
      <c r="AR84" s="394"/>
      <c r="AS84" s="620"/>
      <c r="AT84" s="620"/>
      <c r="AU84" s="620"/>
      <c r="AV84" s="620"/>
      <c r="AW84" s="620"/>
      <c r="AX84" s="620"/>
      <c r="AY84" s="620"/>
      <c r="AZ84" s="620"/>
      <c r="BA84" s="620"/>
      <c r="BB84" s="394"/>
      <c r="BC84" s="620"/>
      <c r="BD84" s="620"/>
      <c r="BE84" s="620"/>
      <c r="BF84" s="620"/>
      <c r="BG84" s="620"/>
      <c r="BH84" s="620"/>
      <c r="BI84" s="620"/>
      <c r="BJ84" s="620"/>
      <c r="BK84" s="620"/>
      <c r="BL84" s="394"/>
      <c r="BM84" s="620"/>
      <c r="BN84" s="620"/>
      <c r="BO84" s="620"/>
      <c r="BP84" s="620"/>
      <c r="BQ84" s="620"/>
      <c r="BR84" s="620"/>
      <c r="BS84" s="620"/>
      <c r="BT84" s="620"/>
      <c r="BU84" s="620"/>
    </row>
    <row r="85" spans="1:73" s="221" customFormat="1" ht="11.25" customHeight="1">
      <c r="A85" s="422"/>
      <c r="B85" s="260" t="s">
        <v>299</v>
      </c>
      <c r="C85" s="260"/>
      <c r="D85" s="260"/>
      <c r="E85" s="422"/>
      <c r="F85" s="422"/>
      <c r="G85" s="422"/>
      <c r="H85" s="422"/>
      <c r="I85" s="422"/>
      <c r="J85" s="422"/>
      <c r="K85" s="422"/>
      <c r="L85" s="422"/>
      <c r="M85" s="422"/>
      <c r="N85" s="431" t="s">
        <v>299</v>
      </c>
      <c r="O85" s="394"/>
      <c r="P85" s="394"/>
      <c r="Q85" s="394"/>
      <c r="R85" s="238"/>
      <c r="S85" s="238"/>
      <c r="T85" s="238"/>
      <c r="U85" s="238"/>
    </row>
    <row r="86" spans="1:73" s="221" customFormat="1" ht="14.25" customHeight="1">
      <c r="A86" s="422"/>
      <c r="B86" s="260" t="s">
        <v>656</v>
      </c>
      <c r="C86" s="422"/>
      <c r="D86" s="422"/>
      <c r="E86" s="422"/>
      <c r="F86" s="422"/>
      <c r="G86" s="422"/>
      <c r="H86" s="422"/>
      <c r="I86" s="259"/>
      <c r="J86" s="422"/>
      <c r="K86" s="422"/>
      <c r="L86" s="422"/>
      <c r="M86" s="422"/>
      <c r="N86" s="431" t="s">
        <v>391</v>
      </c>
      <c r="O86" s="394"/>
      <c r="P86" s="394"/>
      <c r="Q86" s="394"/>
      <c r="R86" s="238"/>
      <c r="S86" s="238"/>
      <c r="T86" s="238"/>
      <c r="U86" s="238"/>
    </row>
    <row r="87" spans="1:73" s="221" customFormat="1" ht="11.25" customHeight="1">
      <c r="A87" s="422"/>
      <c r="B87" s="422" t="s">
        <v>654</v>
      </c>
      <c r="C87" s="422"/>
      <c r="D87" s="260" t="s">
        <v>299</v>
      </c>
      <c r="E87" s="259"/>
      <c r="F87" s="259"/>
      <c r="G87" s="259"/>
      <c r="H87" s="422"/>
      <c r="I87" s="422"/>
      <c r="J87" s="422"/>
      <c r="K87" s="422"/>
      <c r="L87" s="422"/>
      <c r="M87" s="422"/>
      <c r="N87" s="431"/>
      <c r="O87" s="394"/>
      <c r="P87" s="394"/>
      <c r="Q87" s="394"/>
      <c r="R87" s="238"/>
      <c r="S87" s="238"/>
      <c r="T87" s="238"/>
      <c r="U87" s="238"/>
    </row>
    <row r="88" spans="1:73" s="221" customFormat="1" ht="15.75">
      <c r="A88" s="422"/>
      <c r="B88" s="422" t="s">
        <v>657</v>
      </c>
      <c r="C88" s="432"/>
      <c r="D88" s="260" t="s">
        <v>467</v>
      </c>
      <c r="E88" s="259"/>
      <c r="F88" s="259"/>
      <c r="G88" s="200"/>
      <c r="H88" s="422"/>
      <c r="I88" s="422"/>
      <c r="J88" s="422"/>
      <c r="K88" s="422"/>
      <c r="L88" s="422"/>
      <c r="M88" s="422"/>
      <c r="N88" s="431" t="s">
        <v>397</v>
      </c>
      <c r="O88" s="394"/>
      <c r="P88" s="394"/>
      <c r="Q88" s="394"/>
      <c r="R88" s="238"/>
      <c r="S88" s="238"/>
      <c r="T88" s="238"/>
      <c r="U88" s="238"/>
    </row>
    <row r="89" spans="1:73" s="221" customFormat="1" ht="12.75" customHeight="1">
      <c r="A89" s="422"/>
      <c r="B89" s="422" t="s">
        <v>477</v>
      </c>
      <c r="C89" s="422"/>
      <c r="D89" s="422" t="s">
        <v>394</v>
      </c>
      <c r="E89" s="259"/>
      <c r="F89" s="259"/>
      <c r="G89" s="422"/>
      <c r="H89" s="422"/>
      <c r="I89" s="422"/>
      <c r="J89" s="422"/>
      <c r="K89" s="422"/>
      <c r="L89" s="422"/>
      <c r="M89" s="422"/>
      <c r="N89" s="394" t="s">
        <v>477</v>
      </c>
      <c r="O89" s="394"/>
      <c r="P89" s="394"/>
      <c r="Q89" s="394"/>
      <c r="R89" s="238"/>
      <c r="S89" s="238"/>
      <c r="T89" s="238"/>
      <c r="U89" s="238"/>
    </row>
    <row r="90" spans="1:73" s="221" customFormat="1" ht="13.5" customHeight="1">
      <c r="A90" s="422"/>
      <c r="B90" s="422"/>
      <c r="C90" s="422"/>
      <c r="D90" s="422" t="s">
        <v>395</v>
      </c>
      <c r="E90" s="259"/>
      <c r="F90" s="259"/>
      <c r="G90" s="422"/>
      <c r="H90" s="422"/>
      <c r="I90" s="422"/>
      <c r="J90" s="422"/>
      <c r="K90" s="422"/>
      <c r="L90" s="422"/>
      <c r="M90" s="422"/>
      <c r="N90" s="394"/>
      <c r="O90" s="394"/>
      <c r="P90" s="394"/>
      <c r="Q90" s="394"/>
      <c r="R90" s="238"/>
      <c r="S90" s="238"/>
      <c r="T90" s="238"/>
      <c r="U90" s="238"/>
    </row>
    <row r="91" spans="1:73" s="221" customFormat="1" ht="15.75">
      <c r="A91" s="422"/>
      <c r="B91" s="260" t="s">
        <v>299</v>
      </c>
      <c r="C91" s="260"/>
      <c r="D91" s="422" t="s">
        <v>477</v>
      </c>
      <c r="E91" s="259"/>
      <c r="F91" s="259"/>
      <c r="G91" s="260"/>
      <c r="H91" s="422"/>
      <c r="I91" s="422"/>
      <c r="J91" s="422"/>
      <c r="K91" s="422"/>
      <c r="L91" s="422"/>
      <c r="M91" s="422"/>
      <c r="N91" s="431" t="s">
        <v>299</v>
      </c>
      <c r="O91" s="431"/>
      <c r="P91" s="431"/>
      <c r="Q91" s="431"/>
      <c r="R91" s="238"/>
      <c r="S91" s="238"/>
      <c r="T91" s="238"/>
      <c r="U91" s="238"/>
    </row>
    <row r="92" spans="1:73" s="221" customFormat="1" ht="11.25" customHeight="1">
      <c r="A92" s="422"/>
      <c r="B92" s="260" t="s">
        <v>658</v>
      </c>
      <c r="C92" s="422"/>
      <c r="D92" s="422"/>
      <c r="E92" s="259"/>
      <c r="F92" s="422"/>
      <c r="G92" s="260"/>
      <c r="H92" s="422"/>
      <c r="I92" s="422"/>
      <c r="J92" s="422"/>
      <c r="K92" s="422"/>
      <c r="L92" s="422"/>
      <c r="M92" s="422"/>
      <c r="N92" s="431" t="s">
        <v>300</v>
      </c>
      <c r="O92" s="431"/>
      <c r="P92" s="431"/>
      <c r="Q92" s="394"/>
      <c r="R92" s="238"/>
      <c r="S92" s="238"/>
      <c r="T92" s="238"/>
      <c r="U92" s="238"/>
    </row>
    <row r="93" spans="1:73" s="221" customFormat="1" ht="15.75">
      <c r="A93" s="422"/>
      <c r="B93" s="422" t="s">
        <v>659</v>
      </c>
      <c r="C93" s="422"/>
      <c r="D93" s="422"/>
      <c r="E93" s="422"/>
      <c r="F93" s="422"/>
      <c r="G93" s="259"/>
      <c r="H93" s="422"/>
      <c r="I93" s="422"/>
      <c r="J93" s="422"/>
      <c r="K93" s="422"/>
      <c r="L93" s="422"/>
      <c r="M93" s="422"/>
      <c r="N93" s="394" t="s">
        <v>301</v>
      </c>
      <c r="O93" s="394"/>
      <c r="P93" s="394"/>
      <c r="Q93" s="394"/>
      <c r="R93" s="238"/>
      <c r="S93" s="238"/>
      <c r="T93" s="238"/>
      <c r="U93" s="238"/>
    </row>
    <row r="94" spans="1:73" s="221" customFormat="1" ht="12.75" customHeight="1">
      <c r="A94" s="422"/>
      <c r="B94" s="422" t="s">
        <v>655</v>
      </c>
      <c r="C94" s="432"/>
      <c r="D94" s="432"/>
      <c r="E94" s="432"/>
      <c r="F94" s="422"/>
      <c r="G94" s="200"/>
      <c r="H94" s="422"/>
      <c r="I94" s="422"/>
      <c r="J94" s="422"/>
      <c r="K94" s="422"/>
      <c r="L94" s="422"/>
      <c r="M94" s="422"/>
      <c r="N94" s="394" t="s">
        <v>396</v>
      </c>
      <c r="O94" s="394"/>
      <c r="P94" s="394"/>
      <c r="Q94" s="394"/>
      <c r="R94" s="238"/>
      <c r="S94" s="238"/>
      <c r="T94" s="238"/>
      <c r="U94" s="238"/>
    </row>
    <row r="95" spans="1:73" s="221" customFormat="1" ht="15.75">
      <c r="A95" s="259"/>
      <c r="B95" s="422" t="s">
        <v>477</v>
      </c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394" t="s">
        <v>477</v>
      </c>
      <c r="O95" s="669"/>
      <c r="P95" s="669"/>
      <c r="Q95" s="669"/>
      <c r="R95" s="238"/>
      <c r="S95" s="238"/>
      <c r="T95" s="238"/>
      <c r="U95" s="238"/>
    </row>
    <row r="96" spans="1:73">
      <c r="T96" s="251"/>
      <c r="U96" s="251"/>
    </row>
    <row r="97" spans="20:21">
      <c r="T97" s="251"/>
      <c r="U97" s="251"/>
    </row>
    <row r="98" spans="20:21">
      <c r="T98" s="251"/>
      <c r="U98" s="251"/>
    </row>
  </sheetData>
  <mergeCells count="67">
    <mergeCell ref="A1:BU1"/>
    <mergeCell ref="I4:I7"/>
    <mergeCell ref="M3:M7"/>
    <mergeCell ref="I3:L3"/>
    <mergeCell ref="N4:BU4"/>
    <mergeCell ref="N6:BU6"/>
    <mergeCell ref="D3:D7"/>
    <mergeCell ref="A2:A7"/>
    <mergeCell ref="E3:F3"/>
    <mergeCell ref="H2:M2"/>
    <mergeCell ref="T3:U3"/>
    <mergeCell ref="L5:L7"/>
    <mergeCell ref="H3:H7"/>
    <mergeCell ref="K5:K7"/>
    <mergeCell ref="P3:Q3"/>
    <mergeCell ref="R3:S3"/>
    <mergeCell ref="C3:C7"/>
    <mergeCell ref="A10:BU10"/>
    <mergeCell ref="F4:F7"/>
    <mergeCell ref="G2:G7"/>
    <mergeCell ref="N2:BU2"/>
    <mergeCell ref="C2:F2"/>
    <mergeCell ref="J4:L4"/>
    <mergeCell ref="A9:U9"/>
    <mergeCell ref="B2:B7"/>
    <mergeCell ref="E4:E7"/>
    <mergeCell ref="N3:O3"/>
    <mergeCell ref="J5:J7"/>
    <mergeCell ref="A24:B24"/>
    <mergeCell ref="A25:U25"/>
    <mergeCell ref="A26:B26"/>
    <mergeCell ref="B27:B30"/>
    <mergeCell ref="C27:C30"/>
    <mergeCell ref="D27:D30"/>
    <mergeCell ref="E27:E30"/>
    <mergeCell ref="F27:F30"/>
    <mergeCell ref="G27:G30"/>
    <mergeCell ref="H27:H30"/>
    <mergeCell ref="A60:B60"/>
    <mergeCell ref="A61:U61"/>
    <mergeCell ref="O27:O30"/>
    <mergeCell ref="P27:P30"/>
    <mergeCell ref="Q27:Q30"/>
    <mergeCell ref="R27:R30"/>
    <mergeCell ref="S27:S30"/>
    <mergeCell ref="T27:T30"/>
    <mergeCell ref="N27:N30"/>
    <mergeCell ref="A32:U32"/>
    <mergeCell ref="A33:U33"/>
    <mergeCell ref="K27:K30"/>
    <mergeCell ref="L27:L30"/>
    <mergeCell ref="I27:I30"/>
    <mergeCell ref="J27:J30"/>
    <mergeCell ref="U27:U30"/>
    <mergeCell ref="A31:B31"/>
    <mergeCell ref="M27:M30"/>
    <mergeCell ref="A76:B76"/>
    <mergeCell ref="C82:M82"/>
    <mergeCell ref="C83:M83"/>
    <mergeCell ref="A62:B62"/>
    <mergeCell ref="A74:B74"/>
    <mergeCell ref="A77:U77"/>
    <mergeCell ref="C79:M79"/>
    <mergeCell ref="C80:M80"/>
    <mergeCell ref="C81:M81"/>
    <mergeCell ref="B63:B73"/>
    <mergeCell ref="A75:B75"/>
  </mergeCells>
  <phoneticPr fontId="0" type="noConversion"/>
  <printOptions horizontalCentered="1"/>
  <pageMargins left="0" right="0" top="0" bottom="0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6" workbookViewId="0">
      <selection activeCell="A19" sqref="A19:IV20"/>
    </sheetView>
  </sheetViews>
  <sheetFormatPr defaultRowHeight="15"/>
  <cols>
    <col min="1" max="1" width="8" bestFit="1" customWidth="1"/>
    <col min="2" max="2" width="32.7109375" bestFit="1" customWidth="1"/>
    <col min="11" max="11" width="26.5703125" customWidth="1"/>
    <col min="12" max="12" width="10.5703125" customWidth="1"/>
    <col min="13" max="13" width="17.140625" customWidth="1"/>
    <col min="14" max="14" width="23" style="203" customWidth="1"/>
    <col min="15" max="15" width="27.28515625" style="203" customWidth="1"/>
    <col min="16" max="16" width="18.7109375" customWidth="1"/>
  </cols>
  <sheetData>
    <row r="1" spans="1:16" ht="15.75">
      <c r="A1" s="643"/>
      <c r="B1" s="643"/>
      <c r="C1" s="643"/>
      <c r="D1" s="643"/>
      <c r="E1" s="643"/>
      <c r="F1" s="643"/>
      <c r="G1" s="643"/>
      <c r="H1" s="643"/>
      <c r="I1" s="643"/>
      <c r="J1" s="644"/>
      <c r="K1" s="643"/>
      <c r="L1" s="643"/>
      <c r="M1" s="645"/>
      <c r="N1" s="646"/>
      <c r="O1" s="646"/>
      <c r="P1" s="647" t="s">
        <v>514</v>
      </c>
    </row>
    <row r="2" spans="1:16" ht="19.5" thickBot="1">
      <c r="A2" s="648"/>
      <c r="B2" s="648"/>
      <c r="C2" s="649" t="s">
        <v>484</v>
      </c>
      <c r="D2" s="648"/>
      <c r="E2" s="650"/>
      <c r="F2" s="648"/>
      <c r="G2" s="648"/>
      <c r="H2" s="648"/>
      <c r="I2" s="648"/>
      <c r="J2" s="651"/>
      <c r="K2" s="648"/>
      <c r="L2" s="648"/>
      <c r="M2" s="645"/>
      <c r="N2" s="646"/>
      <c r="O2" s="646"/>
      <c r="P2" s="652"/>
    </row>
    <row r="3" spans="1:16" ht="12.75">
      <c r="A3" s="1202" t="s">
        <v>271</v>
      </c>
      <c r="B3" s="1205" t="s">
        <v>270</v>
      </c>
      <c r="C3" s="1193" t="s">
        <v>284</v>
      </c>
      <c r="D3" s="1208" t="s">
        <v>272</v>
      </c>
      <c r="E3" s="1208"/>
      <c r="F3" s="1208"/>
      <c r="G3" s="1208"/>
      <c r="H3" s="1208"/>
      <c r="I3" s="1208"/>
      <c r="J3" s="1193" t="s">
        <v>515</v>
      </c>
      <c r="K3" s="1193" t="s">
        <v>516</v>
      </c>
      <c r="L3" s="1193" t="s">
        <v>517</v>
      </c>
      <c r="M3" s="1193" t="s">
        <v>518</v>
      </c>
      <c r="N3" s="1196" t="s">
        <v>519</v>
      </c>
      <c r="O3" s="1196" t="s">
        <v>520</v>
      </c>
      <c r="P3" s="1199" t="s">
        <v>521</v>
      </c>
    </row>
    <row r="4" spans="1:16" ht="12.75">
      <c r="A4" s="1203"/>
      <c r="B4" s="1206"/>
      <c r="C4" s="1194"/>
      <c r="D4" s="1194" t="s">
        <v>290</v>
      </c>
      <c r="E4" s="1209" t="s">
        <v>292</v>
      </c>
      <c r="F4" s="1209"/>
      <c r="G4" s="1209"/>
      <c r="H4" s="1209"/>
      <c r="I4" s="1210" t="s">
        <v>293</v>
      </c>
      <c r="J4" s="1194"/>
      <c r="K4" s="1194"/>
      <c r="L4" s="1194"/>
      <c r="M4" s="1194"/>
      <c r="N4" s="1197"/>
      <c r="O4" s="1197"/>
      <c r="P4" s="1200"/>
    </row>
    <row r="5" spans="1:16" ht="12.75">
      <c r="A5" s="1203"/>
      <c r="B5" s="1206"/>
      <c r="C5" s="1194"/>
      <c r="D5" s="1194"/>
      <c r="E5" s="1194" t="s">
        <v>291</v>
      </c>
      <c r="F5" s="1209" t="s">
        <v>274</v>
      </c>
      <c r="G5" s="1209"/>
      <c r="H5" s="1209"/>
      <c r="I5" s="1210"/>
      <c r="J5" s="1194"/>
      <c r="K5" s="1194"/>
      <c r="L5" s="1194"/>
      <c r="M5" s="1194"/>
      <c r="N5" s="1197"/>
      <c r="O5" s="1197"/>
      <c r="P5" s="1200"/>
    </row>
    <row r="6" spans="1:16" ht="12.75">
      <c r="A6" s="1203"/>
      <c r="B6" s="1206"/>
      <c r="C6" s="1194"/>
      <c r="D6" s="1194"/>
      <c r="E6" s="1194"/>
      <c r="F6" s="1194" t="s">
        <v>275</v>
      </c>
      <c r="G6" s="1194" t="s">
        <v>276</v>
      </c>
      <c r="H6" s="1194" t="s">
        <v>277</v>
      </c>
      <c r="I6" s="1210"/>
      <c r="J6" s="1194"/>
      <c r="K6" s="1194"/>
      <c r="L6" s="1194"/>
      <c r="M6" s="1194"/>
      <c r="N6" s="1197"/>
      <c r="O6" s="1197"/>
      <c r="P6" s="1200"/>
    </row>
    <row r="7" spans="1:16" ht="12.75">
      <c r="A7" s="1203"/>
      <c r="B7" s="1206"/>
      <c r="C7" s="1194"/>
      <c r="D7" s="1194"/>
      <c r="E7" s="1194"/>
      <c r="F7" s="1194"/>
      <c r="G7" s="1194"/>
      <c r="H7" s="1194"/>
      <c r="I7" s="1210"/>
      <c r="J7" s="1194"/>
      <c r="K7" s="1194"/>
      <c r="L7" s="1194"/>
      <c r="M7" s="1194"/>
      <c r="N7" s="1197"/>
      <c r="O7" s="1197"/>
      <c r="P7" s="1200"/>
    </row>
    <row r="8" spans="1:16" ht="34.5" customHeight="1" thickBot="1">
      <c r="A8" s="1204"/>
      <c r="B8" s="1207"/>
      <c r="C8" s="1195"/>
      <c r="D8" s="1195"/>
      <c r="E8" s="1195"/>
      <c r="F8" s="1195"/>
      <c r="G8" s="1195"/>
      <c r="H8" s="1195"/>
      <c r="I8" s="1211"/>
      <c r="J8" s="1195"/>
      <c r="K8" s="1195"/>
      <c r="L8" s="1195"/>
      <c r="M8" s="1195"/>
      <c r="N8" s="1198"/>
      <c r="O8" s="1198"/>
      <c r="P8" s="1201"/>
    </row>
    <row r="9" spans="1:16" ht="16.5" thickBot="1">
      <c r="A9" s="1216" t="s">
        <v>535</v>
      </c>
      <c r="B9" s="1217"/>
      <c r="C9" s="1217"/>
      <c r="D9" s="1217"/>
      <c r="E9" s="1217"/>
      <c r="F9" s="1217"/>
      <c r="G9" s="1217"/>
      <c r="H9" s="1217"/>
      <c r="I9" s="1217"/>
      <c r="J9" s="1217"/>
      <c r="K9" s="1217"/>
      <c r="L9" s="1217"/>
      <c r="M9" s="1217"/>
      <c r="N9" s="1217"/>
      <c r="O9" s="1217"/>
      <c r="P9" s="1218"/>
    </row>
    <row r="10" spans="1:16" s="203" customFormat="1" ht="50.1" customHeight="1">
      <c r="A10" s="664" t="s">
        <v>417</v>
      </c>
      <c r="B10" s="665" t="s">
        <v>523</v>
      </c>
      <c r="C10" s="674">
        <v>4</v>
      </c>
      <c r="D10" s="622">
        <f t="shared" ref="D10:D17" si="0">C10*30</f>
        <v>120</v>
      </c>
      <c r="E10" s="637">
        <f t="shared" ref="E10:E17" si="1">SUM(F10:H10)</f>
        <v>46</v>
      </c>
      <c r="F10" s="496">
        <v>22</v>
      </c>
      <c r="G10" s="496"/>
      <c r="H10" s="621">
        <v>24</v>
      </c>
      <c r="I10" s="794">
        <f t="shared" ref="I10:I17" si="2">D10-E10</f>
        <v>74</v>
      </c>
      <c r="J10" s="732" t="s">
        <v>11</v>
      </c>
      <c r="K10" s="720" t="s">
        <v>609</v>
      </c>
      <c r="L10" s="719" t="s">
        <v>608</v>
      </c>
      <c r="M10" s="796" t="s">
        <v>529</v>
      </c>
      <c r="N10" s="811" t="s">
        <v>564</v>
      </c>
      <c r="O10" s="802" t="s">
        <v>530</v>
      </c>
      <c r="P10" s="808" t="s">
        <v>564</v>
      </c>
    </row>
    <row r="11" spans="1:16" s="203" customFormat="1" ht="50.1" customHeight="1">
      <c r="A11" s="664" t="s">
        <v>418</v>
      </c>
      <c r="B11" s="658" t="s">
        <v>524</v>
      </c>
      <c r="C11" s="674">
        <v>4</v>
      </c>
      <c r="D11" s="249">
        <f t="shared" si="0"/>
        <v>120</v>
      </c>
      <c r="E11" s="637">
        <f t="shared" si="1"/>
        <v>46</v>
      </c>
      <c r="F11" s="312">
        <v>22</v>
      </c>
      <c r="G11" s="312"/>
      <c r="H11" s="672">
        <v>24</v>
      </c>
      <c r="I11" s="626">
        <f t="shared" si="2"/>
        <v>74</v>
      </c>
      <c r="J11" s="733" t="s">
        <v>11</v>
      </c>
      <c r="K11" s="721" t="s">
        <v>610</v>
      </c>
      <c r="L11" s="719" t="s">
        <v>608</v>
      </c>
      <c r="M11" s="797" t="s">
        <v>529</v>
      </c>
      <c r="N11" s="812" t="s">
        <v>564</v>
      </c>
      <c r="O11" s="803" t="s">
        <v>531</v>
      </c>
      <c r="P11" s="809" t="s">
        <v>564</v>
      </c>
    </row>
    <row r="12" spans="1:16" s="203" customFormat="1" ht="50.1" customHeight="1">
      <c r="A12" s="664" t="s">
        <v>507</v>
      </c>
      <c r="B12" s="659" t="s">
        <v>525</v>
      </c>
      <c r="C12" s="674">
        <v>4</v>
      </c>
      <c r="D12" s="249">
        <f t="shared" si="0"/>
        <v>120</v>
      </c>
      <c r="E12" s="637">
        <f t="shared" si="1"/>
        <v>46</v>
      </c>
      <c r="F12" s="312">
        <v>22</v>
      </c>
      <c r="G12" s="312"/>
      <c r="H12" s="672">
        <v>24</v>
      </c>
      <c r="I12" s="626">
        <f t="shared" si="2"/>
        <v>74</v>
      </c>
      <c r="J12" s="733" t="s">
        <v>11</v>
      </c>
      <c r="K12" s="721" t="s">
        <v>612</v>
      </c>
      <c r="L12" s="719" t="s">
        <v>608</v>
      </c>
      <c r="M12" s="797" t="s">
        <v>529</v>
      </c>
      <c r="N12" s="812" t="s">
        <v>564</v>
      </c>
      <c r="O12" s="806" t="s">
        <v>613</v>
      </c>
      <c r="P12" s="809" t="s">
        <v>564</v>
      </c>
    </row>
    <row r="13" spans="1:16" s="203" customFormat="1" ht="50.1" customHeight="1">
      <c r="A13" s="664" t="s">
        <v>508</v>
      </c>
      <c r="B13" s="658" t="s">
        <v>539</v>
      </c>
      <c r="C13" s="674">
        <v>4</v>
      </c>
      <c r="D13" s="249">
        <f t="shared" si="0"/>
        <v>120</v>
      </c>
      <c r="E13" s="637">
        <f t="shared" si="1"/>
        <v>46</v>
      </c>
      <c r="F13" s="312">
        <v>22</v>
      </c>
      <c r="G13" s="312"/>
      <c r="H13" s="672">
        <v>24</v>
      </c>
      <c r="I13" s="626">
        <f t="shared" si="2"/>
        <v>74</v>
      </c>
      <c r="J13" s="733" t="s">
        <v>11</v>
      </c>
      <c r="K13" s="677" t="s">
        <v>611</v>
      </c>
      <c r="L13" s="654" t="s">
        <v>528</v>
      </c>
      <c r="M13" s="797" t="s">
        <v>529</v>
      </c>
      <c r="N13" s="799" t="s">
        <v>564</v>
      </c>
      <c r="O13" s="803" t="s">
        <v>575</v>
      </c>
      <c r="P13" s="809" t="s">
        <v>564</v>
      </c>
    </row>
    <row r="14" spans="1:16" s="203" customFormat="1" ht="50.1" customHeight="1">
      <c r="A14" s="664" t="s">
        <v>618</v>
      </c>
      <c r="B14" s="658" t="s">
        <v>542</v>
      </c>
      <c r="C14" s="674">
        <v>4</v>
      </c>
      <c r="D14" s="622">
        <f t="shared" si="0"/>
        <v>120</v>
      </c>
      <c r="E14" s="637">
        <f t="shared" si="1"/>
        <v>46</v>
      </c>
      <c r="F14" s="496">
        <v>22</v>
      </c>
      <c r="G14" s="496"/>
      <c r="H14" s="621">
        <v>24</v>
      </c>
      <c r="I14" s="626">
        <f t="shared" si="2"/>
        <v>74</v>
      </c>
      <c r="J14" s="733" t="s">
        <v>11</v>
      </c>
      <c r="K14" s="721" t="s">
        <v>628</v>
      </c>
      <c r="L14" s="654" t="s">
        <v>528</v>
      </c>
      <c r="M14" s="797" t="s">
        <v>529</v>
      </c>
      <c r="N14" s="804" t="s">
        <v>629</v>
      </c>
      <c r="O14" s="803" t="s">
        <v>577</v>
      </c>
      <c r="P14" s="734" t="s">
        <v>630</v>
      </c>
    </row>
    <row r="15" spans="1:16" s="203" customFormat="1" ht="64.5" customHeight="1">
      <c r="A15" s="664" t="s">
        <v>619</v>
      </c>
      <c r="B15" s="658" t="s">
        <v>552</v>
      </c>
      <c r="C15" s="674">
        <v>4</v>
      </c>
      <c r="D15" s="249">
        <f t="shared" si="0"/>
        <v>120</v>
      </c>
      <c r="E15" s="637">
        <f t="shared" si="1"/>
        <v>30</v>
      </c>
      <c r="F15" s="312">
        <v>16</v>
      </c>
      <c r="G15" s="312"/>
      <c r="H15" s="672">
        <v>14</v>
      </c>
      <c r="I15" s="626">
        <f t="shared" si="2"/>
        <v>90</v>
      </c>
      <c r="J15" s="733" t="s">
        <v>11</v>
      </c>
      <c r="K15" s="721" t="s">
        <v>626</v>
      </c>
      <c r="L15" s="719" t="s">
        <v>627</v>
      </c>
      <c r="M15" s="797" t="s">
        <v>529</v>
      </c>
      <c r="N15" s="814" t="s">
        <v>624</v>
      </c>
      <c r="O15" s="803" t="s">
        <v>582</v>
      </c>
      <c r="P15" s="734" t="s">
        <v>625</v>
      </c>
    </row>
    <row r="16" spans="1:16" s="203" customFormat="1" ht="50.1" customHeight="1">
      <c r="A16" s="664" t="s">
        <v>620</v>
      </c>
      <c r="B16" s="658" t="s">
        <v>556</v>
      </c>
      <c r="C16" s="674">
        <v>4</v>
      </c>
      <c r="D16" s="249">
        <f t="shared" si="0"/>
        <v>120</v>
      </c>
      <c r="E16" s="637">
        <f t="shared" si="1"/>
        <v>46</v>
      </c>
      <c r="F16" s="312">
        <v>22</v>
      </c>
      <c r="G16" s="312"/>
      <c r="H16" s="672">
        <v>24</v>
      </c>
      <c r="I16" s="626">
        <f t="shared" si="2"/>
        <v>74</v>
      </c>
      <c r="J16" s="733" t="s">
        <v>11</v>
      </c>
      <c r="K16" s="721" t="s">
        <v>610</v>
      </c>
      <c r="L16" s="719" t="s">
        <v>608</v>
      </c>
      <c r="M16" s="797" t="s">
        <v>529</v>
      </c>
      <c r="N16" s="799" t="s">
        <v>564</v>
      </c>
      <c r="O16" s="803" t="s">
        <v>584</v>
      </c>
      <c r="P16" s="809" t="s">
        <v>564</v>
      </c>
    </row>
    <row r="17" spans="1:16" s="203" customFormat="1" ht="50.1" customHeight="1" thickBot="1">
      <c r="A17" s="661" t="s">
        <v>621</v>
      </c>
      <c r="B17" s="662" t="s">
        <v>616</v>
      </c>
      <c r="C17" s="789">
        <v>4</v>
      </c>
      <c r="D17" s="790">
        <f t="shared" si="0"/>
        <v>120</v>
      </c>
      <c r="E17" s="791">
        <f t="shared" si="1"/>
        <v>46</v>
      </c>
      <c r="F17" s="663">
        <v>22</v>
      </c>
      <c r="G17" s="663"/>
      <c r="H17" s="792">
        <v>24</v>
      </c>
      <c r="I17" s="795">
        <f t="shared" si="2"/>
        <v>74</v>
      </c>
      <c r="J17" s="793" t="s">
        <v>11</v>
      </c>
      <c r="K17" s="813" t="s">
        <v>610</v>
      </c>
      <c r="L17" s="727" t="s">
        <v>608</v>
      </c>
      <c r="M17" s="798" t="s">
        <v>529</v>
      </c>
      <c r="N17" s="815" t="s">
        <v>622</v>
      </c>
      <c r="O17" s="805" t="s">
        <v>589</v>
      </c>
      <c r="P17" s="735" t="s">
        <v>623</v>
      </c>
    </row>
    <row r="19" spans="1:16" s="715" customFormat="1" ht="15.75">
      <c r="N19" s="819"/>
      <c r="O19" s="723"/>
      <c r="P19" s="715" t="s">
        <v>606</v>
      </c>
    </row>
    <row r="20" spans="1:16" s="718" customFormat="1" ht="18.75">
      <c r="A20" s="716"/>
      <c r="B20" s="716"/>
      <c r="C20" s="717" t="s">
        <v>607</v>
      </c>
      <c r="D20" s="716"/>
      <c r="F20" s="716"/>
      <c r="G20" s="716"/>
      <c r="H20" s="716"/>
      <c r="I20" s="716"/>
      <c r="J20" s="716"/>
      <c r="K20" s="716"/>
      <c r="L20" s="716"/>
      <c r="M20" s="716"/>
      <c r="N20" s="820"/>
      <c r="O20" s="724"/>
      <c r="P20" s="716"/>
    </row>
    <row r="21" spans="1:16" s="718" customFormat="1" ht="19.5" thickBot="1">
      <c r="A21" s="716"/>
      <c r="B21" s="716"/>
      <c r="C21" s="717"/>
      <c r="D21" s="716"/>
      <c r="F21" s="716"/>
      <c r="G21" s="716"/>
      <c r="H21" s="716"/>
      <c r="I21" s="716"/>
      <c r="J21" s="716"/>
      <c r="K21" s="716"/>
      <c r="L21" s="716"/>
      <c r="M21" s="716"/>
      <c r="N21" s="820"/>
      <c r="O21" s="724"/>
      <c r="P21" s="716"/>
    </row>
    <row r="22" spans="1:16" ht="13.5" thickBot="1">
      <c r="A22" s="1202" t="s">
        <v>271</v>
      </c>
      <c r="B22" s="1205" t="s">
        <v>270</v>
      </c>
      <c r="C22" s="1193" t="s">
        <v>284</v>
      </c>
      <c r="D22" s="1208" t="s">
        <v>272</v>
      </c>
      <c r="E22" s="1208"/>
      <c r="F22" s="1208"/>
      <c r="G22" s="1208"/>
      <c r="H22" s="1208"/>
      <c r="I22" s="1225"/>
      <c r="J22" s="1213" t="s">
        <v>515</v>
      </c>
      <c r="K22" s="1219" t="s">
        <v>516</v>
      </c>
      <c r="L22" s="1213" t="s">
        <v>517</v>
      </c>
      <c r="M22" s="1219" t="s">
        <v>518</v>
      </c>
      <c r="N22" s="1099" t="s">
        <v>519</v>
      </c>
      <c r="O22" s="1102" t="s">
        <v>520</v>
      </c>
      <c r="P22" s="1228" t="s">
        <v>521</v>
      </c>
    </row>
    <row r="23" spans="1:16" ht="12.75">
      <c r="A23" s="1203"/>
      <c r="B23" s="1206"/>
      <c r="C23" s="1194"/>
      <c r="D23" s="1194" t="s">
        <v>290</v>
      </c>
      <c r="E23" s="1209" t="s">
        <v>292</v>
      </c>
      <c r="F23" s="1209"/>
      <c r="G23" s="1209"/>
      <c r="H23" s="1212"/>
      <c r="I23" s="1222" t="s">
        <v>293</v>
      </c>
      <c r="J23" s="1214"/>
      <c r="K23" s="1220"/>
      <c r="L23" s="1214"/>
      <c r="M23" s="1220"/>
      <c r="N23" s="1100"/>
      <c r="O23" s="1103"/>
      <c r="P23" s="1229"/>
    </row>
    <row r="24" spans="1:16" ht="12.75">
      <c r="A24" s="1203"/>
      <c r="B24" s="1206"/>
      <c r="C24" s="1194"/>
      <c r="D24" s="1194"/>
      <c r="E24" s="1194" t="s">
        <v>291</v>
      </c>
      <c r="F24" s="1209" t="s">
        <v>274</v>
      </c>
      <c r="G24" s="1209"/>
      <c r="H24" s="1212"/>
      <c r="I24" s="1223"/>
      <c r="J24" s="1214"/>
      <c r="K24" s="1220"/>
      <c r="L24" s="1214"/>
      <c r="M24" s="1220"/>
      <c r="N24" s="1100"/>
      <c r="O24" s="1103"/>
      <c r="P24" s="1229"/>
    </row>
    <row r="25" spans="1:16" ht="12.75">
      <c r="A25" s="1203"/>
      <c r="B25" s="1206"/>
      <c r="C25" s="1194"/>
      <c r="D25" s="1194"/>
      <c r="E25" s="1194"/>
      <c r="F25" s="1194" t="s">
        <v>275</v>
      </c>
      <c r="G25" s="1194" t="s">
        <v>276</v>
      </c>
      <c r="H25" s="1226" t="s">
        <v>277</v>
      </c>
      <c r="I25" s="1223"/>
      <c r="J25" s="1214"/>
      <c r="K25" s="1220"/>
      <c r="L25" s="1214"/>
      <c r="M25" s="1220"/>
      <c r="N25" s="1100"/>
      <c r="O25" s="1103"/>
      <c r="P25" s="1229"/>
    </row>
    <row r="26" spans="1:16" ht="12.75">
      <c r="A26" s="1203"/>
      <c r="B26" s="1206"/>
      <c r="C26" s="1194"/>
      <c r="D26" s="1194"/>
      <c r="E26" s="1194"/>
      <c r="F26" s="1194"/>
      <c r="G26" s="1194"/>
      <c r="H26" s="1226"/>
      <c r="I26" s="1223"/>
      <c r="J26" s="1214"/>
      <c r="K26" s="1220"/>
      <c r="L26" s="1214"/>
      <c r="M26" s="1220"/>
      <c r="N26" s="1100"/>
      <c r="O26" s="1103"/>
      <c r="P26" s="1229"/>
    </row>
    <row r="27" spans="1:16" ht="36.75" customHeight="1" thickBot="1">
      <c r="A27" s="1204"/>
      <c r="B27" s="1207"/>
      <c r="C27" s="1195"/>
      <c r="D27" s="1195"/>
      <c r="E27" s="1195"/>
      <c r="F27" s="1195"/>
      <c r="G27" s="1195"/>
      <c r="H27" s="1227"/>
      <c r="I27" s="1224"/>
      <c r="J27" s="1215"/>
      <c r="K27" s="1221"/>
      <c r="L27" s="1215"/>
      <c r="M27" s="1221"/>
      <c r="N27" s="1101"/>
      <c r="O27" s="1104"/>
      <c r="P27" s="1230"/>
    </row>
    <row r="28" spans="1:16" ht="16.5" thickBot="1">
      <c r="A28" s="1216" t="s">
        <v>535</v>
      </c>
      <c r="B28" s="1217"/>
      <c r="C28" s="1217"/>
      <c r="D28" s="1217"/>
      <c r="E28" s="1217"/>
      <c r="F28" s="1217"/>
      <c r="G28" s="1217"/>
      <c r="H28" s="1217"/>
      <c r="I28" s="1217"/>
      <c r="J28" s="1217"/>
      <c r="K28" s="1217"/>
      <c r="L28" s="1217"/>
      <c r="M28" s="1217"/>
      <c r="N28" s="1217"/>
      <c r="O28" s="1217"/>
      <c r="P28" s="1218"/>
    </row>
    <row r="29" spans="1:16" ht="45">
      <c r="A29" s="660" t="s">
        <v>435</v>
      </c>
      <c r="B29" s="816"/>
      <c r="C29" s="674">
        <v>4</v>
      </c>
      <c r="D29" s="249">
        <f>C29*30</f>
        <v>120</v>
      </c>
      <c r="E29" s="637">
        <f>SUM(F29:H29)</f>
        <v>46</v>
      </c>
      <c r="F29" s="312">
        <v>22</v>
      </c>
      <c r="G29" s="312"/>
      <c r="H29" s="672">
        <v>24</v>
      </c>
      <c r="I29" s="626">
        <f>D29-E29</f>
        <v>74</v>
      </c>
      <c r="J29" s="733" t="s">
        <v>11</v>
      </c>
      <c r="K29" s="677" t="s">
        <v>611</v>
      </c>
      <c r="L29" s="654" t="s">
        <v>528</v>
      </c>
      <c r="M29" s="797" t="s">
        <v>529</v>
      </c>
      <c r="N29" s="807"/>
      <c r="O29" s="817"/>
      <c r="P29" s="809"/>
    </row>
    <row r="30" spans="1:16" ht="45">
      <c r="A30" s="660" t="s">
        <v>436</v>
      </c>
      <c r="B30" s="816"/>
      <c r="C30" s="674">
        <v>4</v>
      </c>
      <c r="D30" s="249">
        <f>C30*30</f>
        <v>120</v>
      </c>
      <c r="E30" s="637">
        <f>SUM(F30:H30)</f>
        <v>46</v>
      </c>
      <c r="F30" s="312">
        <v>22</v>
      </c>
      <c r="G30" s="312"/>
      <c r="H30" s="672">
        <v>24</v>
      </c>
      <c r="I30" s="626">
        <f>D30-E30</f>
        <v>74</v>
      </c>
      <c r="J30" s="733" t="s">
        <v>11</v>
      </c>
      <c r="K30" s="677" t="s">
        <v>611</v>
      </c>
      <c r="L30" s="654" t="s">
        <v>528</v>
      </c>
      <c r="M30" s="797" t="s">
        <v>529</v>
      </c>
      <c r="N30" s="807"/>
      <c r="O30" s="817"/>
      <c r="P30" s="809"/>
    </row>
    <row r="31" spans="1:16" ht="45">
      <c r="A31" s="660" t="s">
        <v>437</v>
      </c>
      <c r="B31" s="816"/>
      <c r="C31" s="674">
        <v>4</v>
      </c>
      <c r="D31" s="249">
        <f>C31*30</f>
        <v>120</v>
      </c>
      <c r="E31" s="637">
        <f>SUM(F31:H31)</f>
        <v>46</v>
      </c>
      <c r="F31" s="312">
        <v>22</v>
      </c>
      <c r="G31" s="312"/>
      <c r="H31" s="672">
        <v>24</v>
      </c>
      <c r="I31" s="626">
        <f>D31-E31</f>
        <v>74</v>
      </c>
      <c r="J31" s="733" t="s">
        <v>11</v>
      </c>
      <c r="K31" s="677" t="s">
        <v>611</v>
      </c>
      <c r="L31" s="654" t="s">
        <v>528</v>
      </c>
      <c r="M31" s="797" t="s">
        <v>529</v>
      </c>
      <c r="N31" s="807"/>
      <c r="O31" s="817"/>
      <c r="P31" s="809"/>
    </row>
    <row r="32" spans="1:16" s="203" customFormat="1" ht="50.1" customHeight="1">
      <c r="A32" s="660" t="s">
        <v>438</v>
      </c>
      <c r="B32" s="658" t="s">
        <v>526</v>
      </c>
      <c r="C32" s="674">
        <v>4</v>
      </c>
      <c r="D32" s="249">
        <f>C32*30</f>
        <v>120</v>
      </c>
      <c r="E32" s="637">
        <f>SUM(F32:H32)</f>
        <v>46</v>
      </c>
      <c r="F32" s="312">
        <v>22</v>
      </c>
      <c r="G32" s="312"/>
      <c r="H32" s="672">
        <v>24</v>
      </c>
      <c r="I32" s="626">
        <f>D32-E32</f>
        <v>74</v>
      </c>
      <c r="J32" s="733" t="s">
        <v>11</v>
      </c>
      <c r="K32" s="677" t="s">
        <v>611</v>
      </c>
      <c r="L32" s="654" t="s">
        <v>528</v>
      </c>
      <c r="M32" s="797" t="s">
        <v>529</v>
      </c>
      <c r="N32" s="804" t="s">
        <v>532</v>
      </c>
      <c r="O32" s="803" t="s">
        <v>570</v>
      </c>
      <c r="P32" s="800" t="s">
        <v>534</v>
      </c>
    </row>
    <row r="33" spans="1:16" s="203" customFormat="1" ht="50.1" customHeight="1">
      <c r="A33" s="660" t="s">
        <v>439</v>
      </c>
      <c r="B33" s="658" t="s">
        <v>527</v>
      </c>
      <c r="C33" s="674">
        <v>4</v>
      </c>
      <c r="D33" s="249">
        <f>C33*30</f>
        <v>120</v>
      </c>
      <c r="E33" s="637">
        <f>SUM(F33:H33)</f>
        <v>30</v>
      </c>
      <c r="F33" s="312">
        <v>16</v>
      </c>
      <c r="G33" s="312"/>
      <c r="H33" s="672">
        <v>14</v>
      </c>
      <c r="I33" s="626">
        <f>D33-E33</f>
        <v>90</v>
      </c>
      <c r="J33" s="733" t="s">
        <v>11</v>
      </c>
      <c r="K33" s="677" t="s">
        <v>611</v>
      </c>
      <c r="L33" s="654" t="s">
        <v>528</v>
      </c>
      <c r="M33" s="797" t="s">
        <v>529</v>
      </c>
      <c r="N33" s="799" t="s">
        <v>564</v>
      </c>
      <c r="O33" s="803" t="s">
        <v>533</v>
      </c>
      <c r="P33" s="809" t="s">
        <v>564</v>
      </c>
    </row>
    <row r="34" spans="1:16" s="203" customFormat="1" ht="50.1" customHeight="1">
      <c r="A34" s="660" t="s">
        <v>440</v>
      </c>
      <c r="B34" s="658" t="s">
        <v>536</v>
      </c>
      <c r="C34" s="674">
        <v>4</v>
      </c>
      <c r="D34" s="249">
        <f t="shared" ref="D34:D49" si="3">C34*30</f>
        <v>120</v>
      </c>
      <c r="E34" s="637">
        <f t="shared" ref="E34:E49" si="4">SUM(F34:H34)</f>
        <v>30</v>
      </c>
      <c r="F34" s="312">
        <v>16</v>
      </c>
      <c r="G34" s="312"/>
      <c r="H34" s="672">
        <v>14</v>
      </c>
      <c r="I34" s="626">
        <f t="shared" ref="I34:I50" si="5">D34-E34</f>
        <v>90</v>
      </c>
      <c r="J34" s="733" t="s">
        <v>11</v>
      </c>
      <c r="K34" s="677" t="s">
        <v>611</v>
      </c>
      <c r="L34" s="654" t="s">
        <v>528</v>
      </c>
      <c r="M34" s="797" t="s">
        <v>529</v>
      </c>
      <c r="N34" s="799" t="s">
        <v>564</v>
      </c>
      <c r="O34" s="803" t="s">
        <v>571</v>
      </c>
      <c r="P34" s="809" t="s">
        <v>564</v>
      </c>
    </row>
    <row r="35" spans="1:16" s="203" customFormat="1" ht="60.75" customHeight="1">
      <c r="A35" s="660" t="s">
        <v>441</v>
      </c>
      <c r="B35" s="658" t="s">
        <v>537</v>
      </c>
      <c r="C35" s="674">
        <v>4</v>
      </c>
      <c r="D35" s="249">
        <f t="shared" si="3"/>
        <v>120</v>
      </c>
      <c r="E35" s="637">
        <f t="shared" si="4"/>
        <v>30</v>
      </c>
      <c r="F35" s="312">
        <v>16</v>
      </c>
      <c r="G35" s="312"/>
      <c r="H35" s="672">
        <v>14</v>
      </c>
      <c r="I35" s="626">
        <f t="shared" si="5"/>
        <v>90</v>
      </c>
      <c r="J35" s="733" t="s">
        <v>11</v>
      </c>
      <c r="K35" s="677" t="s">
        <v>611</v>
      </c>
      <c r="L35" s="654" t="s">
        <v>528</v>
      </c>
      <c r="M35" s="797" t="s">
        <v>529</v>
      </c>
      <c r="N35" s="804" t="s">
        <v>565</v>
      </c>
      <c r="O35" s="803" t="s">
        <v>572</v>
      </c>
      <c r="P35" s="809" t="s">
        <v>564</v>
      </c>
    </row>
    <row r="36" spans="1:16" s="203" customFormat="1" ht="50.1" customHeight="1">
      <c r="A36" s="660" t="s">
        <v>442</v>
      </c>
      <c r="B36" s="658" t="s">
        <v>538</v>
      </c>
      <c r="C36" s="674">
        <v>4</v>
      </c>
      <c r="D36" s="249">
        <f t="shared" si="3"/>
        <v>120</v>
      </c>
      <c r="E36" s="637">
        <f t="shared" si="4"/>
        <v>46</v>
      </c>
      <c r="F36" s="312">
        <v>22</v>
      </c>
      <c r="G36" s="312"/>
      <c r="H36" s="672">
        <v>24</v>
      </c>
      <c r="I36" s="626">
        <f t="shared" si="5"/>
        <v>74</v>
      </c>
      <c r="J36" s="733" t="s">
        <v>11</v>
      </c>
      <c r="K36" s="677" t="s">
        <v>611</v>
      </c>
      <c r="L36" s="654" t="s">
        <v>528</v>
      </c>
      <c r="M36" s="797" t="s">
        <v>529</v>
      </c>
      <c r="N36" s="814" t="s">
        <v>631</v>
      </c>
      <c r="O36" s="803" t="s">
        <v>573</v>
      </c>
      <c r="P36" s="734" t="s">
        <v>534</v>
      </c>
    </row>
    <row r="37" spans="1:16" s="203" customFormat="1" ht="50.1" customHeight="1">
      <c r="A37" s="660" t="s">
        <v>443</v>
      </c>
      <c r="B37" s="658" t="s">
        <v>617</v>
      </c>
      <c r="C37" s="674">
        <v>4</v>
      </c>
      <c r="D37" s="249">
        <f>C37*30</f>
        <v>120</v>
      </c>
      <c r="E37" s="637">
        <f>SUM(F37:H37)</f>
        <v>46</v>
      </c>
      <c r="F37" s="312">
        <v>22</v>
      </c>
      <c r="G37" s="312"/>
      <c r="H37" s="672">
        <v>24</v>
      </c>
      <c r="I37" s="626">
        <f>D37-E37</f>
        <v>74</v>
      </c>
      <c r="J37" s="733" t="s">
        <v>11</v>
      </c>
      <c r="K37" s="677" t="s">
        <v>611</v>
      </c>
      <c r="L37" s="654" t="s">
        <v>528</v>
      </c>
      <c r="M37" s="797" t="s">
        <v>529</v>
      </c>
      <c r="N37" s="804" t="s">
        <v>566</v>
      </c>
      <c r="O37" s="803" t="s">
        <v>574</v>
      </c>
      <c r="P37" s="800" t="s">
        <v>534</v>
      </c>
    </row>
    <row r="38" spans="1:16" ht="45">
      <c r="A38" s="660" t="s">
        <v>444</v>
      </c>
      <c r="B38" s="816"/>
      <c r="C38" s="674">
        <v>4</v>
      </c>
      <c r="D38" s="249">
        <f>C38*30</f>
        <v>120</v>
      </c>
      <c r="E38" s="637">
        <f>SUM(F38:H38)</f>
        <v>46</v>
      </c>
      <c r="F38" s="312">
        <v>22</v>
      </c>
      <c r="G38" s="312"/>
      <c r="H38" s="672">
        <v>24</v>
      </c>
      <c r="I38" s="626">
        <f>D38-E38</f>
        <v>74</v>
      </c>
      <c r="J38" s="733" t="s">
        <v>11</v>
      </c>
      <c r="K38" s="677" t="s">
        <v>611</v>
      </c>
      <c r="L38" s="654" t="s">
        <v>528</v>
      </c>
      <c r="M38" s="797" t="s">
        <v>529</v>
      </c>
      <c r="N38" s="807"/>
      <c r="O38" s="817"/>
      <c r="P38" s="809"/>
    </row>
    <row r="39" spans="1:16" s="203" customFormat="1" ht="50.1" customHeight="1">
      <c r="A39" s="660" t="s">
        <v>445</v>
      </c>
      <c r="B39" s="658" t="s">
        <v>540</v>
      </c>
      <c r="C39" s="675">
        <v>4</v>
      </c>
      <c r="D39" s="254">
        <f t="shared" si="3"/>
        <v>120</v>
      </c>
      <c r="E39" s="637">
        <f t="shared" si="4"/>
        <v>46</v>
      </c>
      <c r="F39" s="312">
        <v>22</v>
      </c>
      <c r="G39" s="312"/>
      <c r="H39" s="672">
        <v>24</v>
      </c>
      <c r="I39" s="626">
        <f t="shared" si="5"/>
        <v>74</v>
      </c>
      <c r="J39" s="733" t="s">
        <v>11</v>
      </c>
      <c r="K39" s="677" t="s">
        <v>611</v>
      </c>
      <c r="L39" s="654" t="s">
        <v>528</v>
      </c>
      <c r="M39" s="797" t="s">
        <v>529</v>
      </c>
      <c r="N39" s="799" t="s">
        <v>564</v>
      </c>
      <c r="O39" s="803" t="s">
        <v>576</v>
      </c>
      <c r="P39" s="809" t="s">
        <v>564</v>
      </c>
    </row>
    <row r="40" spans="1:16" ht="45">
      <c r="A40" s="660" t="s">
        <v>541</v>
      </c>
      <c r="B40" s="816"/>
      <c r="C40" s="674">
        <v>4</v>
      </c>
      <c r="D40" s="249">
        <f>C40*30</f>
        <v>120</v>
      </c>
      <c r="E40" s="637">
        <f>SUM(F40:H40)</f>
        <v>46</v>
      </c>
      <c r="F40" s="312">
        <v>22</v>
      </c>
      <c r="G40" s="312"/>
      <c r="H40" s="672">
        <v>24</v>
      </c>
      <c r="I40" s="626">
        <f>D40-E40</f>
        <v>74</v>
      </c>
      <c r="J40" s="733" t="s">
        <v>11</v>
      </c>
      <c r="K40" s="677" t="s">
        <v>611</v>
      </c>
      <c r="L40" s="654" t="s">
        <v>528</v>
      </c>
      <c r="M40" s="797" t="s">
        <v>529</v>
      </c>
      <c r="N40" s="818"/>
      <c r="O40" s="817"/>
      <c r="P40" s="809"/>
    </row>
    <row r="41" spans="1:16" s="203" customFormat="1" ht="50.1" customHeight="1">
      <c r="A41" s="660" t="s">
        <v>543</v>
      </c>
      <c r="B41" s="658" t="s">
        <v>544</v>
      </c>
      <c r="C41" s="674">
        <v>4</v>
      </c>
      <c r="D41" s="249">
        <f t="shared" si="3"/>
        <v>120</v>
      </c>
      <c r="E41" s="637">
        <f t="shared" si="4"/>
        <v>46</v>
      </c>
      <c r="F41" s="312">
        <v>22</v>
      </c>
      <c r="G41" s="312"/>
      <c r="H41" s="672">
        <v>24</v>
      </c>
      <c r="I41" s="626">
        <f t="shared" si="5"/>
        <v>74</v>
      </c>
      <c r="J41" s="733" t="s">
        <v>11</v>
      </c>
      <c r="K41" s="677" t="s">
        <v>611</v>
      </c>
      <c r="L41" s="654" t="s">
        <v>528</v>
      </c>
      <c r="M41" s="797" t="s">
        <v>529</v>
      </c>
      <c r="N41" s="804" t="s">
        <v>567</v>
      </c>
      <c r="O41" s="803" t="s">
        <v>578</v>
      </c>
      <c r="P41" s="800" t="s">
        <v>590</v>
      </c>
    </row>
    <row r="42" spans="1:16" s="203" customFormat="1" ht="50.1" customHeight="1">
      <c r="A42" s="660" t="s">
        <v>545</v>
      </c>
      <c r="B42" s="658" t="s">
        <v>546</v>
      </c>
      <c r="C42" s="674">
        <v>4</v>
      </c>
      <c r="D42" s="249">
        <f t="shared" si="3"/>
        <v>120</v>
      </c>
      <c r="E42" s="637">
        <f t="shared" si="4"/>
        <v>46</v>
      </c>
      <c r="F42" s="312">
        <v>22</v>
      </c>
      <c r="G42" s="312"/>
      <c r="H42" s="672">
        <v>24</v>
      </c>
      <c r="I42" s="626">
        <f t="shared" si="5"/>
        <v>74</v>
      </c>
      <c r="J42" s="733" t="s">
        <v>11</v>
      </c>
      <c r="K42" s="677" t="s">
        <v>611</v>
      </c>
      <c r="L42" s="654" t="s">
        <v>528</v>
      </c>
      <c r="M42" s="797" t="s">
        <v>529</v>
      </c>
      <c r="N42" s="804" t="s">
        <v>568</v>
      </c>
      <c r="O42" s="803" t="s">
        <v>579</v>
      </c>
      <c r="P42" s="800" t="s">
        <v>591</v>
      </c>
    </row>
    <row r="43" spans="1:16" s="203" customFormat="1" ht="50.1" customHeight="1">
      <c r="A43" s="660" t="s">
        <v>547</v>
      </c>
      <c r="B43" s="658" t="s">
        <v>548</v>
      </c>
      <c r="C43" s="674">
        <v>4</v>
      </c>
      <c r="D43" s="249">
        <f t="shared" si="3"/>
        <v>120</v>
      </c>
      <c r="E43" s="637">
        <f t="shared" si="4"/>
        <v>46</v>
      </c>
      <c r="F43" s="312">
        <v>22</v>
      </c>
      <c r="G43" s="312"/>
      <c r="H43" s="672">
        <v>24</v>
      </c>
      <c r="I43" s="626">
        <f t="shared" si="5"/>
        <v>74</v>
      </c>
      <c r="J43" s="733" t="s">
        <v>11</v>
      </c>
      <c r="K43" s="677" t="s">
        <v>611</v>
      </c>
      <c r="L43" s="654" t="s">
        <v>528</v>
      </c>
      <c r="M43" s="797" t="s">
        <v>529</v>
      </c>
      <c r="N43" s="814" t="s">
        <v>632</v>
      </c>
      <c r="O43" s="803" t="s">
        <v>580</v>
      </c>
      <c r="P43" s="734" t="s">
        <v>591</v>
      </c>
    </row>
    <row r="44" spans="1:16" s="203" customFormat="1" ht="50.1" customHeight="1">
      <c r="A44" s="660" t="s">
        <v>549</v>
      </c>
      <c r="B44" s="658" t="s">
        <v>550</v>
      </c>
      <c r="C44" s="674">
        <v>4</v>
      </c>
      <c r="D44" s="249">
        <f t="shared" si="3"/>
        <v>120</v>
      </c>
      <c r="E44" s="637">
        <f t="shared" si="4"/>
        <v>30</v>
      </c>
      <c r="F44" s="312">
        <v>16</v>
      </c>
      <c r="G44" s="312"/>
      <c r="H44" s="672">
        <v>14</v>
      </c>
      <c r="I44" s="626">
        <f t="shared" si="5"/>
        <v>90</v>
      </c>
      <c r="J44" s="733" t="s">
        <v>11</v>
      </c>
      <c r="K44" s="677" t="s">
        <v>611</v>
      </c>
      <c r="L44" s="654" t="s">
        <v>528</v>
      </c>
      <c r="M44" s="797" t="s">
        <v>529</v>
      </c>
      <c r="N44" s="799" t="s">
        <v>564</v>
      </c>
      <c r="O44" s="803" t="s">
        <v>581</v>
      </c>
      <c r="P44" s="809" t="s">
        <v>564</v>
      </c>
    </row>
    <row r="45" spans="1:16" s="203" customFormat="1" ht="50.1" customHeight="1">
      <c r="A45" s="660" t="s">
        <v>551</v>
      </c>
      <c r="B45" s="658" t="s">
        <v>554</v>
      </c>
      <c r="C45" s="674">
        <v>4</v>
      </c>
      <c r="D45" s="249">
        <f t="shared" si="3"/>
        <v>120</v>
      </c>
      <c r="E45" s="637">
        <f t="shared" si="4"/>
        <v>30</v>
      </c>
      <c r="F45" s="312">
        <v>16</v>
      </c>
      <c r="G45" s="312"/>
      <c r="H45" s="672">
        <v>14</v>
      </c>
      <c r="I45" s="626">
        <f t="shared" si="5"/>
        <v>90</v>
      </c>
      <c r="J45" s="733" t="s">
        <v>11</v>
      </c>
      <c r="K45" s="677" t="s">
        <v>611</v>
      </c>
      <c r="L45" s="654" t="s">
        <v>528</v>
      </c>
      <c r="M45" s="797" t="s">
        <v>529</v>
      </c>
      <c r="N45" s="804" t="s">
        <v>569</v>
      </c>
      <c r="O45" s="803" t="s">
        <v>583</v>
      </c>
      <c r="P45" s="800" t="s">
        <v>592</v>
      </c>
    </row>
    <row r="46" spans="1:16" ht="45">
      <c r="A46" s="660" t="s">
        <v>553</v>
      </c>
      <c r="B46" s="816"/>
      <c r="C46" s="674">
        <v>4</v>
      </c>
      <c r="D46" s="249">
        <f>C46*30</f>
        <v>120</v>
      </c>
      <c r="E46" s="637">
        <f>SUM(F46:H46)</f>
        <v>30</v>
      </c>
      <c r="F46" s="312">
        <v>16</v>
      </c>
      <c r="G46" s="312"/>
      <c r="H46" s="672">
        <v>14</v>
      </c>
      <c r="I46" s="626">
        <f>D46-E46</f>
        <v>90</v>
      </c>
      <c r="J46" s="733" t="s">
        <v>11</v>
      </c>
      <c r="K46" s="677" t="s">
        <v>611</v>
      </c>
      <c r="L46" s="654" t="s">
        <v>528</v>
      </c>
      <c r="M46" s="797" t="s">
        <v>529</v>
      </c>
      <c r="N46" s="818"/>
      <c r="O46" s="817"/>
      <c r="P46" s="809"/>
    </row>
    <row r="47" spans="1:16" s="203" customFormat="1" ht="50.1" customHeight="1">
      <c r="A47" s="660" t="s">
        <v>555</v>
      </c>
      <c r="B47" s="658" t="s">
        <v>558</v>
      </c>
      <c r="C47" s="674">
        <v>4</v>
      </c>
      <c r="D47" s="249">
        <f t="shared" si="3"/>
        <v>120</v>
      </c>
      <c r="E47" s="637">
        <f t="shared" si="4"/>
        <v>46</v>
      </c>
      <c r="F47" s="312">
        <v>22</v>
      </c>
      <c r="G47" s="312"/>
      <c r="H47" s="672">
        <v>24</v>
      </c>
      <c r="I47" s="626">
        <f t="shared" si="5"/>
        <v>74</v>
      </c>
      <c r="J47" s="733" t="s">
        <v>11</v>
      </c>
      <c r="K47" s="677" t="s">
        <v>611</v>
      </c>
      <c r="L47" s="654" t="s">
        <v>528</v>
      </c>
      <c r="M47" s="797" t="s">
        <v>529</v>
      </c>
      <c r="N47" s="814" t="s">
        <v>633</v>
      </c>
      <c r="O47" s="803" t="s">
        <v>585</v>
      </c>
      <c r="P47" s="734" t="s">
        <v>534</v>
      </c>
    </row>
    <row r="48" spans="1:16" s="203" customFormat="1" ht="50.1" customHeight="1">
      <c r="A48" s="660" t="s">
        <v>557</v>
      </c>
      <c r="B48" s="658" t="s">
        <v>560</v>
      </c>
      <c r="C48" s="674">
        <v>4</v>
      </c>
      <c r="D48" s="249">
        <f t="shared" si="3"/>
        <v>120</v>
      </c>
      <c r="E48" s="637">
        <f t="shared" si="4"/>
        <v>46</v>
      </c>
      <c r="F48" s="312">
        <v>22</v>
      </c>
      <c r="G48" s="312"/>
      <c r="H48" s="672">
        <v>24</v>
      </c>
      <c r="I48" s="626">
        <f t="shared" si="5"/>
        <v>74</v>
      </c>
      <c r="J48" s="733" t="s">
        <v>11</v>
      </c>
      <c r="K48" s="677" t="s">
        <v>611</v>
      </c>
      <c r="L48" s="654" t="s">
        <v>528</v>
      </c>
      <c r="M48" s="797" t="s">
        <v>529</v>
      </c>
      <c r="N48" s="814" t="s">
        <v>634</v>
      </c>
      <c r="O48" s="803" t="s">
        <v>586</v>
      </c>
      <c r="P48" s="734" t="s">
        <v>591</v>
      </c>
    </row>
    <row r="49" spans="1:16" s="203" customFormat="1" ht="50.1" customHeight="1">
      <c r="A49" s="660" t="s">
        <v>559</v>
      </c>
      <c r="B49" s="658" t="s">
        <v>562</v>
      </c>
      <c r="C49" s="675">
        <v>4</v>
      </c>
      <c r="D49" s="254">
        <f t="shared" si="3"/>
        <v>120</v>
      </c>
      <c r="E49" s="637">
        <f t="shared" si="4"/>
        <v>46</v>
      </c>
      <c r="F49" s="312">
        <v>22</v>
      </c>
      <c r="G49" s="312"/>
      <c r="H49" s="672">
        <v>24</v>
      </c>
      <c r="I49" s="626">
        <f t="shared" si="5"/>
        <v>74</v>
      </c>
      <c r="J49" s="733" t="s">
        <v>11</v>
      </c>
      <c r="K49" s="677" t="s">
        <v>611</v>
      </c>
      <c r="L49" s="654" t="s">
        <v>528</v>
      </c>
      <c r="M49" s="797" t="s">
        <v>529</v>
      </c>
      <c r="N49" s="799" t="s">
        <v>564</v>
      </c>
      <c r="O49" s="803" t="s">
        <v>587</v>
      </c>
      <c r="P49" s="809" t="s">
        <v>564</v>
      </c>
    </row>
    <row r="50" spans="1:16" s="203" customFormat="1" ht="50.1" customHeight="1" thickBot="1">
      <c r="A50" s="661" t="s">
        <v>561</v>
      </c>
      <c r="B50" s="662" t="s">
        <v>563</v>
      </c>
      <c r="C50" s="789">
        <v>4</v>
      </c>
      <c r="D50" s="790">
        <f>C50*30</f>
        <v>120</v>
      </c>
      <c r="E50" s="791">
        <f>SUM(F50:H50)</f>
        <v>46</v>
      </c>
      <c r="F50" s="663">
        <v>22</v>
      </c>
      <c r="G50" s="663"/>
      <c r="H50" s="792">
        <v>24</v>
      </c>
      <c r="I50" s="795">
        <f t="shared" si="5"/>
        <v>74</v>
      </c>
      <c r="J50" s="793" t="s">
        <v>11</v>
      </c>
      <c r="K50" s="656" t="s">
        <v>611</v>
      </c>
      <c r="L50" s="655" t="s">
        <v>528</v>
      </c>
      <c r="M50" s="798" t="s">
        <v>529</v>
      </c>
      <c r="N50" s="801" t="s">
        <v>564</v>
      </c>
      <c r="O50" s="805" t="s">
        <v>588</v>
      </c>
      <c r="P50" s="810" t="s">
        <v>564</v>
      </c>
    </row>
  </sheetData>
  <mergeCells count="40">
    <mergeCell ref="A28:P28"/>
    <mergeCell ref="L22:L27"/>
    <mergeCell ref="M22:M27"/>
    <mergeCell ref="N22:N27"/>
    <mergeCell ref="O22:O27"/>
    <mergeCell ref="P22:P27"/>
    <mergeCell ref="K3:K8"/>
    <mergeCell ref="J22:J27"/>
    <mergeCell ref="A9:P9"/>
    <mergeCell ref="K22:K27"/>
    <mergeCell ref="F25:F27"/>
    <mergeCell ref="G25:G27"/>
    <mergeCell ref="F24:H24"/>
    <mergeCell ref="A22:A27"/>
    <mergeCell ref="I23:I27"/>
    <mergeCell ref="E24:E27"/>
    <mergeCell ref="D22:I22"/>
    <mergeCell ref="H25:H27"/>
    <mergeCell ref="B22:B27"/>
    <mergeCell ref="C22:C27"/>
    <mergeCell ref="F5:H5"/>
    <mergeCell ref="F6:F8"/>
    <mergeCell ref="G6:G8"/>
    <mergeCell ref="H6:H8"/>
    <mergeCell ref="D23:D27"/>
    <mergeCell ref="E23:H23"/>
    <mergeCell ref="A3:A8"/>
    <mergeCell ref="B3:B8"/>
    <mergeCell ref="C3:C8"/>
    <mergeCell ref="D3:I3"/>
    <mergeCell ref="J3:J8"/>
    <mergeCell ref="D4:D8"/>
    <mergeCell ref="E4:H4"/>
    <mergeCell ref="I4:I8"/>
    <mergeCell ref="E5:E8"/>
    <mergeCell ref="L3:L8"/>
    <mergeCell ref="M3:M8"/>
    <mergeCell ref="N3:N8"/>
    <mergeCell ref="O3:O8"/>
    <mergeCell ref="P3:P8"/>
  </mergeCells>
  <phoneticPr fontId="34" type="noConversion"/>
  <hyperlinks>
    <hyperlink ref="N32" r:id="rId1"/>
    <hyperlink ref="N35" r:id="rId2"/>
    <hyperlink ref="N37" r:id="rId3"/>
    <hyperlink ref="N41" r:id="rId4"/>
    <hyperlink ref="N42" r:id="rId5"/>
    <hyperlink ref="N45" r:id="rId6"/>
    <hyperlink ref="O10" r:id="rId7"/>
    <hyperlink ref="O11" r:id="rId8"/>
    <hyperlink ref="O32" r:id="rId9"/>
    <hyperlink ref="O33" r:id="rId10"/>
    <hyperlink ref="O34" r:id="rId11"/>
    <hyperlink ref="O35" r:id="rId12"/>
    <hyperlink ref="O36" r:id="rId13"/>
    <hyperlink ref="O37" r:id="rId14"/>
    <hyperlink ref="O13" r:id="rId15"/>
    <hyperlink ref="O39" r:id="rId16"/>
    <hyperlink ref="O14" r:id="rId17"/>
    <hyperlink ref="O41" r:id="rId18"/>
    <hyperlink ref="O42" r:id="rId19"/>
    <hyperlink ref="O43" r:id="rId20"/>
    <hyperlink ref="O44" r:id="rId21"/>
    <hyperlink ref="O15" r:id="rId22"/>
    <hyperlink ref="O45" r:id="rId23"/>
    <hyperlink ref="O16" r:id="rId24"/>
    <hyperlink ref="O47" r:id="rId25"/>
    <hyperlink ref="O48" r:id="rId26"/>
    <hyperlink ref="O49" r:id="rId27"/>
    <hyperlink ref="O50" r:id="rId28"/>
    <hyperlink ref="O17" r:id="rId29"/>
    <hyperlink ref="O12" r:id="rId30"/>
    <hyperlink ref="N17" r:id="rId31"/>
    <hyperlink ref="N15" r:id="rId32"/>
    <hyperlink ref="N14" r:id="rId33"/>
    <hyperlink ref="N36" r:id="rId34"/>
    <hyperlink ref="N43" r:id="rId35"/>
    <hyperlink ref="N47" r:id="rId36"/>
    <hyperlink ref="N48" r:id="rId3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1"/>
  <sheetViews>
    <sheetView showGridLines="0" showZeros="0" zoomScaleNormal="100" workbookViewId="0">
      <pane xSplit="2" ySplit="7" topLeftCell="E78" activePane="bottomRight" state="frozen"/>
      <selection pane="topRight" activeCell="C1" sqref="C1"/>
      <selection pane="bottomLeft" activeCell="A8" sqref="A8"/>
      <selection pane="bottomRight" activeCell="B84" sqref="B84"/>
    </sheetView>
  </sheetViews>
  <sheetFormatPr defaultRowHeight="12.75"/>
  <cols>
    <col min="1" max="1" width="4.7109375" customWidth="1"/>
    <col min="2" max="2" width="37.42578125" customWidth="1"/>
    <col min="3" max="4" width="6.7109375" customWidth="1"/>
    <col min="5" max="5" width="5.140625" customWidth="1"/>
    <col min="6" max="6" width="4.85546875" customWidth="1"/>
    <col min="7" max="7" width="10.85546875" customWidth="1"/>
    <col min="8" max="8" width="6.85546875" customWidth="1"/>
    <col min="9" max="9" width="6.140625" customWidth="1"/>
    <col min="10" max="10" width="5.42578125" customWidth="1"/>
    <col min="11" max="11" width="5.7109375" customWidth="1"/>
    <col min="12" max="12" width="4.42578125" customWidth="1"/>
    <col min="13" max="13" width="6.140625" customWidth="1"/>
    <col min="14" max="14" width="5.85546875" customWidth="1"/>
    <col min="15" max="17" width="4.28515625" customWidth="1"/>
    <col min="18" max="19" width="4.140625" customWidth="1"/>
    <col min="20" max="20" width="4.5703125" customWidth="1"/>
    <col min="21" max="22" width="4.42578125" customWidth="1"/>
    <col min="23" max="23" width="4.28515625" customWidth="1"/>
    <col min="24" max="26" width="4.140625" customWidth="1"/>
    <col min="28" max="36" width="2" customWidth="1"/>
    <col min="37" max="39" width="3" customWidth="1"/>
    <col min="40" max="40" width="0.85546875" customWidth="1"/>
    <col min="41" max="49" width="2" customWidth="1"/>
    <col min="50" max="52" width="3" customWidth="1"/>
    <col min="53" max="53" width="0.85546875" customWidth="1"/>
    <col min="54" max="62" width="2" customWidth="1"/>
    <col min="63" max="65" width="3" customWidth="1"/>
    <col min="66" max="66" width="0.85546875" customWidth="1"/>
    <col min="67" max="75" width="2" customWidth="1"/>
    <col min="76" max="78" width="3" customWidth="1"/>
    <col min="79" max="79" width="0.85546875" customWidth="1"/>
    <col min="80" max="88" width="2" customWidth="1"/>
    <col min="89" max="91" width="3" customWidth="1"/>
  </cols>
  <sheetData>
    <row r="1" spans="1:91" ht="14.1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91" ht="14.1" customHeight="1" thickTop="1">
      <c r="A2" s="8"/>
      <c r="B2" s="9"/>
      <c r="C2" s="1234" t="s">
        <v>233</v>
      </c>
      <c r="D2" s="1235"/>
      <c r="E2" s="1235"/>
      <c r="F2" s="1235"/>
      <c r="G2" s="1236"/>
      <c r="H2" s="1234" t="s">
        <v>0</v>
      </c>
      <c r="I2" s="1235"/>
      <c r="J2" s="1235"/>
      <c r="K2" s="1235"/>
      <c r="L2" s="1235"/>
      <c r="M2" s="1235"/>
      <c r="N2" s="1236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91" ht="14.1" customHeight="1">
      <c r="A3" s="6" t="s">
        <v>2</v>
      </c>
      <c r="B3" s="3"/>
      <c r="C3" s="68"/>
      <c r="D3" s="68"/>
      <c r="E3" s="172"/>
      <c r="F3" s="68"/>
      <c r="G3" s="66"/>
      <c r="H3" s="1237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91" ht="14.1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1238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t="shared" ref="R4:Z4" si="0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4.1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1238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1231" t="s">
        <v>249</v>
      </c>
      <c r="P5" s="1232"/>
      <c r="Q5" s="1232"/>
      <c r="R5" s="1232"/>
      <c r="S5" s="1232"/>
      <c r="T5" s="1232"/>
      <c r="U5" s="1232"/>
      <c r="V5" s="1232"/>
      <c r="W5" s="1232"/>
      <c r="X5" s="1232"/>
      <c r="Y5" s="1232"/>
      <c r="Z5" s="1233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4.1" customHeight="1" thickBot="1">
      <c r="A6" s="11" t="s">
        <v>7</v>
      </c>
      <c r="B6" s="12"/>
      <c r="C6" s="178"/>
      <c r="D6" s="179"/>
      <c r="E6" s="180"/>
      <c r="F6" s="178"/>
      <c r="G6" s="67"/>
      <c r="H6" s="1239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4.1" customHeight="1" thickTop="1" thickBot="1">
      <c r="A7" s="55">
        <v>1</v>
      </c>
      <c r="B7" s="55">
        <f t="shared" ref="B7:G7" si="1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t="shared" ref="J7:Z7" si="2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t="shared" ref="AD7:AM7" si="3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t="shared" ref="AQ7:AZ7" si="4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t="shared" ref="BD7:BM7" si="5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t="shared" ref="BQ7:BZ7" si="6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t="shared" ref="CD7:CM7" si="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4.1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t="shared" ref="H8:H25" si="8">J8/I8*100</f>
        <v>48.971193415637856</v>
      </c>
      <c r="I8" s="1">
        <f t="shared" ref="I8:Z8" si="9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t="shared" ref="AB8:CM8" si="10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4.1" customHeight="1">
      <c r="A9" s="24">
        <v>1.1000000000000001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38.888888888888893</v>
      </c>
      <c r="I9" s="2">
        <f t="shared" ref="I9:I20" si="11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t="shared" ref="AB9:AM20" si="12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t="shared" ref="AO9:AZ20" si="13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t="shared" ref="BB9:BM20" si="14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t="shared" ref="BO9:BZ20" si="15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4.1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44.444444444444443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4.1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51.851851851851848</v>
      </c>
      <c r="I11" s="2">
        <f t="shared" si="11"/>
        <v>81</v>
      </c>
      <c r="J11" s="2">
        <f t="shared" ref="J11:J20" si="16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4.1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51.851851851851848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4.1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44.444444444444443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4.1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4.1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51.851851851851848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4.1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33.333333333333329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39.506172839506171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4.1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44.444444444444443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4.1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4.1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62.962962962962962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4.1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54.739485247959827</v>
      </c>
      <c r="I21" s="1">
        <f t="shared" ref="I21:Z21" si="17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t="shared" ref="AB21:CM21" si="18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4.1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t="shared" ref="I22:I31" si="19">J22+N22</f>
        <v>594</v>
      </c>
      <c r="J22" s="2">
        <f t="shared" ref="J22:J31" si="20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t="shared" ref="AB22:AM31" si="2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t="shared" ref="AO22:AZ31" si="22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t="shared" ref="BB22:BM31" si="23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t="shared" ref="BO22:BZ31" si="24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4.1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50.370370370370367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4.1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51.851851851851848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t="shared" ref="H27:H67" si="25">J27/I27*100</f>
        <v>62.962962962962962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44.444444444444443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44.444444444444443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59.259259259259252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44.444444444444443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t="shared" ref="I32:Z32" si="26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t="shared" ref="AB32:CM32" si="27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51.851851851851848</v>
      </c>
      <c r="I33" s="2">
        <f t="shared" ref="I33:I40" si="28">J33+N33</f>
        <v>27</v>
      </c>
      <c r="J33" s="2">
        <f t="shared" ref="J33:J55" si="29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t="shared" ref="AB33:AM42" si="30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t="shared" ref="AO33:AZ42" si="31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t="shared" ref="BB33:BM42" si="3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t="shared" ref="BO33:BZ42" si="33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44.444444444444443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>
      <c r="A35" s="16">
        <v>3</v>
      </c>
      <c r="B35" s="2" t="s">
        <v>60</v>
      </c>
      <c r="C35" s="172">
        <v>4.5999999999999996</v>
      </c>
      <c r="D35" s="172"/>
      <c r="E35" s="172"/>
      <c r="F35" s="172">
        <v>4.5999999999999996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59.259259259259252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51.851851851851848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44.444444444444443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62.962962962962962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44.444444444444443</v>
      </c>
      <c r="I42" s="2">
        <f t="shared" ref="I42:I55" si="34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t="shared" ref="AB42:AM55" si="3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t="shared" ref="AO42:AZ55" si="36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t="shared" ref="BB42:BM55" si="37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t="shared" ref="BO42:BZ55" si="38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44.444444444444443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55.555555555555557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51.851851851851848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51.851851851851848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59.259259259259252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64.197530864197532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51.851851851851848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59.259259259259252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51.851851851851848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59.259259259259252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66.666666666666657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t="shared" ref="I56:Z56" si="39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t="shared" ref="AB56:CM56" si="40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44.444444444444443</v>
      </c>
      <c r="I57" s="2">
        <f t="shared" ref="I57:I64" si="41">J57+N57</f>
        <v>54</v>
      </c>
      <c r="J57" s="2">
        <f t="shared" ref="J57:J64" si="42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t="shared" ref="AB57:AM64" si="43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t="shared" ref="AO57:AZ64" si="4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t="shared" ref="BB57:BM64" si="45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t="shared" ref="BO57:BZ64" si="46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51.851851851851848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39.506172839506171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51.851851851851848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59.259259259259252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59.259259259259252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58.564814814814817</v>
      </c>
      <c r="I65" s="1">
        <f t="shared" ref="I65:Z65" si="47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t="shared" ref="AB65:AM65" si="48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t="shared" ref="AO65:AZ65" si="49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t="shared" ref="BB65:BM65" si="50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t="shared" ref="BO65:BZ65" si="51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t="shared" ref="CB65:CM65" si="52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51.851851851851848</v>
      </c>
      <c r="I66" s="2">
        <f>J66+N66</f>
        <v>108</v>
      </c>
      <c r="J66" s="2">
        <f t="shared" ref="J66:J73" si="5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t="shared" ref="AB66:AM73" si="54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t="shared" ref="AO66:AZ73" si="55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t="shared" ref="BB66:BM73" si="56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t="shared" ref="BO66:BZ73" si="57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59.259259259259252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t="shared" ref="H69:H75" si="58">J69/I69*100</f>
        <v>62.962962962962962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59.722222222222221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60.493827160493829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51.851851851851848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34.126984126984127</v>
      </c>
      <c r="I74" s="1">
        <f t="shared" ref="I74:Z74" si="59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t="shared" ref="AB74:CM74" si="60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t="shared" ref="J75:J83" si="61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t="shared" ref="AB75:AM83" si="62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t="shared" ref="AO75:AZ83" si="6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t="shared" ref="BB75:BM83" si="64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t="shared" ref="BO75:BZ83" si="65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35.555555555555557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33.333333333333329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38.888888888888893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91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t="shared" ref="I84:N84" si="66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91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91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91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91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51.638689048760988</v>
      </c>
      <c r="I88" s="62">
        <f t="shared" ref="I88:Z88" si="67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91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t="shared" ref="I90:N90" si="68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t="shared" ref="O90:Z90" si="69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t="shared" ref="AB90:CM90" si="7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91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t="shared" ref="P91:Z91" si="7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91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t="shared" ref="P92:Z92" si="7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91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t="shared" ref="P93:Z93" si="7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91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t="shared" ref="P94:Z94" si="7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91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t="shared" ref="P95:Z95" si="7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91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6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1:26">
      <c r="B102" s="26" t="s">
        <v>143</v>
      </c>
      <c r="C102" t="s">
        <v>144</v>
      </c>
    </row>
    <row r="103" spans="1:26">
      <c r="D103" s="60" t="s">
        <v>230</v>
      </c>
    </row>
    <row r="104" spans="1:26">
      <c r="C104" t="s">
        <v>145</v>
      </c>
    </row>
    <row r="105" spans="1:26">
      <c r="D105" s="60" t="s">
        <v>231</v>
      </c>
    </row>
    <row r="107" spans="1:26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1:26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1:26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mergeCells count="4">
    <mergeCell ref="O5:Z5"/>
    <mergeCell ref="C2:G2"/>
    <mergeCell ref="H3:H6"/>
    <mergeCell ref="H2:N2"/>
  </mergeCells>
  <phoneticPr fontId="0" type="noConversion"/>
  <printOptions horizontalCentered="1"/>
  <pageMargins left="0" right="0" top="0.59055118110236227" bottom="0" header="0.51181102362204722" footer="0.51181102362204722"/>
  <pageSetup paperSize="9" scale="3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showZeros="0" view="pageBreakPreview" topLeftCell="A19" zoomScale="154" zoomScaleNormal="95" zoomScaleSheetLayoutView="154" zoomScalePageLayoutView="130" workbookViewId="0">
      <selection activeCell="AG11" sqref="AG11"/>
    </sheetView>
  </sheetViews>
  <sheetFormatPr defaultRowHeight="12.75"/>
  <cols>
    <col min="1" max="1" width="6.85546875" style="201" customWidth="1"/>
    <col min="2" max="9" width="2.5703125" style="201" customWidth="1"/>
    <col min="10" max="10" width="3.140625" style="201" customWidth="1"/>
    <col min="11" max="53" width="2.5703125" style="201" customWidth="1"/>
    <col min="54" max="54" width="0.140625" style="201" customWidth="1"/>
    <col min="55" max="57" width="9.140625" style="201" hidden="1" customWidth="1"/>
    <col min="58" max="16384" width="9.140625" style="201"/>
  </cols>
  <sheetData>
    <row r="1" spans="1:57" s="212" customFormat="1" ht="21" customHeight="1">
      <c r="B1" s="216"/>
      <c r="C1" s="216"/>
      <c r="D1" s="216"/>
      <c r="E1" s="216"/>
      <c r="F1" s="216"/>
      <c r="G1" s="216"/>
      <c r="H1" s="216"/>
      <c r="I1" s="1039" t="s">
        <v>312</v>
      </c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  <c r="AE1" s="1039"/>
      <c r="AF1" s="1039"/>
      <c r="AG1" s="1039"/>
      <c r="AH1" s="1039"/>
      <c r="AI1" s="1039"/>
      <c r="AJ1" s="1039"/>
      <c r="AK1" s="1039"/>
      <c r="AL1" s="1039"/>
      <c r="AM1" s="1039"/>
      <c r="AN1" s="1039"/>
      <c r="AO1" s="1039"/>
      <c r="AP1" s="1039"/>
      <c r="AQ1" s="1039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3"/>
      <c r="BC1" s="213"/>
      <c r="BD1" s="213"/>
      <c r="BE1" s="213"/>
    </row>
    <row r="2" spans="1:57" s="212" customFormat="1" ht="16.5" customHeight="1">
      <c r="B2" s="216"/>
      <c r="C2" s="216"/>
      <c r="D2" s="216"/>
      <c r="E2" s="216"/>
      <c r="F2" s="216"/>
      <c r="G2" s="216"/>
      <c r="H2" s="216"/>
      <c r="I2" s="1277" t="s">
        <v>660</v>
      </c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8"/>
      <c r="X2" s="1278"/>
      <c r="Y2" s="1278"/>
      <c r="Z2" s="1278"/>
      <c r="AA2" s="1278"/>
      <c r="AB2" s="1278"/>
      <c r="AC2" s="1278"/>
      <c r="AD2" s="1278"/>
      <c r="AE2" s="1278"/>
      <c r="AF2" s="1278"/>
      <c r="AG2" s="1278"/>
      <c r="AH2" s="1278"/>
      <c r="AI2" s="1278"/>
      <c r="AJ2" s="1278"/>
      <c r="AK2" s="1278"/>
      <c r="AL2" s="1278"/>
      <c r="AM2" s="1278"/>
      <c r="AN2" s="1278"/>
      <c r="AO2" s="1278"/>
      <c r="AP2" s="1278"/>
      <c r="AQ2" s="1278"/>
      <c r="AT2" s="222"/>
      <c r="AU2" s="222"/>
      <c r="AV2" s="222"/>
      <c r="AW2" s="222"/>
      <c r="AX2" s="222"/>
      <c r="AY2" s="222"/>
      <c r="AZ2" s="222"/>
      <c r="BA2" s="222"/>
    </row>
    <row r="3" spans="1:57">
      <c r="A3" s="228" t="s">
        <v>295</v>
      </c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2"/>
      <c r="AM3" s="1042"/>
      <c r="AN3" s="1042"/>
      <c r="AO3" s="1042"/>
      <c r="AS3" s="228" t="s">
        <v>317</v>
      </c>
    </row>
    <row r="4" spans="1:57">
      <c r="A4" s="201" t="s">
        <v>296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S4" s="201" t="s">
        <v>318</v>
      </c>
    </row>
    <row r="5" spans="1:57" ht="16.5">
      <c r="A5" s="201" t="s">
        <v>297</v>
      </c>
      <c r="J5" s="202"/>
      <c r="K5" s="202"/>
      <c r="L5" s="202"/>
      <c r="M5" s="202"/>
      <c r="N5" s="202"/>
      <c r="O5" s="202"/>
      <c r="P5" s="202"/>
      <c r="R5" s="202"/>
      <c r="S5" s="1043" t="s">
        <v>316</v>
      </c>
      <c r="T5" s="1043"/>
      <c r="U5" s="1043"/>
      <c r="V5" s="1043"/>
      <c r="W5" s="1043"/>
      <c r="X5" s="1043"/>
      <c r="Y5" s="1043"/>
      <c r="Z5" s="1043"/>
      <c r="AA5" s="1043"/>
      <c r="AB5" s="1043"/>
      <c r="AC5" s="1043"/>
      <c r="AD5" s="1043"/>
      <c r="AE5" s="1043"/>
      <c r="AF5" s="1043"/>
      <c r="AG5" s="202"/>
      <c r="AH5" s="202"/>
      <c r="AI5" s="202"/>
      <c r="AJ5" s="202"/>
      <c r="AK5" s="202"/>
      <c r="AL5" s="202"/>
      <c r="AM5" s="202"/>
      <c r="AN5" s="202"/>
      <c r="AO5" s="202"/>
      <c r="AS5" s="201" t="s">
        <v>319</v>
      </c>
    </row>
    <row r="6" spans="1:57" ht="15.75">
      <c r="A6" s="201" t="s">
        <v>298</v>
      </c>
      <c r="I6" s="217"/>
      <c r="J6" s="202"/>
      <c r="K6" s="202"/>
      <c r="L6" s="202"/>
      <c r="M6" s="202"/>
      <c r="N6" s="202"/>
      <c r="O6" s="202"/>
      <c r="P6" s="202"/>
      <c r="Q6" s="202"/>
      <c r="S6" s="1044" t="s">
        <v>329</v>
      </c>
      <c r="T6" s="1044"/>
      <c r="U6" s="1044"/>
      <c r="V6" s="1044"/>
      <c r="W6" s="1044"/>
      <c r="X6" s="1044"/>
      <c r="Y6" s="1044"/>
      <c r="Z6" s="1044"/>
      <c r="AA6" s="1044"/>
      <c r="AB6" s="1044"/>
      <c r="AC6" s="1044"/>
      <c r="AD6" s="1044"/>
      <c r="AE6" s="1044"/>
      <c r="AF6" s="1044"/>
      <c r="AG6" s="202"/>
      <c r="AH6" s="202"/>
      <c r="AI6" s="202"/>
      <c r="AJ6" s="202"/>
      <c r="AK6" s="202"/>
      <c r="AL6" s="202"/>
      <c r="AM6" s="202"/>
    </row>
    <row r="7" spans="1:57" ht="15.75" customHeight="1">
      <c r="A7" s="201" t="s">
        <v>479</v>
      </c>
      <c r="I7" s="217"/>
      <c r="J7" s="202"/>
      <c r="K7" s="202"/>
      <c r="L7" s="202"/>
      <c r="M7" s="202"/>
      <c r="N7" s="202"/>
      <c r="O7" s="202"/>
      <c r="P7" s="202"/>
      <c r="Q7" s="202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02"/>
      <c r="AH7" s="202"/>
      <c r="AI7" s="202"/>
      <c r="AJ7" s="202"/>
      <c r="AK7" s="202"/>
      <c r="AL7" s="202"/>
      <c r="AM7" s="202"/>
      <c r="AS7" s="1276" t="s">
        <v>478</v>
      </c>
      <c r="AT7" s="1045"/>
      <c r="AU7" s="1045"/>
      <c r="AV7" s="1045"/>
      <c r="AW7" s="1045"/>
      <c r="AX7" s="1045"/>
      <c r="AY7" s="1045"/>
      <c r="AZ7" s="1045"/>
      <c r="BA7" s="1045"/>
    </row>
    <row r="8" spans="1:57" ht="14.25" customHeight="1">
      <c r="H8" s="1279" t="s">
        <v>354</v>
      </c>
      <c r="I8" s="1279"/>
      <c r="J8" s="1279"/>
      <c r="K8" s="1279"/>
      <c r="L8" s="1279"/>
      <c r="M8" s="1279"/>
      <c r="N8" s="1279"/>
      <c r="O8" s="1279"/>
      <c r="P8" s="1279"/>
      <c r="Q8" s="1279"/>
      <c r="R8" s="1279"/>
      <c r="S8" s="1279"/>
      <c r="T8" s="1279"/>
      <c r="U8" s="1279"/>
      <c r="V8" s="1279"/>
      <c r="W8" s="1279"/>
      <c r="X8" s="1279"/>
      <c r="Y8" s="1279"/>
      <c r="Z8" s="1279"/>
      <c r="AA8" s="1279"/>
      <c r="AB8" s="1279"/>
      <c r="AC8" s="1279"/>
      <c r="AD8" s="1279"/>
      <c r="AE8" s="1279"/>
      <c r="AF8" s="1279"/>
      <c r="AG8" s="1279"/>
      <c r="AH8" s="1279"/>
      <c r="AI8" s="1279"/>
      <c r="AJ8" s="1279"/>
      <c r="AK8" s="1279"/>
      <c r="AL8" s="1279"/>
      <c r="AM8" s="1279"/>
      <c r="AN8" s="1279"/>
      <c r="AO8" s="1279"/>
      <c r="AP8" s="1279"/>
      <c r="AQ8" s="1279"/>
    </row>
    <row r="9" spans="1:57">
      <c r="A9" s="201" t="s">
        <v>475</v>
      </c>
      <c r="I9" s="218"/>
      <c r="K9" s="202"/>
      <c r="L9" s="202"/>
      <c r="M9" s="202"/>
      <c r="N9" s="202"/>
      <c r="O9" s="202"/>
      <c r="P9" s="202"/>
      <c r="Q9" s="202"/>
      <c r="R9" s="202"/>
      <c r="S9" s="1037"/>
      <c r="T9" s="1037"/>
      <c r="U9" s="1037"/>
      <c r="V9" s="1037"/>
      <c r="W9" s="1037"/>
      <c r="X9" s="1037"/>
      <c r="Y9" s="1037"/>
      <c r="Z9" s="1037"/>
      <c r="AA9" s="1037"/>
      <c r="AB9" s="1037"/>
      <c r="AC9" s="1037"/>
      <c r="AD9" s="1037"/>
      <c r="AE9" s="1037"/>
      <c r="AF9" s="1037"/>
      <c r="AG9" s="202"/>
      <c r="AH9" s="202"/>
      <c r="AI9" s="202"/>
      <c r="AJ9" s="202"/>
      <c r="AK9" s="202"/>
      <c r="AL9" s="202"/>
      <c r="AM9" s="202"/>
      <c r="AS9" s="1280" t="s">
        <v>393</v>
      </c>
      <c r="AT9" s="1280"/>
      <c r="AU9" s="1280"/>
      <c r="AV9" s="1280"/>
      <c r="AW9" s="1280"/>
      <c r="AX9" s="1280"/>
      <c r="AY9" s="1280"/>
      <c r="AZ9" s="1280"/>
    </row>
    <row r="10" spans="1:57" ht="6.75" customHeight="1">
      <c r="I10" s="218"/>
      <c r="K10" s="202"/>
      <c r="L10" s="202"/>
      <c r="M10" s="202"/>
      <c r="N10" s="202"/>
      <c r="O10" s="202"/>
      <c r="P10" s="202"/>
      <c r="Q10" s="202"/>
      <c r="R10" s="202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02"/>
      <c r="AH10" s="202"/>
      <c r="AI10" s="202"/>
      <c r="AJ10" s="202"/>
      <c r="AK10" s="202"/>
      <c r="AL10" s="202"/>
      <c r="AM10" s="202"/>
    </row>
    <row r="11" spans="1:57">
      <c r="I11" s="197"/>
      <c r="K11" s="219" t="s">
        <v>472</v>
      </c>
    </row>
    <row r="12" spans="1:57">
      <c r="K12" s="220" t="s">
        <v>313</v>
      </c>
    </row>
    <row r="13" spans="1:57">
      <c r="K13" s="219" t="s">
        <v>473</v>
      </c>
    </row>
    <row r="14" spans="1:57" ht="9" customHeight="1">
      <c r="B14" s="202"/>
      <c r="C14" s="202"/>
      <c r="D14" s="202"/>
      <c r="E14" s="202"/>
      <c r="F14" s="202"/>
      <c r="G14" s="202"/>
      <c r="H14" s="202"/>
      <c r="K14" s="221" t="s">
        <v>314</v>
      </c>
    </row>
    <row r="15" spans="1:57">
      <c r="K15" s="1091" t="s">
        <v>376</v>
      </c>
      <c r="L15" s="1091"/>
      <c r="M15" s="1091"/>
      <c r="N15" s="1091"/>
      <c r="O15" s="1091"/>
      <c r="P15" s="1130" t="s">
        <v>449</v>
      </c>
      <c r="Q15" s="1130"/>
      <c r="R15" s="1130"/>
      <c r="S15" s="1130"/>
      <c r="T15" s="1130"/>
      <c r="U15" s="1130"/>
      <c r="V15" s="1130"/>
      <c r="W15" s="1130"/>
      <c r="X15" s="1130"/>
      <c r="Y15" s="1130"/>
      <c r="Z15" s="1130"/>
      <c r="AA15" s="1130"/>
      <c r="AB15" s="1130"/>
      <c r="AC15" s="1130"/>
      <c r="AD15" s="1130"/>
      <c r="AE15" s="1130"/>
      <c r="AF15" s="1130"/>
      <c r="AG15" s="1130"/>
      <c r="AH15" s="1130"/>
      <c r="AI15" s="1130"/>
      <c r="AJ15" s="1130"/>
      <c r="AK15" s="1130"/>
      <c r="AL15" s="1130"/>
      <c r="AM15" s="1130"/>
      <c r="AN15" s="1130"/>
      <c r="AO15" s="1130"/>
      <c r="AP15" s="1130"/>
      <c r="AQ15" s="1130"/>
      <c r="AR15" s="1130"/>
      <c r="AS15" s="1130"/>
      <c r="AT15" s="1130"/>
      <c r="AU15" s="1130"/>
      <c r="AV15" s="1130"/>
      <c r="AW15" s="1130"/>
      <c r="AX15" s="1130"/>
      <c r="AY15" s="1130"/>
      <c r="AZ15" s="1130"/>
      <c r="BA15" s="1130"/>
    </row>
    <row r="16" spans="1:57">
      <c r="K16" s="1091"/>
      <c r="L16" s="1091"/>
      <c r="M16" s="1091"/>
      <c r="N16" s="1091"/>
      <c r="O16" s="1091"/>
      <c r="P16" s="1130" t="s">
        <v>635</v>
      </c>
      <c r="Q16" s="1130"/>
      <c r="R16" s="1130"/>
      <c r="S16" s="1130"/>
      <c r="T16" s="1130"/>
      <c r="U16" s="1130"/>
      <c r="V16" s="1130"/>
      <c r="W16" s="1130"/>
      <c r="X16" s="1130"/>
      <c r="Y16" s="1130"/>
      <c r="Z16" s="1130"/>
      <c r="AA16" s="1130"/>
      <c r="AB16" s="1130"/>
      <c r="AC16" s="1130"/>
      <c r="AD16" s="1130"/>
      <c r="AE16" s="1130"/>
      <c r="AF16" s="1130"/>
      <c r="AG16" s="1130"/>
      <c r="AH16" s="1130"/>
      <c r="AI16" s="1130"/>
      <c r="AJ16" s="1130"/>
      <c r="AK16" s="1130"/>
      <c r="AL16" s="1130"/>
      <c r="AM16" s="1130"/>
      <c r="AN16" s="1130"/>
      <c r="AO16" s="1130"/>
      <c r="AP16" s="1130"/>
      <c r="AQ16" s="1130"/>
      <c r="AR16" s="1130"/>
      <c r="AS16" s="1130"/>
      <c r="AT16" s="1130"/>
      <c r="AU16" s="1130"/>
      <c r="AV16" s="1130"/>
      <c r="AW16" s="1130"/>
      <c r="AX16" s="1130"/>
      <c r="AY16" s="1130"/>
      <c r="AZ16" s="1130"/>
      <c r="BA16" s="1130"/>
    </row>
    <row r="17" spans="1:53">
      <c r="K17" s="1091"/>
      <c r="L17" s="1091"/>
      <c r="M17" s="1091"/>
      <c r="N17" s="1091"/>
      <c r="O17" s="1091"/>
      <c r="P17" s="1130" t="s">
        <v>461</v>
      </c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0"/>
      <c r="AG17" s="1130"/>
      <c r="AH17" s="1130"/>
      <c r="AI17" s="1130"/>
      <c r="AJ17" s="1130"/>
      <c r="AK17" s="1130"/>
      <c r="AL17" s="1130"/>
      <c r="AM17" s="1130"/>
      <c r="AN17" s="1130"/>
      <c r="AO17" s="1130"/>
      <c r="AP17" s="1130"/>
      <c r="AQ17" s="1130"/>
      <c r="AR17" s="1130"/>
      <c r="AS17" s="1130"/>
      <c r="AT17" s="1130"/>
      <c r="AU17" s="1130"/>
      <c r="AV17" s="1130"/>
      <c r="AW17" s="1130"/>
      <c r="AX17" s="1130"/>
      <c r="AY17" s="1130"/>
      <c r="AZ17" s="1130"/>
      <c r="BA17" s="1130"/>
    </row>
    <row r="18" spans="1:53" ht="9.75" customHeight="1">
      <c r="K18" s="221"/>
    </row>
    <row r="19" spans="1:53" s="239" customFormat="1">
      <c r="K19" s="1089" t="s">
        <v>471</v>
      </c>
      <c r="L19" s="1089"/>
      <c r="M19" s="1089"/>
      <c r="N19" s="1089"/>
      <c r="O19" s="1089"/>
      <c r="P19" s="1089"/>
      <c r="Q19" s="1090" t="s">
        <v>474</v>
      </c>
      <c r="R19" s="1090"/>
      <c r="S19" s="1090"/>
      <c r="T19" s="1090"/>
      <c r="U19" s="1090"/>
      <c r="V19" s="1090"/>
      <c r="W19" s="1090"/>
      <c r="X19" s="1090"/>
      <c r="Y19" s="1090"/>
      <c r="Z19" s="1090"/>
      <c r="AA19" s="1090"/>
      <c r="AB19" s="1090"/>
      <c r="AC19" s="1090"/>
      <c r="AD19" s="1090"/>
      <c r="AE19" s="1090"/>
      <c r="AF19" s="1090"/>
      <c r="AG19" s="1090"/>
      <c r="AH19" s="1090"/>
      <c r="AI19" s="1090"/>
      <c r="AJ19" s="1090"/>
      <c r="AK19" s="1090"/>
      <c r="AL19" s="1090"/>
      <c r="AM19" s="1090"/>
      <c r="AN19" s="1090"/>
      <c r="AO19" s="1090"/>
      <c r="AP19" s="1090"/>
      <c r="AQ19" s="1090"/>
      <c r="AR19" s="1090"/>
      <c r="AS19" s="1090"/>
      <c r="AT19" s="1090"/>
      <c r="AU19" s="1090"/>
      <c r="AV19" s="1090"/>
      <c r="AW19" s="1090"/>
      <c r="AX19" s="1090"/>
      <c r="AY19" s="1090"/>
      <c r="AZ19" s="1090"/>
      <c r="BA19" s="1090"/>
    </row>
    <row r="20" spans="1:53" ht="12.75" customHeight="1">
      <c r="A20" s="198"/>
      <c r="J20" s="196" t="s">
        <v>315</v>
      </c>
      <c r="O20" s="248"/>
      <c r="P20" s="248"/>
      <c r="Q20" s="248"/>
      <c r="R20" s="248"/>
      <c r="S20" s="248"/>
      <c r="T20" s="248"/>
      <c r="U20" s="248"/>
      <c r="V20" s="248"/>
      <c r="W20" s="248"/>
      <c r="X20" s="248"/>
    </row>
    <row r="21" spans="1:53" ht="15.75">
      <c r="J21" s="195"/>
      <c r="K21" s="1091" t="s">
        <v>480</v>
      </c>
      <c r="L21" s="1091"/>
      <c r="M21" s="1091"/>
      <c r="N21" s="1091"/>
      <c r="O21" s="1091"/>
      <c r="P21" s="1091"/>
      <c r="Q21" s="1282"/>
      <c r="R21" s="1282"/>
      <c r="S21" s="1282"/>
      <c r="T21" s="1282"/>
      <c r="U21" s="1282"/>
      <c r="V21" s="1282"/>
      <c r="W21" s="1282"/>
      <c r="X21" s="1282"/>
      <c r="Y21" s="1282"/>
      <c r="Z21" s="247"/>
      <c r="AB21" s="219" t="s">
        <v>481</v>
      </c>
      <c r="AC21" s="220"/>
      <c r="AD21" s="220"/>
      <c r="AE21" s="220"/>
      <c r="AF21" s="220"/>
      <c r="AG21" s="220"/>
      <c r="AH21" s="316"/>
      <c r="AI21" s="316"/>
      <c r="AJ21" s="316"/>
      <c r="AK21" s="316"/>
      <c r="AL21" s="316"/>
      <c r="AM21" s="221"/>
      <c r="AN21" s="221"/>
      <c r="AO21" s="221"/>
      <c r="AP21" s="314"/>
    </row>
    <row r="22" spans="1:53" ht="10.5" customHeight="1">
      <c r="K22" s="1240"/>
      <c r="L22" s="1240"/>
      <c r="M22" s="1240"/>
      <c r="N22" s="1240"/>
      <c r="O22" s="1240"/>
      <c r="P22" s="1240"/>
      <c r="Q22" s="1240"/>
      <c r="R22" s="1240"/>
      <c r="S22" s="1240"/>
      <c r="T22" s="1240"/>
      <c r="U22" s="1240"/>
      <c r="V22" s="1240"/>
      <c r="W22" s="1240"/>
      <c r="X22" s="1240"/>
      <c r="Y22" s="1240"/>
      <c r="Z22" s="1240"/>
      <c r="AH22" s="1281"/>
      <c r="AI22" s="1281"/>
      <c r="AJ22" s="1281"/>
      <c r="AK22" s="1281"/>
      <c r="AL22" s="1281"/>
      <c r="AM22" s="226"/>
      <c r="AN22" s="226"/>
    </row>
    <row r="23" spans="1:53" ht="18" customHeight="1"/>
    <row r="24" spans="1:53" ht="14.25">
      <c r="A24" s="1076" t="s">
        <v>264</v>
      </c>
      <c r="B24" s="1076"/>
      <c r="C24" s="1076"/>
      <c r="D24" s="1076"/>
      <c r="E24" s="1076"/>
      <c r="F24" s="1076"/>
      <c r="G24" s="1076"/>
      <c r="H24" s="1076"/>
      <c r="I24" s="1076"/>
      <c r="J24" s="1076"/>
      <c r="K24" s="1076"/>
      <c r="L24" s="1076"/>
      <c r="M24" s="1076"/>
      <c r="N24" s="1076"/>
      <c r="O24" s="1076"/>
      <c r="P24" s="1076"/>
      <c r="Q24" s="1076"/>
      <c r="R24" s="1076"/>
      <c r="S24" s="1076"/>
      <c r="T24" s="1076"/>
      <c r="U24" s="1076"/>
      <c r="V24" s="1076"/>
      <c r="W24" s="1076"/>
      <c r="X24" s="1076"/>
      <c r="Y24" s="1076"/>
      <c r="Z24" s="1076"/>
      <c r="AA24" s="1076"/>
      <c r="AB24" s="1076"/>
      <c r="AC24" s="1076"/>
      <c r="AD24" s="1076"/>
      <c r="AE24" s="1076"/>
      <c r="AF24" s="1076"/>
      <c r="AG24" s="1076"/>
      <c r="AH24" s="1076"/>
      <c r="AI24" s="1076"/>
      <c r="AJ24" s="1076"/>
      <c r="AK24" s="1076"/>
      <c r="AL24" s="1076"/>
      <c r="AM24" s="1076"/>
      <c r="AN24" s="1076"/>
      <c r="AO24" s="1076"/>
      <c r="AP24" s="1076"/>
      <c r="AQ24" s="1076"/>
      <c r="AR24" s="1076"/>
      <c r="AS24" s="1076"/>
      <c r="AT24" s="1076"/>
      <c r="AU24" s="1076"/>
      <c r="AV24" s="1076"/>
      <c r="AW24" s="1076"/>
      <c r="AX24" s="1076"/>
      <c r="AY24" s="1076"/>
      <c r="AZ24" s="1076"/>
      <c r="BA24" s="1076"/>
    </row>
    <row r="25" spans="1:53" ht="5.25" customHeight="1" thickBot="1"/>
    <row r="26" spans="1:53" s="683" customFormat="1" ht="12.75" customHeight="1">
      <c r="A26" s="1077" t="s">
        <v>263</v>
      </c>
      <c r="B26" s="1081" t="s">
        <v>167</v>
      </c>
      <c r="C26" s="1081"/>
      <c r="D26" s="1081"/>
      <c r="E26" s="1081"/>
      <c r="F26" s="1082"/>
      <c r="G26" s="1071" t="s">
        <v>168</v>
      </c>
      <c r="H26" s="1081"/>
      <c r="I26" s="1081"/>
      <c r="J26" s="1082"/>
      <c r="K26" s="1071" t="s">
        <v>169</v>
      </c>
      <c r="L26" s="1085"/>
      <c r="M26" s="1085"/>
      <c r="N26" s="1085"/>
      <c r="O26" s="1086"/>
      <c r="P26" s="1081" t="s">
        <v>170</v>
      </c>
      <c r="Q26" s="1085"/>
      <c r="R26" s="1085"/>
      <c r="S26" s="1086"/>
      <c r="T26" s="1071" t="s">
        <v>171</v>
      </c>
      <c r="U26" s="1072"/>
      <c r="V26" s="1072"/>
      <c r="W26" s="1073"/>
      <c r="X26" s="1071" t="s">
        <v>172</v>
      </c>
      <c r="Y26" s="1081"/>
      <c r="Z26" s="1081"/>
      <c r="AA26" s="1082"/>
      <c r="AB26" s="1071" t="s">
        <v>173</v>
      </c>
      <c r="AC26" s="1083"/>
      <c r="AD26" s="1083"/>
      <c r="AE26" s="1083"/>
      <c r="AF26" s="1084"/>
      <c r="AG26" s="1071" t="s">
        <v>174</v>
      </c>
      <c r="AH26" s="1083"/>
      <c r="AI26" s="1083"/>
      <c r="AJ26" s="1084"/>
      <c r="AK26" s="1071" t="s">
        <v>175</v>
      </c>
      <c r="AL26" s="1087"/>
      <c r="AM26" s="1087"/>
      <c r="AN26" s="1087"/>
      <c r="AO26" s="1088"/>
      <c r="AP26" s="1071" t="s">
        <v>176</v>
      </c>
      <c r="AQ26" s="1087"/>
      <c r="AR26" s="1087"/>
      <c r="AS26" s="1088"/>
      <c r="AT26" s="1071" t="s">
        <v>177</v>
      </c>
      <c r="AU26" s="1083"/>
      <c r="AV26" s="1083"/>
      <c r="AW26" s="1084"/>
      <c r="AX26" s="680"/>
      <c r="AY26" s="681" t="s">
        <v>178</v>
      </c>
      <c r="AZ26" s="680"/>
      <c r="BA26" s="682"/>
    </row>
    <row r="27" spans="1:53" s="245" customFormat="1" ht="12" thickBot="1">
      <c r="A27" s="1078"/>
      <c r="B27" s="684">
        <v>1</v>
      </c>
      <c r="C27" s="685">
        <f t="shared" ref="C27:BA27" si="0">B27+1</f>
        <v>2</v>
      </c>
      <c r="D27" s="685">
        <f t="shared" si="0"/>
        <v>3</v>
      </c>
      <c r="E27" s="685">
        <f t="shared" si="0"/>
        <v>4</v>
      </c>
      <c r="F27" s="685">
        <f t="shared" si="0"/>
        <v>5</v>
      </c>
      <c r="G27" s="685">
        <f t="shared" si="0"/>
        <v>6</v>
      </c>
      <c r="H27" s="685">
        <f t="shared" si="0"/>
        <v>7</v>
      </c>
      <c r="I27" s="685">
        <f t="shared" si="0"/>
        <v>8</v>
      </c>
      <c r="J27" s="685">
        <f t="shared" si="0"/>
        <v>9</v>
      </c>
      <c r="K27" s="685">
        <f t="shared" si="0"/>
        <v>10</v>
      </c>
      <c r="L27" s="685">
        <f t="shared" si="0"/>
        <v>11</v>
      </c>
      <c r="M27" s="685">
        <f t="shared" si="0"/>
        <v>12</v>
      </c>
      <c r="N27" s="685">
        <f t="shared" si="0"/>
        <v>13</v>
      </c>
      <c r="O27" s="685">
        <f t="shared" si="0"/>
        <v>14</v>
      </c>
      <c r="P27" s="685">
        <f t="shared" si="0"/>
        <v>15</v>
      </c>
      <c r="Q27" s="685">
        <f t="shared" si="0"/>
        <v>16</v>
      </c>
      <c r="R27" s="685">
        <f t="shared" si="0"/>
        <v>17</v>
      </c>
      <c r="S27" s="685">
        <f t="shared" si="0"/>
        <v>18</v>
      </c>
      <c r="T27" s="685">
        <f t="shared" si="0"/>
        <v>19</v>
      </c>
      <c r="U27" s="685">
        <f t="shared" si="0"/>
        <v>20</v>
      </c>
      <c r="V27" s="685">
        <f t="shared" si="0"/>
        <v>21</v>
      </c>
      <c r="W27" s="685">
        <f t="shared" si="0"/>
        <v>22</v>
      </c>
      <c r="X27" s="685">
        <f t="shared" si="0"/>
        <v>23</v>
      </c>
      <c r="Y27" s="685">
        <f t="shared" si="0"/>
        <v>24</v>
      </c>
      <c r="Z27" s="685">
        <f t="shared" si="0"/>
        <v>25</v>
      </c>
      <c r="AA27" s="685">
        <f t="shared" si="0"/>
        <v>26</v>
      </c>
      <c r="AB27" s="685">
        <f t="shared" si="0"/>
        <v>27</v>
      </c>
      <c r="AC27" s="685">
        <f t="shared" si="0"/>
        <v>28</v>
      </c>
      <c r="AD27" s="685">
        <f t="shared" si="0"/>
        <v>29</v>
      </c>
      <c r="AE27" s="685">
        <f t="shared" si="0"/>
        <v>30</v>
      </c>
      <c r="AF27" s="685">
        <f t="shared" si="0"/>
        <v>31</v>
      </c>
      <c r="AG27" s="685">
        <f t="shared" si="0"/>
        <v>32</v>
      </c>
      <c r="AH27" s="685">
        <f t="shared" si="0"/>
        <v>33</v>
      </c>
      <c r="AI27" s="685">
        <f t="shared" si="0"/>
        <v>34</v>
      </c>
      <c r="AJ27" s="685">
        <f t="shared" si="0"/>
        <v>35</v>
      </c>
      <c r="AK27" s="685">
        <f t="shared" si="0"/>
        <v>36</v>
      </c>
      <c r="AL27" s="685">
        <f t="shared" si="0"/>
        <v>37</v>
      </c>
      <c r="AM27" s="685">
        <f t="shared" si="0"/>
        <v>38</v>
      </c>
      <c r="AN27" s="685">
        <f t="shared" si="0"/>
        <v>39</v>
      </c>
      <c r="AO27" s="685">
        <f t="shared" si="0"/>
        <v>40</v>
      </c>
      <c r="AP27" s="685">
        <f t="shared" si="0"/>
        <v>41</v>
      </c>
      <c r="AQ27" s="685">
        <f t="shared" si="0"/>
        <v>42</v>
      </c>
      <c r="AR27" s="685">
        <f t="shared" si="0"/>
        <v>43</v>
      </c>
      <c r="AS27" s="685">
        <f t="shared" si="0"/>
        <v>44</v>
      </c>
      <c r="AT27" s="685">
        <f t="shared" si="0"/>
        <v>45</v>
      </c>
      <c r="AU27" s="685">
        <f t="shared" si="0"/>
        <v>46</v>
      </c>
      <c r="AV27" s="685">
        <f t="shared" si="0"/>
        <v>47</v>
      </c>
      <c r="AW27" s="685">
        <f t="shared" si="0"/>
        <v>48</v>
      </c>
      <c r="AX27" s="685">
        <f t="shared" si="0"/>
        <v>49</v>
      </c>
      <c r="AY27" s="685">
        <f t="shared" si="0"/>
        <v>50</v>
      </c>
      <c r="AZ27" s="685">
        <f t="shared" si="0"/>
        <v>51</v>
      </c>
      <c r="BA27" s="686">
        <f t="shared" si="0"/>
        <v>52</v>
      </c>
    </row>
    <row r="28" spans="1:53" s="239" customFormat="1">
      <c r="A28" s="1079"/>
      <c r="B28" s="687">
        <v>1</v>
      </c>
      <c r="C28" s="688">
        <v>7</v>
      </c>
      <c r="D28" s="688">
        <v>14</v>
      </c>
      <c r="E28" s="688">
        <v>21</v>
      </c>
      <c r="F28" s="688">
        <v>28</v>
      </c>
      <c r="G28" s="688">
        <v>5</v>
      </c>
      <c r="H28" s="688">
        <v>12</v>
      </c>
      <c r="I28" s="688">
        <v>19</v>
      </c>
      <c r="J28" s="688">
        <v>26</v>
      </c>
      <c r="K28" s="688">
        <v>2</v>
      </c>
      <c r="L28" s="688">
        <v>9</v>
      </c>
      <c r="M28" s="688">
        <v>16</v>
      </c>
      <c r="N28" s="688">
        <v>23</v>
      </c>
      <c r="O28" s="688">
        <v>30</v>
      </c>
      <c r="P28" s="688">
        <v>7</v>
      </c>
      <c r="Q28" s="688">
        <v>14</v>
      </c>
      <c r="R28" s="688">
        <v>21</v>
      </c>
      <c r="S28" s="688">
        <v>28</v>
      </c>
      <c r="T28" s="688">
        <v>4</v>
      </c>
      <c r="U28" s="688">
        <v>11</v>
      </c>
      <c r="V28" s="688">
        <v>18</v>
      </c>
      <c r="W28" s="688">
        <v>25</v>
      </c>
      <c r="X28" s="688">
        <v>1</v>
      </c>
      <c r="Y28" s="688">
        <v>8</v>
      </c>
      <c r="Z28" s="688">
        <v>15</v>
      </c>
      <c r="AA28" s="688">
        <v>22</v>
      </c>
      <c r="AB28" s="688">
        <v>1</v>
      </c>
      <c r="AC28" s="688">
        <v>8</v>
      </c>
      <c r="AD28" s="688">
        <v>15</v>
      </c>
      <c r="AE28" s="688">
        <v>22</v>
      </c>
      <c r="AF28" s="688">
        <v>29</v>
      </c>
      <c r="AG28" s="688">
        <v>5</v>
      </c>
      <c r="AH28" s="688">
        <v>12</v>
      </c>
      <c r="AI28" s="688">
        <v>19</v>
      </c>
      <c r="AJ28" s="688">
        <v>26</v>
      </c>
      <c r="AK28" s="688">
        <v>3</v>
      </c>
      <c r="AL28" s="688">
        <v>10</v>
      </c>
      <c r="AM28" s="688">
        <v>17</v>
      </c>
      <c r="AN28" s="688">
        <v>24</v>
      </c>
      <c r="AO28" s="688">
        <v>31</v>
      </c>
      <c r="AP28" s="688">
        <v>7</v>
      </c>
      <c r="AQ28" s="688">
        <v>14</v>
      </c>
      <c r="AR28" s="688">
        <v>21</v>
      </c>
      <c r="AS28" s="688">
        <v>28</v>
      </c>
      <c r="AT28" s="688">
        <v>5</v>
      </c>
      <c r="AU28" s="688">
        <v>12</v>
      </c>
      <c r="AV28" s="688">
        <v>19</v>
      </c>
      <c r="AW28" s="688">
        <v>26</v>
      </c>
      <c r="AX28" s="688">
        <v>2</v>
      </c>
      <c r="AY28" s="688">
        <v>9</v>
      </c>
      <c r="AZ28" s="688">
        <v>16</v>
      </c>
      <c r="BA28" s="689">
        <v>23</v>
      </c>
    </row>
    <row r="29" spans="1:53" s="239" customFormat="1" ht="13.5" thickBot="1">
      <c r="A29" s="1080"/>
      <c r="B29" s="690">
        <v>6</v>
      </c>
      <c r="C29" s="691">
        <v>13</v>
      </c>
      <c r="D29" s="691">
        <v>20</v>
      </c>
      <c r="E29" s="691">
        <v>27</v>
      </c>
      <c r="F29" s="691">
        <v>4</v>
      </c>
      <c r="G29" s="691">
        <v>11</v>
      </c>
      <c r="H29" s="691">
        <v>18</v>
      </c>
      <c r="I29" s="691">
        <v>25</v>
      </c>
      <c r="J29" s="691">
        <v>1</v>
      </c>
      <c r="K29" s="691">
        <v>8</v>
      </c>
      <c r="L29" s="691">
        <v>15</v>
      </c>
      <c r="M29" s="691">
        <v>22</v>
      </c>
      <c r="N29" s="691">
        <v>29</v>
      </c>
      <c r="O29" s="691">
        <v>6</v>
      </c>
      <c r="P29" s="691">
        <v>13</v>
      </c>
      <c r="Q29" s="691">
        <v>20</v>
      </c>
      <c r="R29" s="691">
        <v>27</v>
      </c>
      <c r="S29" s="691">
        <v>3</v>
      </c>
      <c r="T29" s="691">
        <v>10</v>
      </c>
      <c r="U29" s="691">
        <v>17</v>
      </c>
      <c r="V29" s="691">
        <v>24</v>
      </c>
      <c r="W29" s="691">
        <v>31</v>
      </c>
      <c r="X29" s="691">
        <v>7</v>
      </c>
      <c r="Y29" s="691">
        <v>14</v>
      </c>
      <c r="Z29" s="691">
        <v>21</v>
      </c>
      <c r="AA29" s="691">
        <v>28</v>
      </c>
      <c r="AB29" s="691">
        <v>7</v>
      </c>
      <c r="AC29" s="691">
        <v>14</v>
      </c>
      <c r="AD29" s="691">
        <v>21</v>
      </c>
      <c r="AE29" s="691">
        <v>28</v>
      </c>
      <c r="AF29" s="691">
        <v>4</v>
      </c>
      <c r="AG29" s="691">
        <v>11</v>
      </c>
      <c r="AH29" s="691">
        <v>18</v>
      </c>
      <c r="AI29" s="691">
        <v>25</v>
      </c>
      <c r="AJ29" s="691">
        <v>2</v>
      </c>
      <c r="AK29" s="691">
        <v>9</v>
      </c>
      <c r="AL29" s="691">
        <v>16</v>
      </c>
      <c r="AM29" s="691">
        <v>23</v>
      </c>
      <c r="AN29" s="691">
        <v>30</v>
      </c>
      <c r="AO29" s="691">
        <v>6</v>
      </c>
      <c r="AP29" s="691">
        <v>13</v>
      </c>
      <c r="AQ29" s="691">
        <v>20</v>
      </c>
      <c r="AR29" s="691">
        <v>27</v>
      </c>
      <c r="AS29" s="691">
        <v>4</v>
      </c>
      <c r="AT29" s="691">
        <v>11</v>
      </c>
      <c r="AU29" s="691">
        <v>18</v>
      </c>
      <c r="AV29" s="691">
        <v>25</v>
      </c>
      <c r="AW29" s="691">
        <v>1</v>
      </c>
      <c r="AX29" s="691">
        <v>8</v>
      </c>
      <c r="AY29" s="691">
        <v>15</v>
      </c>
      <c r="AZ29" s="691">
        <v>22</v>
      </c>
      <c r="BA29" s="692">
        <v>29</v>
      </c>
    </row>
    <row r="30" spans="1:53" s="239" customFormat="1">
      <c r="A30" s="693" t="s">
        <v>198</v>
      </c>
      <c r="B30" s="694" t="s">
        <v>349</v>
      </c>
      <c r="C30" s="241" t="s">
        <v>349</v>
      </c>
      <c r="D30" s="241" t="s">
        <v>349</v>
      </c>
      <c r="E30" s="241" t="s">
        <v>349</v>
      </c>
      <c r="F30" s="241" t="s">
        <v>349</v>
      </c>
      <c r="G30" s="241" t="s">
        <v>349</v>
      </c>
      <c r="H30" s="241" t="s">
        <v>349</v>
      </c>
      <c r="I30" s="241" t="s">
        <v>349</v>
      </c>
      <c r="J30" s="241" t="s">
        <v>349</v>
      </c>
      <c r="K30" s="241" t="s">
        <v>349</v>
      </c>
      <c r="L30" s="241" t="s">
        <v>349</v>
      </c>
      <c r="M30" s="241" t="s">
        <v>349</v>
      </c>
      <c r="N30" s="241" t="s">
        <v>349</v>
      </c>
      <c r="O30" s="241" t="s">
        <v>349</v>
      </c>
      <c r="P30" s="241" t="s">
        <v>349</v>
      </c>
      <c r="Q30" s="241" t="s">
        <v>350</v>
      </c>
      <c r="R30" s="241" t="s">
        <v>350</v>
      </c>
      <c r="S30" s="241" t="s">
        <v>217</v>
      </c>
      <c r="T30" s="241" t="s">
        <v>217</v>
      </c>
      <c r="U30" s="695" t="s">
        <v>217</v>
      </c>
      <c r="V30" s="695" t="s">
        <v>217</v>
      </c>
      <c r="W30" s="695" t="s">
        <v>217</v>
      </c>
      <c r="X30" s="241" t="s">
        <v>351</v>
      </c>
      <c r="Y30" s="241" t="s">
        <v>351</v>
      </c>
      <c r="Z30" s="241" t="s">
        <v>351</v>
      </c>
      <c r="AA30" s="241" t="s">
        <v>351</v>
      </c>
      <c r="AB30" s="241" t="s">
        <v>349</v>
      </c>
      <c r="AC30" s="241" t="s">
        <v>349</v>
      </c>
      <c r="AD30" s="241" t="s">
        <v>349</v>
      </c>
      <c r="AE30" s="241" t="s">
        <v>349</v>
      </c>
      <c r="AF30" s="241" t="s">
        <v>349</v>
      </c>
      <c r="AG30" s="241" t="s">
        <v>349</v>
      </c>
      <c r="AH30" s="241" t="s">
        <v>349</v>
      </c>
      <c r="AI30" s="241" t="s">
        <v>349</v>
      </c>
      <c r="AJ30" s="241" t="s">
        <v>349</v>
      </c>
      <c r="AK30" s="241" t="s">
        <v>349</v>
      </c>
      <c r="AL30" s="241" t="s">
        <v>349</v>
      </c>
      <c r="AM30" s="241" t="s">
        <v>349</v>
      </c>
      <c r="AN30" s="241" t="s">
        <v>349</v>
      </c>
      <c r="AO30" s="241" t="s">
        <v>349</v>
      </c>
      <c r="AP30" s="241" t="s">
        <v>349</v>
      </c>
      <c r="AQ30" s="241" t="s">
        <v>350</v>
      </c>
      <c r="AR30" s="241" t="s">
        <v>350</v>
      </c>
      <c r="AS30" s="241" t="s">
        <v>217</v>
      </c>
      <c r="AT30" s="241" t="s">
        <v>217</v>
      </c>
      <c r="AU30" s="241" t="s">
        <v>217</v>
      </c>
      <c r="AV30" s="241" t="s">
        <v>217</v>
      </c>
      <c r="AW30" s="241" t="s">
        <v>217</v>
      </c>
      <c r="AX30" s="241" t="s">
        <v>217</v>
      </c>
      <c r="AY30" s="241" t="s">
        <v>217</v>
      </c>
      <c r="AZ30" s="241" t="s">
        <v>217</v>
      </c>
      <c r="BA30" s="241" t="s">
        <v>217</v>
      </c>
    </row>
    <row r="31" spans="1:53" s="239" customFormat="1" ht="19.5" thickBot="1">
      <c r="A31" s="697" t="s">
        <v>200</v>
      </c>
      <c r="B31" s="694" t="s">
        <v>349</v>
      </c>
      <c r="C31" s="241" t="s">
        <v>349</v>
      </c>
      <c r="D31" s="241" t="s">
        <v>349</v>
      </c>
      <c r="E31" s="241" t="s">
        <v>349</v>
      </c>
      <c r="F31" s="241" t="s">
        <v>349</v>
      </c>
      <c r="G31" s="241" t="s">
        <v>349</v>
      </c>
      <c r="H31" s="241" t="s">
        <v>350</v>
      </c>
      <c r="I31" s="241" t="s">
        <v>351</v>
      </c>
      <c r="J31" s="241" t="s">
        <v>351</v>
      </c>
      <c r="K31" s="241" t="s">
        <v>351</v>
      </c>
      <c r="L31" s="241" t="s">
        <v>351</v>
      </c>
      <c r="M31" s="241" t="s">
        <v>212</v>
      </c>
      <c r="N31" s="241" t="s">
        <v>212</v>
      </c>
      <c r="O31" s="241" t="s">
        <v>212</v>
      </c>
      <c r="P31" s="241" t="s">
        <v>212</v>
      </c>
      <c r="Q31" s="241" t="s">
        <v>212</v>
      </c>
      <c r="R31" s="241" t="s">
        <v>212</v>
      </c>
      <c r="S31" s="241" t="s">
        <v>217</v>
      </c>
      <c r="T31" s="241" t="s">
        <v>217</v>
      </c>
      <c r="U31" s="241" t="s">
        <v>217</v>
      </c>
      <c r="V31" s="241" t="s">
        <v>217</v>
      </c>
      <c r="W31" s="241" t="s">
        <v>217</v>
      </c>
      <c r="X31" s="241" t="s">
        <v>217</v>
      </c>
      <c r="Y31" s="821" t="s">
        <v>359</v>
      </c>
      <c r="Z31" s="822"/>
      <c r="AA31" s="822"/>
      <c r="AB31" s="822"/>
      <c r="AC31" s="822"/>
      <c r="AD31" s="822"/>
      <c r="AE31" s="822"/>
      <c r="AF31" s="261"/>
      <c r="AG31" s="822"/>
      <c r="AH31" s="822"/>
      <c r="AI31" s="822"/>
      <c r="AJ31" s="822"/>
      <c r="AK31" s="822"/>
      <c r="AL31" s="822"/>
      <c r="AM31" s="301"/>
      <c r="AN31" s="823"/>
      <c r="AO31" s="824"/>
      <c r="AP31" s="824"/>
      <c r="AQ31" s="824"/>
      <c r="AR31" s="824"/>
      <c r="AS31" s="825"/>
      <c r="AT31" s="825"/>
      <c r="AU31" s="825"/>
      <c r="AV31" s="826"/>
      <c r="AW31" s="826"/>
      <c r="AX31" s="826"/>
      <c r="AY31" s="826"/>
      <c r="AZ31" s="826"/>
      <c r="BA31" s="827"/>
    </row>
    <row r="32" spans="1:53" s="239" customFormat="1" ht="15.75">
      <c r="A32" s="242" t="s">
        <v>636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</row>
    <row r="33" spans="1:53" s="239" customFormat="1" ht="13.5" customHeight="1">
      <c r="A33" s="245"/>
    </row>
    <row r="34" spans="1:53" s="699" customFormat="1" ht="12.75" customHeight="1">
      <c r="A34" s="1075" t="s">
        <v>322</v>
      </c>
      <c r="B34" s="1075"/>
      <c r="C34" s="1075"/>
      <c r="D34" s="1075"/>
      <c r="E34" s="1075"/>
      <c r="F34" s="1075"/>
      <c r="G34" s="1075"/>
      <c r="H34" s="1075"/>
      <c r="I34" s="1075"/>
      <c r="J34" s="1075"/>
      <c r="K34" s="1075"/>
      <c r="L34" s="1075"/>
      <c r="M34" s="1075"/>
      <c r="N34" s="1075"/>
      <c r="O34" s="1075"/>
      <c r="P34" s="1075"/>
      <c r="T34" s="1075" t="s">
        <v>321</v>
      </c>
      <c r="U34" s="1075"/>
      <c r="V34" s="1075"/>
      <c r="W34" s="1075"/>
      <c r="X34" s="1075"/>
      <c r="Y34" s="1075"/>
      <c r="Z34" s="1075"/>
      <c r="AA34" s="1075"/>
      <c r="AB34" s="1075"/>
      <c r="AC34" s="1075"/>
      <c r="AD34" s="1075"/>
      <c r="AI34" s="1046" t="s">
        <v>311</v>
      </c>
      <c r="AJ34" s="1046"/>
      <c r="AK34" s="1046"/>
      <c r="AL34" s="1046"/>
      <c r="AM34" s="1046"/>
      <c r="AN34" s="1046"/>
      <c r="AO34" s="1046"/>
      <c r="AP34" s="1046"/>
      <c r="AQ34" s="1046"/>
      <c r="AR34" s="1046"/>
      <c r="AS34" s="1046"/>
      <c r="AT34" s="1046"/>
      <c r="AU34" s="1046"/>
      <c r="AV34" s="1046"/>
      <c r="AW34" s="1046"/>
      <c r="AX34" s="1046"/>
      <c r="AY34" s="1046"/>
      <c r="AZ34" s="1046"/>
    </row>
    <row r="35" spans="1:53" s="245" customFormat="1" ht="1.5" customHeight="1" thickBot="1">
      <c r="AG35" s="700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</row>
    <row r="36" spans="1:53" s="245" customFormat="1" ht="49.5" customHeight="1" thickBot="1">
      <c r="A36" s="740" t="s">
        <v>263</v>
      </c>
      <c r="B36" s="1112" t="s">
        <v>285</v>
      </c>
      <c r="C36" s="1112"/>
      <c r="D36" s="1112" t="s">
        <v>320</v>
      </c>
      <c r="E36" s="1112"/>
      <c r="F36" s="1129" t="s">
        <v>260</v>
      </c>
      <c r="G36" s="1129"/>
      <c r="H36" s="1112" t="s">
        <v>637</v>
      </c>
      <c r="I36" s="1112"/>
      <c r="J36" s="1112"/>
      <c r="K36" s="1112" t="s">
        <v>361</v>
      </c>
      <c r="L36" s="1112"/>
      <c r="M36" s="1129" t="s">
        <v>185</v>
      </c>
      <c r="N36" s="1129"/>
      <c r="O36" s="1112" t="s">
        <v>286</v>
      </c>
      <c r="P36" s="1124"/>
      <c r="Q36" s="701"/>
      <c r="R36" s="701"/>
      <c r="T36" s="1074" t="s">
        <v>267</v>
      </c>
      <c r="U36" s="1052"/>
      <c r="V36" s="1052"/>
      <c r="W36" s="1052"/>
      <c r="X36" s="1052"/>
      <c r="Y36" s="1052"/>
      <c r="Z36" s="1053"/>
      <c r="AA36" s="1056" t="s">
        <v>32</v>
      </c>
      <c r="AB36" s="1057"/>
      <c r="AC36" s="1056" t="s">
        <v>266</v>
      </c>
      <c r="AD36" s="1059"/>
      <c r="AG36" s="246"/>
      <c r="AH36" s="1049" t="s">
        <v>268</v>
      </c>
      <c r="AI36" s="1050"/>
      <c r="AJ36" s="1050"/>
      <c r="AK36" s="1050"/>
      <c r="AL36" s="1050"/>
      <c r="AM36" s="1050"/>
      <c r="AN36" s="1050"/>
      <c r="AO36" s="1050"/>
      <c r="AP36" s="1050"/>
      <c r="AQ36" s="1051"/>
      <c r="AR36" s="1053" t="s">
        <v>602</v>
      </c>
      <c r="AS36" s="1128"/>
      <c r="AT36" s="1128"/>
      <c r="AU36" s="1128"/>
      <c r="AV36" s="1128"/>
      <c r="AW36" s="1128"/>
      <c r="AX36" s="1128"/>
      <c r="AY36" s="1128"/>
      <c r="AZ36" s="1047" t="s">
        <v>32</v>
      </c>
      <c r="BA36" s="1048"/>
    </row>
    <row r="37" spans="1:53" s="245" customFormat="1" ht="12.75" customHeight="1">
      <c r="A37" s="243" t="s">
        <v>198</v>
      </c>
      <c r="B37" s="1258">
        <v>30</v>
      </c>
      <c r="C37" s="1259"/>
      <c r="D37" s="1259">
        <v>4</v>
      </c>
      <c r="E37" s="1259"/>
      <c r="F37" s="1241">
        <v>4</v>
      </c>
      <c r="G37" s="1241"/>
      <c r="H37" s="1241"/>
      <c r="I37" s="1241"/>
      <c r="J37" s="1241"/>
      <c r="K37" s="1241"/>
      <c r="L37" s="1241"/>
      <c r="M37" s="1241">
        <v>14</v>
      </c>
      <c r="N37" s="1241"/>
      <c r="O37" s="1244">
        <f>SUM(B37:M37)</f>
        <v>52</v>
      </c>
      <c r="P37" s="1245"/>
      <c r="Q37" s="244"/>
      <c r="R37" s="244"/>
      <c r="T37" s="1250" t="s">
        <v>121</v>
      </c>
      <c r="U37" s="1251"/>
      <c r="V37" s="1251"/>
      <c r="W37" s="1251"/>
      <c r="X37" s="1251"/>
      <c r="Y37" s="1251"/>
      <c r="Z37" s="1252"/>
      <c r="AA37" s="1242" t="s">
        <v>360</v>
      </c>
      <c r="AB37" s="1243"/>
      <c r="AC37" s="1248">
        <v>4</v>
      </c>
      <c r="AD37" s="1249"/>
      <c r="AG37" s="246"/>
      <c r="AH37" s="1266" t="s">
        <v>446</v>
      </c>
      <c r="AI37" s="1262"/>
      <c r="AJ37" s="1262"/>
      <c r="AK37" s="1262"/>
      <c r="AL37" s="1262"/>
      <c r="AM37" s="1262"/>
      <c r="AN37" s="1262"/>
      <c r="AO37" s="1262"/>
      <c r="AP37" s="1262"/>
      <c r="AQ37" s="1262"/>
      <c r="AR37" s="1262"/>
      <c r="AS37" s="1262"/>
      <c r="AT37" s="1262"/>
      <c r="AU37" s="1262"/>
      <c r="AV37" s="1262"/>
      <c r="AW37" s="1262"/>
      <c r="AX37" s="1262"/>
      <c r="AY37" s="1267"/>
      <c r="AZ37" s="1262">
        <v>3</v>
      </c>
      <c r="BA37" s="1263"/>
    </row>
    <row r="38" spans="1:53" s="245" customFormat="1" ht="13.5" customHeight="1" thickBot="1">
      <c r="A38" s="243" t="s">
        <v>200</v>
      </c>
      <c r="B38" s="1260">
        <v>6</v>
      </c>
      <c r="C38" s="1261"/>
      <c r="D38" s="1261">
        <v>1</v>
      </c>
      <c r="E38" s="1261"/>
      <c r="F38" s="1241">
        <v>4</v>
      </c>
      <c r="G38" s="1241"/>
      <c r="H38" s="1241">
        <v>6</v>
      </c>
      <c r="I38" s="1241"/>
      <c r="J38" s="1241"/>
      <c r="K38" s="1241">
        <v>1</v>
      </c>
      <c r="L38" s="1241"/>
      <c r="M38" s="1241">
        <v>6</v>
      </c>
      <c r="N38" s="1241"/>
      <c r="O38" s="1244">
        <f>SUM(B38:N38)</f>
        <v>24</v>
      </c>
      <c r="P38" s="1245"/>
      <c r="Q38" s="244"/>
      <c r="R38" s="244"/>
      <c r="T38" s="1271" t="s">
        <v>355</v>
      </c>
      <c r="U38" s="1272"/>
      <c r="V38" s="1272"/>
      <c r="W38" s="1272"/>
      <c r="X38" s="1272"/>
      <c r="Y38" s="1272"/>
      <c r="Z38" s="1273"/>
      <c r="AA38" s="1274" t="s">
        <v>188</v>
      </c>
      <c r="AB38" s="1275"/>
      <c r="AC38" s="1246">
        <v>4</v>
      </c>
      <c r="AD38" s="1247"/>
      <c r="AG38" s="246"/>
      <c r="AH38" s="1268"/>
      <c r="AI38" s="1264"/>
      <c r="AJ38" s="1264"/>
      <c r="AK38" s="1264"/>
      <c r="AL38" s="1264"/>
      <c r="AM38" s="1264"/>
      <c r="AN38" s="1264"/>
      <c r="AO38" s="1264"/>
      <c r="AP38" s="1264"/>
      <c r="AQ38" s="1264"/>
      <c r="AR38" s="1264"/>
      <c r="AS38" s="1264"/>
      <c r="AT38" s="1264"/>
      <c r="AU38" s="1264"/>
      <c r="AV38" s="1264"/>
      <c r="AW38" s="1264"/>
      <c r="AX38" s="1264"/>
      <c r="AY38" s="1269"/>
      <c r="AZ38" s="1264"/>
      <c r="BA38" s="1265"/>
    </row>
    <row r="39" spans="1:53" s="245" customFormat="1" ht="13.5" customHeight="1" thickBot="1">
      <c r="A39" s="235" t="s">
        <v>265</v>
      </c>
      <c r="B39" s="1253">
        <f>SUM(B37:C38)</f>
        <v>36</v>
      </c>
      <c r="C39" s="1254"/>
      <c r="D39" s="1253">
        <f>SUM(D37:E38)</f>
        <v>5</v>
      </c>
      <c r="E39" s="1255"/>
      <c r="F39" s="1256">
        <f>SUM(F37:G38)</f>
        <v>8</v>
      </c>
      <c r="G39" s="1257"/>
      <c r="H39" s="1257">
        <f>SUM(H37:I38)</f>
        <v>6</v>
      </c>
      <c r="I39" s="1257"/>
      <c r="J39" s="1257"/>
      <c r="K39" s="1257">
        <f>SUM(K37:L38)</f>
        <v>1</v>
      </c>
      <c r="L39" s="1257"/>
      <c r="M39" s="1257">
        <f>SUM(M37:N38)</f>
        <v>20</v>
      </c>
      <c r="N39" s="1257"/>
      <c r="O39" s="1257">
        <f>SUM(O37:P38)</f>
        <v>76</v>
      </c>
      <c r="P39" s="1270"/>
      <c r="Q39" s="244"/>
      <c r="R39" s="244"/>
      <c r="AG39" s="246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</row>
    <row r="40" spans="1:53" ht="13.5" customHeight="1">
      <c r="M40" s="307"/>
    </row>
    <row r="43" spans="1:53" ht="12.75" customHeight="1"/>
    <row r="44" spans="1:53" ht="12.75" customHeight="1"/>
  </sheetData>
  <mergeCells count="77">
    <mergeCell ref="P17:BA17"/>
    <mergeCell ref="Q21:Y21"/>
    <mergeCell ref="K19:P19"/>
    <mergeCell ref="Q19:BA19"/>
    <mergeCell ref="K39:L39"/>
    <mergeCell ref="K21:P21"/>
    <mergeCell ref="K15:O17"/>
    <mergeCell ref="AS7:BA7"/>
    <mergeCell ref="I1:AQ1"/>
    <mergeCell ref="I2:AQ2"/>
    <mergeCell ref="J3:AO3"/>
    <mergeCell ref="S5:AF5"/>
    <mergeCell ref="S6:AF6"/>
    <mergeCell ref="H8:AQ8"/>
    <mergeCell ref="S9:AF9"/>
    <mergeCell ref="T26:W26"/>
    <mergeCell ref="AS9:AZ9"/>
    <mergeCell ref="AH22:AL22"/>
    <mergeCell ref="P15:BA15"/>
    <mergeCell ref="P16:BA16"/>
    <mergeCell ref="M39:N39"/>
    <mergeCell ref="AI34:AZ34"/>
    <mergeCell ref="AZ36:BA36"/>
    <mergeCell ref="AZ37:BA38"/>
    <mergeCell ref="AH37:AY38"/>
    <mergeCell ref="O39:P39"/>
    <mergeCell ref="T38:Z38"/>
    <mergeCell ref="AA38:AB38"/>
    <mergeCell ref="B39:C39"/>
    <mergeCell ref="D39:E39"/>
    <mergeCell ref="F39:G39"/>
    <mergeCell ref="H39:J39"/>
    <mergeCell ref="D36:E36"/>
    <mergeCell ref="F36:G36"/>
    <mergeCell ref="H36:J36"/>
    <mergeCell ref="B36:C36"/>
    <mergeCell ref="F37:G37"/>
    <mergeCell ref="H37:J37"/>
    <mergeCell ref="B37:C37"/>
    <mergeCell ref="D37:E37"/>
    <mergeCell ref="B38:C38"/>
    <mergeCell ref="D38:E38"/>
    <mergeCell ref="F38:G38"/>
    <mergeCell ref="AR36:AY36"/>
    <mergeCell ref="AA36:AB36"/>
    <mergeCell ref="O36:P36"/>
    <mergeCell ref="AC36:AD36"/>
    <mergeCell ref="M36:N36"/>
    <mergeCell ref="AH36:AQ36"/>
    <mergeCell ref="T36:Z36"/>
    <mergeCell ref="K38:L38"/>
    <mergeCell ref="AB26:AF26"/>
    <mergeCell ref="M37:N37"/>
    <mergeCell ref="M38:N38"/>
    <mergeCell ref="G26:J26"/>
    <mergeCell ref="K26:O26"/>
    <mergeCell ref="P26:S26"/>
    <mergeCell ref="AA37:AB37"/>
    <mergeCell ref="O37:P37"/>
    <mergeCell ref="H38:J38"/>
    <mergeCell ref="AC38:AD38"/>
    <mergeCell ref="O38:P38"/>
    <mergeCell ref="AC37:AD37"/>
    <mergeCell ref="T37:Z37"/>
    <mergeCell ref="K36:L36"/>
    <mergeCell ref="K37:L37"/>
    <mergeCell ref="K22:Z22"/>
    <mergeCell ref="A24:BA24"/>
    <mergeCell ref="X26:AA26"/>
    <mergeCell ref="A34:P34"/>
    <mergeCell ref="A26:A29"/>
    <mergeCell ref="B26:F26"/>
    <mergeCell ref="AG26:AJ26"/>
    <mergeCell ref="AK26:AO26"/>
    <mergeCell ref="AP26:AS26"/>
    <mergeCell ref="AT26:AW26"/>
    <mergeCell ref="T34:AD34"/>
  </mergeCells>
  <phoneticPr fontId="34" type="noConversion"/>
  <printOptions horizontalCentered="1"/>
  <pageMargins left="0.34" right="0.28999999999999998" top="0.22" bottom="0.2" header="0" footer="0"/>
  <pageSetup paperSize="9" scale="95" orientation="landscape" r:id="rId1"/>
  <headerFooter differentFirst="1" alignWithMargins="0">
    <oddHeader>&amp;C2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S73"/>
  <sheetViews>
    <sheetView view="pageBreakPreview" topLeftCell="A46" zoomScale="124" zoomScaleNormal="55" zoomScaleSheetLayoutView="124" zoomScalePageLayoutView="25" workbookViewId="0">
      <selection activeCell="BR11" sqref="BR11:BR58"/>
    </sheetView>
  </sheetViews>
  <sheetFormatPr defaultRowHeight="12.75"/>
  <cols>
    <col min="1" max="1" width="9" style="221" customWidth="1"/>
    <col min="2" max="2" width="41.140625" style="221" customWidth="1"/>
    <col min="3" max="3" width="4.5703125" style="221" customWidth="1"/>
    <col min="4" max="4" width="6.7109375" style="221" customWidth="1"/>
    <col min="5" max="6" width="5.140625" style="221" customWidth="1"/>
    <col min="7" max="7" width="6.85546875" style="221" customWidth="1"/>
    <col min="8" max="8" width="8" style="221" customWidth="1"/>
    <col min="9" max="9" width="6.140625" style="221" customWidth="1"/>
    <col min="10" max="10" width="5.7109375" style="221" bestFit="1" customWidth="1"/>
    <col min="11" max="11" width="5.7109375" style="221" customWidth="1"/>
    <col min="12" max="12" width="7" style="221" customWidth="1"/>
    <col min="13" max="13" width="6.5703125" style="221" customWidth="1"/>
    <col min="14" max="14" width="6.140625" style="221" customWidth="1"/>
    <col min="15" max="15" width="6.5703125" style="221" customWidth="1"/>
    <col min="16" max="16" width="5.28515625" style="434" customWidth="1"/>
    <col min="17" max="17" width="4" style="221" hidden="1" customWidth="1"/>
    <col min="18" max="18" width="3.7109375" style="221" hidden="1" customWidth="1"/>
    <col min="19" max="19" width="9.140625" style="221" hidden="1" customWidth="1"/>
    <col min="20" max="27" width="2.140625" style="221" hidden="1" customWidth="1"/>
    <col min="28" max="28" width="2.7109375" style="221" hidden="1" customWidth="1"/>
    <col min="29" max="29" width="0.85546875" style="221" hidden="1" customWidth="1"/>
    <col min="30" max="37" width="3.140625" style="221" hidden="1" customWidth="1"/>
    <col min="38" max="38" width="2.7109375" style="221" hidden="1" customWidth="1"/>
    <col min="39" max="39" width="0.85546875" style="221" hidden="1" customWidth="1"/>
    <col min="40" max="41" width="2.7109375" style="221" hidden="1" customWidth="1"/>
    <col min="42" max="43" width="3.5703125" style="221" hidden="1" customWidth="1"/>
    <col min="44" max="47" width="2.140625" style="221" hidden="1" customWidth="1"/>
    <col min="48" max="48" width="2.7109375" style="221" hidden="1" customWidth="1"/>
    <col min="49" max="49" width="0.85546875" style="221" hidden="1" customWidth="1"/>
    <col min="50" max="50" width="2" style="221" hidden="1" customWidth="1"/>
    <col min="51" max="51" width="3.5703125" style="221" hidden="1" customWidth="1"/>
    <col min="52" max="57" width="2.140625" style="221" hidden="1" customWidth="1"/>
    <col min="58" max="58" width="2.7109375" style="221" hidden="1" customWidth="1"/>
    <col min="59" max="59" width="0.85546875" style="221" hidden="1" customWidth="1"/>
    <col min="60" max="60" width="2.140625" style="221" hidden="1" customWidth="1"/>
    <col min="61" max="62" width="3.140625" style="221" hidden="1" customWidth="1"/>
    <col min="63" max="67" width="2.140625" style="221" hidden="1" customWidth="1"/>
    <col min="68" max="68" width="2.7109375" style="221" hidden="1" customWidth="1"/>
    <col min="69" max="69" width="6.5703125" style="221" customWidth="1"/>
    <col min="70" max="16384" width="9.140625" style="221"/>
  </cols>
  <sheetData>
    <row r="1" spans="1:71" ht="16.5" thickBot="1">
      <c r="A1" s="437"/>
      <c r="B1" s="438" t="s">
        <v>269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40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  <c r="BA1" s="1306"/>
      <c r="BB1" s="1306"/>
      <c r="BC1" s="1306"/>
      <c r="BD1" s="1306"/>
      <c r="BE1" s="1306"/>
      <c r="BF1" s="1306"/>
      <c r="BG1" s="1306"/>
      <c r="BH1" s="1306"/>
      <c r="BI1" s="1306"/>
      <c r="BJ1" s="1306"/>
      <c r="BK1" s="1306"/>
      <c r="BL1" s="1306"/>
      <c r="BM1" s="1306"/>
      <c r="BN1" s="1306"/>
      <c r="BO1" s="1306"/>
      <c r="BP1" s="1307"/>
    </row>
    <row r="2" spans="1:71" s="309" customFormat="1" ht="45" customHeight="1">
      <c r="A2" s="1338" t="s">
        <v>271</v>
      </c>
      <c r="B2" s="1348" t="s">
        <v>270</v>
      </c>
      <c r="C2" s="1324" t="s">
        <v>261</v>
      </c>
      <c r="D2" s="1325"/>
      <c r="E2" s="1325"/>
      <c r="F2" s="1325"/>
      <c r="G2" s="1350" t="s">
        <v>284</v>
      </c>
      <c r="H2" s="1308" t="s">
        <v>272</v>
      </c>
      <c r="I2" s="1308"/>
      <c r="J2" s="1308"/>
      <c r="K2" s="1308"/>
      <c r="L2" s="1308"/>
      <c r="M2" s="1309"/>
      <c r="N2" s="1324" t="s">
        <v>283</v>
      </c>
      <c r="O2" s="1325"/>
      <c r="P2" s="1325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5"/>
    </row>
    <row r="3" spans="1:71" s="309" customFormat="1" ht="17.25" customHeight="1">
      <c r="A3" s="1339"/>
      <c r="B3" s="1317"/>
      <c r="C3" s="1304" t="s">
        <v>287</v>
      </c>
      <c r="D3" s="1304" t="s">
        <v>289</v>
      </c>
      <c r="E3" s="1330" t="s">
        <v>288</v>
      </c>
      <c r="F3" s="1321"/>
      <c r="G3" s="1351"/>
      <c r="H3" s="1319" t="s">
        <v>290</v>
      </c>
      <c r="I3" s="1321" t="s">
        <v>292</v>
      </c>
      <c r="J3" s="1313"/>
      <c r="K3" s="1313"/>
      <c r="L3" s="1314"/>
      <c r="M3" s="1310" t="s">
        <v>293</v>
      </c>
      <c r="N3" s="1313" t="s">
        <v>387</v>
      </c>
      <c r="O3" s="1314"/>
      <c r="P3" s="315" t="s">
        <v>388</v>
      </c>
      <c r="Q3" s="382" t="s">
        <v>7</v>
      </c>
      <c r="R3" s="382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83"/>
    </row>
    <row r="4" spans="1:71" s="309" customFormat="1" ht="17.25" customHeight="1">
      <c r="A4" s="1339"/>
      <c r="B4" s="1317"/>
      <c r="C4" s="1305"/>
      <c r="D4" s="1305"/>
      <c r="E4" s="1304" t="s">
        <v>615</v>
      </c>
      <c r="F4" s="1326" t="s">
        <v>273</v>
      </c>
      <c r="G4" s="1351"/>
      <c r="H4" s="1320"/>
      <c r="I4" s="1328" t="s">
        <v>291</v>
      </c>
      <c r="J4" s="1330" t="s">
        <v>274</v>
      </c>
      <c r="K4" s="1330"/>
      <c r="L4" s="1330"/>
      <c r="M4" s="1310"/>
      <c r="N4" s="1316" t="s">
        <v>294</v>
      </c>
      <c r="O4" s="1317"/>
      <c r="P4" s="1317"/>
      <c r="Q4" s="1317"/>
      <c r="R4" s="1317"/>
      <c r="S4" s="1317"/>
      <c r="T4" s="1317"/>
      <c r="U4" s="1317"/>
      <c r="V4" s="1317"/>
      <c r="W4" s="1317"/>
      <c r="X4" s="1317"/>
      <c r="Y4" s="1317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7"/>
      <c r="AK4" s="1317"/>
      <c r="AL4" s="1317"/>
      <c r="AM4" s="1317"/>
      <c r="AN4" s="1317"/>
      <c r="AO4" s="1317"/>
      <c r="AP4" s="1317"/>
      <c r="AQ4" s="1317"/>
      <c r="AR4" s="1317"/>
      <c r="AS4" s="1317"/>
      <c r="AT4" s="1317"/>
      <c r="AU4" s="1317"/>
      <c r="AV4" s="1317"/>
      <c r="AW4" s="1317"/>
      <c r="AX4" s="1317"/>
      <c r="AY4" s="1317"/>
      <c r="AZ4" s="1317"/>
      <c r="BA4" s="1317"/>
      <c r="BB4" s="1317"/>
      <c r="BC4" s="1317"/>
      <c r="BD4" s="1317"/>
      <c r="BE4" s="1317"/>
      <c r="BF4" s="1317"/>
      <c r="BG4" s="1317"/>
      <c r="BH4" s="1317"/>
      <c r="BI4" s="1317"/>
      <c r="BJ4" s="1317"/>
      <c r="BK4" s="1317"/>
      <c r="BL4" s="1317"/>
      <c r="BM4" s="1317"/>
      <c r="BN4" s="1317"/>
      <c r="BO4" s="1317"/>
      <c r="BP4" s="1318"/>
      <c r="BQ4" s="316"/>
    </row>
    <row r="5" spans="1:71" s="309" customFormat="1" ht="22.5" customHeight="1">
      <c r="A5" s="1339"/>
      <c r="B5" s="1317"/>
      <c r="C5" s="1305"/>
      <c r="D5" s="1305"/>
      <c r="E5" s="1305"/>
      <c r="F5" s="1327"/>
      <c r="G5" s="1351"/>
      <c r="H5" s="1320"/>
      <c r="I5" s="1329"/>
      <c r="J5" s="1297" t="s">
        <v>275</v>
      </c>
      <c r="K5" s="1297" t="s">
        <v>276</v>
      </c>
      <c r="L5" s="1297" t="s">
        <v>277</v>
      </c>
      <c r="M5" s="1310"/>
      <c r="N5" s="678">
        <v>1</v>
      </c>
      <c r="O5" s="679">
        <f>N5+1</f>
        <v>2</v>
      </c>
      <c r="P5" s="310">
        <f>O5+1</f>
        <v>3</v>
      </c>
      <c r="Q5" s="679"/>
      <c r="R5" s="679"/>
      <c r="S5" s="316"/>
      <c r="T5" s="679" t="s">
        <v>27</v>
      </c>
      <c r="U5" s="679"/>
      <c r="V5" s="679"/>
      <c r="W5" s="679"/>
      <c r="X5" s="679"/>
      <c r="Y5" s="679"/>
      <c r="Z5" s="679"/>
      <c r="AA5" s="679"/>
      <c r="AB5" s="679"/>
      <c r="AC5" s="679"/>
      <c r="AD5" s="679" t="s">
        <v>28</v>
      </c>
      <c r="AE5" s="679"/>
      <c r="AF5" s="679"/>
      <c r="AG5" s="679"/>
      <c r="AH5" s="679"/>
      <c r="AI5" s="679"/>
      <c r="AJ5" s="679"/>
      <c r="AK5" s="679"/>
      <c r="AL5" s="679"/>
      <c r="AM5" s="679"/>
      <c r="AN5" s="679" t="s">
        <v>29</v>
      </c>
      <c r="AO5" s="679"/>
      <c r="AP5" s="679"/>
      <c r="AQ5" s="679"/>
      <c r="AR5" s="679"/>
      <c r="AS5" s="679"/>
      <c r="AT5" s="679"/>
      <c r="AU5" s="679"/>
      <c r="AV5" s="679"/>
      <c r="AW5" s="679"/>
      <c r="AX5" s="679" t="s">
        <v>30</v>
      </c>
      <c r="AY5" s="679"/>
      <c r="AZ5" s="679"/>
      <c r="BA5" s="679"/>
      <c r="BB5" s="679"/>
      <c r="BC5" s="679"/>
      <c r="BD5" s="679"/>
      <c r="BE5" s="679"/>
      <c r="BF5" s="679"/>
      <c r="BG5" s="316"/>
      <c r="BH5" s="679" t="s">
        <v>31</v>
      </c>
      <c r="BI5" s="679"/>
      <c r="BJ5" s="679"/>
      <c r="BK5" s="679"/>
      <c r="BL5" s="679"/>
      <c r="BM5" s="679"/>
      <c r="BN5" s="679"/>
      <c r="BO5" s="679"/>
      <c r="BP5" s="384"/>
    </row>
    <row r="6" spans="1:71" s="309" customFormat="1" ht="31.5" customHeight="1">
      <c r="A6" s="1339"/>
      <c r="B6" s="1317"/>
      <c r="C6" s="1305"/>
      <c r="D6" s="1305"/>
      <c r="E6" s="1305"/>
      <c r="F6" s="1327"/>
      <c r="G6" s="1351"/>
      <c r="H6" s="1320"/>
      <c r="I6" s="1329"/>
      <c r="J6" s="1298"/>
      <c r="K6" s="1298"/>
      <c r="L6" s="1298"/>
      <c r="M6" s="1311"/>
      <c r="N6" s="1316" t="s">
        <v>448</v>
      </c>
      <c r="O6" s="1317"/>
      <c r="P6" s="1317"/>
      <c r="Q6" s="1317"/>
      <c r="R6" s="1317"/>
      <c r="S6" s="1317"/>
      <c r="T6" s="1317"/>
      <c r="U6" s="1317"/>
      <c r="V6" s="1317"/>
      <c r="W6" s="1317"/>
      <c r="X6" s="1317"/>
      <c r="Y6" s="1317"/>
      <c r="Z6" s="1317"/>
      <c r="AA6" s="1317"/>
      <c r="AB6" s="1317"/>
      <c r="AC6" s="1317"/>
      <c r="AD6" s="1317"/>
      <c r="AE6" s="1317"/>
      <c r="AF6" s="1317"/>
      <c r="AG6" s="1317"/>
      <c r="AH6" s="1317"/>
      <c r="AI6" s="1317"/>
      <c r="AJ6" s="1317"/>
      <c r="AK6" s="1317"/>
      <c r="AL6" s="1317"/>
      <c r="AM6" s="1317"/>
      <c r="AN6" s="1317"/>
      <c r="AO6" s="1317"/>
      <c r="AP6" s="1317"/>
      <c r="AQ6" s="1317"/>
      <c r="AR6" s="1317"/>
      <c r="AS6" s="1317"/>
      <c r="AT6" s="1317"/>
      <c r="AU6" s="1317"/>
      <c r="AV6" s="1317"/>
      <c r="AW6" s="1317"/>
      <c r="AX6" s="1317"/>
      <c r="AY6" s="1317"/>
      <c r="AZ6" s="1317"/>
      <c r="BA6" s="1317"/>
      <c r="BB6" s="1317"/>
      <c r="BC6" s="1317"/>
      <c r="BD6" s="1317"/>
      <c r="BE6" s="1317"/>
      <c r="BF6" s="1317"/>
      <c r="BG6" s="1317"/>
      <c r="BH6" s="1317"/>
      <c r="BI6" s="1317"/>
      <c r="BJ6" s="1317"/>
      <c r="BK6" s="1317"/>
      <c r="BL6" s="1317"/>
      <c r="BM6" s="1317"/>
      <c r="BN6" s="1318"/>
      <c r="BO6" s="316"/>
      <c r="BP6" s="383"/>
      <c r="BQ6" s="316"/>
    </row>
    <row r="7" spans="1:71" s="309" customFormat="1" ht="26.25" customHeight="1" thickBot="1">
      <c r="A7" s="1339"/>
      <c r="B7" s="1349"/>
      <c r="C7" s="1305"/>
      <c r="D7" s="1305"/>
      <c r="E7" s="1305"/>
      <c r="F7" s="1327"/>
      <c r="G7" s="1352"/>
      <c r="H7" s="1320"/>
      <c r="I7" s="1329"/>
      <c r="J7" s="1298"/>
      <c r="K7" s="1298"/>
      <c r="L7" s="1315"/>
      <c r="M7" s="1312"/>
      <c r="N7" s="678">
        <v>15</v>
      </c>
      <c r="O7" s="679">
        <v>15</v>
      </c>
      <c r="P7" s="310">
        <v>6</v>
      </c>
      <c r="Q7" s="679"/>
      <c r="R7" s="679"/>
      <c r="S7" s="316"/>
      <c r="T7" s="679" t="s">
        <v>32</v>
      </c>
      <c r="U7" s="679"/>
      <c r="V7" s="679"/>
      <c r="W7" s="679"/>
      <c r="X7" s="679"/>
      <c r="Y7" s="679"/>
      <c r="Z7" s="679"/>
      <c r="AA7" s="679"/>
      <c r="AB7" s="679"/>
      <c r="AC7" s="679"/>
      <c r="AD7" s="679" t="s">
        <v>32</v>
      </c>
      <c r="AE7" s="679"/>
      <c r="AF7" s="679"/>
      <c r="AG7" s="679"/>
      <c r="AH7" s="679"/>
      <c r="AI7" s="679"/>
      <c r="AJ7" s="679"/>
      <c r="AK7" s="679"/>
      <c r="AL7" s="679"/>
      <c r="AM7" s="679"/>
      <c r="AN7" s="679" t="s">
        <v>32</v>
      </c>
      <c r="AO7" s="679"/>
      <c r="AP7" s="679"/>
      <c r="AQ7" s="679"/>
      <c r="AR7" s="679"/>
      <c r="AS7" s="679"/>
      <c r="AT7" s="679"/>
      <c r="AU7" s="679"/>
      <c r="AV7" s="679"/>
      <c r="AW7" s="679"/>
      <c r="AX7" s="679" t="s">
        <v>32</v>
      </c>
      <c r="AY7" s="679"/>
      <c r="AZ7" s="679"/>
      <c r="BA7" s="679"/>
      <c r="BB7" s="679"/>
      <c r="BC7" s="679"/>
      <c r="BD7" s="679"/>
      <c r="BE7" s="679"/>
      <c r="BF7" s="679"/>
      <c r="BG7" s="316"/>
      <c r="BH7" s="679" t="s">
        <v>32</v>
      </c>
      <c r="BI7" s="679"/>
      <c r="BJ7" s="679"/>
      <c r="BK7" s="679"/>
      <c r="BL7" s="679"/>
      <c r="BM7" s="679"/>
      <c r="BN7" s="679"/>
      <c r="BO7" s="679"/>
      <c r="BP7" s="384"/>
    </row>
    <row r="8" spans="1:71" s="309" customFormat="1" ht="18.75" customHeight="1" thickTop="1" thickBot="1">
      <c r="A8" s="206">
        <v>1</v>
      </c>
      <c r="B8" s="207">
        <f>A8+1</f>
        <v>2</v>
      </c>
      <c r="C8" s="207">
        <f t="shared" ref="C8:R8" si="0">B8+1</f>
        <v>3</v>
      </c>
      <c r="D8" s="207">
        <f t="shared" si="0"/>
        <v>4</v>
      </c>
      <c r="E8" s="207">
        <f t="shared" si="0"/>
        <v>5</v>
      </c>
      <c r="F8" s="207">
        <f t="shared" si="0"/>
        <v>6</v>
      </c>
      <c r="G8" s="207">
        <f t="shared" si="0"/>
        <v>7</v>
      </c>
      <c r="H8" s="207">
        <f t="shared" si="0"/>
        <v>8</v>
      </c>
      <c r="I8" s="207">
        <f t="shared" si="0"/>
        <v>9</v>
      </c>
      <c r="J8" s="252">
        <f t="shared" si="0"/>
        <v>10</v>
      </c>
      <c r="K8" s="252">
        <f t="shared" si="0"/>
        <v>11</v>
      </c>
      <c r="L8" s="252">
        <f t="shared" si="0"/>
        <v>12</v>
      </c>
      <c r="M8" s="207">
        <f t="shared" si="0"/>
        <v>13</v>
      </c>
      <c r="N8" s="207">
        <f>M8+1</f>
        <v>14</v>
      </c>
      <c r="O8" s="207">
        <f t="shared" si="0"/>
        <v>15</v>
      </c>
      <c r="P8" s="252">
        <f t="shared" si="0"/>
        <v>16</v>
      </c>
      <c r="Q8" s="208" t="e">
        <f>#REF!+1</f>
        <v>#REF!</v>
      </c>
      <c r="R8" s="208" t="e">
        <f t="shared" si="0"/>
        <v>#REF!</v>
      </c>
      <c r="S8" s="209"/>
      <c r="T8" s="210">
        <v>1</v>
      </c>
      <c r="U8" s="210">
        <v>2</v>
      </c>
      <c r="V8" s="210">
        <v>3</v>
      </c>
      <c r="W8" s="210">
        <v>4</v>
      </c>
      <c r="X8" s="210">
        <v>5</v>
      </c>
      <c r="Y8" s="210">
        <v>6</v>
      </c>
      <c r="Z8" s="210">
        <v>7</v>
      </c>
      <c r="AA8" s="210">
        <v>8</v>
      </c>
      <c r="AB8" s="210">
        <v>9</v>
      </c>
      <c r="AC8" s="210"/>
      <c r="AD8" s="210">
        <v>1</v>
      </c>
      <c r="AE8" s="210">
        <v>2</v>
      </c>
      <c r="AF8" s="210">
        <v>3</v>
      </c>
      <c r="AG8" s="210">
        <v>4</v>
      </c>
      <c r="AH8" s="210">
        <v>5</v>
      </c>
      <c r="AI8" s="210">
        <v>6</v>
      </c>
      <c r="AJ8" s="210">
        <v>7</v>
      </c>
      <c r="AK8" s="210">
        <v>8</v>
      </c>
      <c r="AL8" s="210">
        <v>9</v>
      </c>
      <c r="AM8" s="210"/>
      <c r="AN8" s="210">
        <v>1</v>
      </c>
      <c r="AO8" s="210">
        <v>2</v>
      </c>
      <c r="AP8" s="210">
        <v>3</v>
      </c>
      <c r="AQ8" s="210">
        <v>4</v>
      </c>
      <c r="AR8" s="210">
        <v>5</v>
      </c>
      <c r="AS8" s="210">
        <v>6</v>
      </c>
      <c r="AT8" s="210">
        <v>7</v>
      </c>
      <c r="AU8" s="210">
        <v>8</v>
      </c>
      <c r="AV8" s="210">
        <v>9</v>
      </c>
      <c r="AW8" s="210"/>
      <c r="AX8" s="210">
        <v>1</v>
      </c>
      <c r="AY8" s="210">
        <v>2</v>
      </c>
      <c r="AZ8" s="210">
        <v>3</v>
      </c>
      <c r="BA8" s="210">
        <v>4</v>
      </c>
      <c r="BB8" s="210">
        <v>5</v>
      </c>
      <c r="BC8" s="210">
        <v>6</v>
      </c>
      <c r="BD8" s="210">
        <v>7</v>
      </c>
      <c r="BE8" s="210">
        <v>8</v>
      </c>
      <c r="BF8" s="210">
        <v>9</v>
      </c>
      <c r="BG8" s="209"/>
      <c r="BH8" s="210">
        <v>1</v>
      </c>
      <c r="BI8" s="210">
        <v>2</v>
      </c>
      <c r="BJ8" s="210">
        <v>3</v>
      </c>
      <c r="BK8" s="210">
        <v>4</v>
      </c>
      <c r="BL8" s="210">
        <v>5</v>
      </c>
      <c r="BM8" s="210">
        <v>6</v>
      </c>
      <c r="BN8" s="210">
        <v>7</v>
      </c>
      <c r="BO8" s="210">
        <v>8</v>
      </c>
      <c r="BP8" s="211">
        <v>9</v>
      </c>
    </row>
    <row r="9" spans="1:71" s="259" customFormat="1" ht="14.1" customHeight="1" thickBot="1">
      <c r="A9" s="1335" t="s">
        <v>323</v>
      </c>
      <c r="B9" s="1336"/>
      <c r="C9" s="1336"/>
      <c r="D9" s="1336"/>
      <c r="E9" s="1336"/>
      <c r="F9" s="1336"/>
      <c r="G9" s="1336"/>
      <c r="H9" s="1336"/>
      <c r="I9" s="1336"/>
      <c r="J9" s="1336"/>
      <c r="K9" s="1336"/>
      <c r="L9" s="1336"/>
      <c r="M9" s="1336"/>
      <c r="N9" s="1336"/>
      <c r="O9" s="1336"/>
      <c r="P9" s="1337"/>
      <c r="Q9" s="464"/>
      <c r="R9" s="460"/>
      <c r="S9" s="460"/>
      <c r="T9" s="461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3"/>
    </row>
    <row r="10" spans="1:71" s="259" customFormat="1" ht="18" customHeight="1" thickBot="1">
      <c r="A10" s="1183" t="s">
        <v>303</v>
      </c>
      <c r="B10" s="1184"/>
      <c r="C10" s="1184"/>
      <c r="D10" s="1184"/>
      <c r="E10" s="1184"/>
      <c r="F10" s="1184"/>
      <c r="G10" s="1184"/>
      <c r="H10" s="1184"/>
      <c r="I10" s="1184"/>
      <c r="J10" s="1184"/>
      <c r="K10" s="1184"/>
      <c r="L10" s="1184"/>
      <c r="M10" s="1184"/>
      <c r="N10" s="1184"/>
      <c r="O10" s="1184"/>
      <c r="P10" s="1184"/>
      <c r="Q10" s="1184"/>
      <c r="R10" s="1184"/>
      <c r="S10" s="118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  <c r="AJ10" s="1184"/>
      <c r="AK10" s="1184"/>
      <c r="AL10" s="1184"/>
      <c r="AM10" s="1184"/>
      <c r="AN10" s="1184"/>
      <c r="AO10" s="1184"/>
      <c r="AP10" s="1184"/>
      <c r="AQ10" s="1184"/>
      <c r="AR10" s="1184"/>
      <c r="AS10" s="1184"/>
      <c r="AT10" s="1184"/>
      <c r="AU10" s="1184"/>
      <c r="AV10" s="1184"/>
      <c r="AW10" s="1184"/>
      <c r="AX10" s="1184"/>
      <c r="AY10" s="1184"/>
      <c r="AZ10" s="1184"/>
      <c r="BA10" s="1184"/>
      <c r="BB10" s="1184"/>
      <c r="BC10" s="1184"/>
      <c r="BD10" s="1184"/>
      <c r="BE10" s="1184"/>
      <c r="BF10" s="1184"/>
      <c r="BG10" s="1184"/>
      <c r="BH10" s="1184"/>
      <c r="BI10" s="1184"/>
      <c r="BJ10" s="1184"/>
      <c r="BK10" s="1184"/>
      <c r="BL10" s="1184"/>
      <c r="BM10" s="1184"/>
      <c r="BN10" s="1184"/>
      <c r="BO10" s="1184"/>
      <c r="BP10" s="1185"/>
    </row>
    <row r="11" spans="1:71" s="386" customFormat="1" ht="14.1" customHeight="1">
      <c r="A11" s="319" t="s">
        <v>399</v>
      </c>
      <c r="B11" s="374" t="s">
        <v>328</v>
      </c>
      <c r="C11" s="855">
        <v>1</v>
      </c>
      <c r="D11" s="856"/>
      <c r="E11" s="856"/>
      <c r="F11" s="857"/>
      <c r="G11" s="858">
        <v>3</v>
      </c>
      <c r="H11" s="859">
        <f>G11*30</f>
        <v>90</v>
      </c>
      <c r="I11" s="860">
        <f>SUM(J11:L11)</f>
        <v>22</v>
      </c>
      <c r="J11" s="844">
        <v>16</v>
      </c>
      <c r="K11" s="844"/>
      <c r="L11" s="845">
        <v>6</v>
      </c>
      <c r="M11" s="851">
        <f>H11-I11</f>
        <v>68</v>
      </c>
      <c r="N11" s="852">
        <v>1.5</v>
      </c>
      <c r="O11" s="853"/>
      <c r="P11" s="848"/>
      <c r="Q11" s="478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85"/>
      <c r="BR11" s="491"/>
      <c r="BS11" s="491" t="str">
        <f>IF(BR11&gt;50%,BR11,"")</f>
        <v/>
      </c>
    </row>
    <row r="12" spans="1:71" s="386" customFormat="1" ht="14.1" customHeight="1">
      <c r="A12" s="861" t="s">
        <v>400</v>
      </c>
      <c r="B12" s="374" t="s">
        <v>482</v>
      </c>
      <c r="C12" s="326">
        <v>1</v>
      </c>
      <c r="D12" s="326"/>
      <c r="E12" s="326"/>
      <c r="F12" s="327"/>
      <c r="G12" s="862">
        <v>3</v>
      </c>
      <c r="H12" s="324">
        <f>G12*30</f>
        <v>90</v>
      </c>
      <c r="I12" s="863">
        <f>SUM(J12:L12)</f>
        <v>30</v>
      </c>
      <c r="J12" s="846"/>
      <c r="K12" s="846"/>
      <c r="L12" s="847">
        <v>30</v>
      </c>
      <c r="M12" s="325">
        <f>H12-I12</f>
        <v>60</v>
      </c>
      <c r="N12" s="854">
        <v>2</v>
      </c>
      <c r="O12" s="326"/>
      <c r="P12" s="849"/>
      <c r="Q12" s="478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85"/>
      <c r="BR12" s="491"/>
    </row>
    <row r="13" spans="1:71" s="386" customFormat="1" ht="14.1" customHeight="1">
      <c r="A13" s="861" t="s">
        <v>401</v>
      </c>
      <c r="B13" s="387" t="s">
        <v>340</v>
      </c>
      <c r="C13" s="326">
        <v>1</v>
      </c>
      <c r="D13" s="326"/>
      <c r="E13" s="326"/>
      <c r="F13" s="327"/>
      <c r="G13" s="490">
        <v>6</v>
      </c>
      <c r="H13" s="324">
        <f>G13*30</f>
        <v>180</v>
      </c>
      <c r="I13" s="328">
        <f>SUM(J13:L13)</f>
        <v>46</v>
      </c>
      <c r="J13" s="846">
        <v>24</v>
      </c>
      <c r="K13" s="846"/>
      <c r="L13" s="847">
        <v>22</v>
      </c>
      <c r="M13" s="329">
        <f>H13-I13</f>
        <v>134</v>
      </c>
      <c r="N13" s="854">
        <v>3</v>
      </c>
      <c r="O13" s="326"/>
      <c r="P13" s="849"/>
      <c r="Q13" s="324"/>
      <c r="R13" s="326"/>
      <c r="S13" s="326"/>
      <c r="T13" s="326"/>
      <c r="U13" s="388"/>
      <c r="V13" s="388"/>
      <c r="W13" s="388"/>
      <c r="X13" s="330" t="str">
        <f t="shared" ref="X13:AF13" si="1">IF(ISERROR(SEARCH(X$8,$C13,1)),"-",IF(COUNTIF($C13,X$8)=1,1,IF(ISERROR(SEARCH(CONCATENATE(X$8,","),$C13,1)),IF(ISERROR(SEARCH(CONCATENATE(",",X$8),$C13,1)),"-",1),1)))</f>
        <v>-</v>
      </c>
      <c r="Y13" s="330" t="str">
        <f t="shared" si="1"/>
        <v>-</v>
      </c>
      <c r="Z13" s="330" t="str">
        <f t="shared" si="1"/>
        <v>-</v>
      </c>
      <c r="AA13" s="330" t="str">
        <f t="shared" si="1"/>
        <v>-</v>
      </c>
      <c r="AB13" s="330" t="str">
        <f t="shared" si="1"/>
        <v>-</v>
      </c>
      <c r="AC13" s="330" t="str">
        <f t="shared" si="1"/>
        <v>-</v>
      </c>
      <c r="AD13" s="330">
        <f t="shared" si="1"/>
        <v>1</v>
      </c>
      <c r="AE13" s="330" t="str">
        <f t="shared" si="1"/>
        <v>-</v>
      </c>
      <c r="AF13" s="330" t="str">
        <f t="shared" si="1"/>
        <v>-</v>
      </c>
      <c r="AG13" s="388"/>
      <c r="AH13" s="330" t="str">
        <f t="shared" ref="AH13:AP13" si="2">IF(ISERROR(SEARCH(AH$8,$D13,1)),"-",IF(COUNTIF($D13,AH$8)=1,1,IF(ISERROR(SEARCH(CONCATENATE(AH$8,","),$D13,1)),IF(ISERROR(SEARCH(CONCATENATE(",",AH$8),$D13,1)),"-",1),1)))</f>
        <v>-</v>
      </c>
      <c r="AI13" s="330" t="str">
        <f t="shared" si="2"/>
        <v>-</v>
      </c>
      <c r="AJ13" s="330" t="str">
        <f t="shared" si="2"/>
        <v>-</v>
      </c>
      <c r="AK13" s="330" t="str">
        <f t="shared" si="2"/>
        <v>-</v>
      </c>
      <c r="AL13" s="330" t="str">
        <f t="shared" si="2"/>
        <v>-</v>
      </c>
      <c r="AM13" s="330" t="str">
        <f t="shared" si="2"/>
        <v>-</v>
      </c>
      <c r="AN13" s="330" t="str">
        <f t="shared" si="2"/>
        <v>-</v>
      </c>
      <c r="AO13" s="330" t="str">
        <f t="shared" si="2"/>
        <v>-</v>
      </c>
      <c r="AP13" s="330" t="str">
        <f t="shared" si="2"/>
        <v>-</v>
      </c>
      <c r="AQ13" s="388"/>
      <c r="AR13" s="330" t="str">
        <f>IF(ISERROR(SEARCH(AR$8,$E13,1)),"-",IF(COUNTIF($E13,AR$8)=1,1,IF(ISERROR(SEARCH(CONCATENATE(AR$8,","),$E13,1)),IF(ISERROR(SEARCH(CONCATENATE(",",AR$8),$E13,1)),"-",1),1)))</f>
        <v>-</v>
      </c>
      <c r="AS13" s="330" t="str">
        <f t="shared" ref="AS13:AZ13" si="3">IF(ISERROR(SEARCH(AS$8,$E13,1)),"-",IF(COUNTIF($E13,AS$8)=1,1,IF(ISERROR(SEARCH(CONCATENATE(AS$8,","),$E13,1)),IF(ISERROR(SEARCH(CONCATENATE(",",AS$8),$E13,1)),"-",1),1)))</f>
        <v>-</v>
      </c>
      <c r="AT13" s="330" t="str">
        <f t="shared" si="3"/>
        <v>-</v>
      </c>
      <c r="AU13" s="330" t="str">
        <f t="shared" si="3"/>
        <v>-</v>
      </c>
      <c r="AV13" s="330" t="str">
        <f t="shared" si="3"/>
        <v>-</v>
      </c>
      <c r="AW13" s="330" t="str">
        <f t="shared" si="3"/>
        <v>-</v>
      </c>
      <c r="AX13" s="330" t="str">
        <f t="shared" si="3"/>
        <v>-</v>
      </c>
      <c r="AY13" s="330" t="str">
        <f t="shared" si="3"/>
        <v>-</v>
      </c>
      <c r="AZ13" s="330" t="str">
        <f t="shared" si="3"/>
        <v>-</v>
      </c>
      <c r="BA13" s="388"/>
      <c r="BB13" s="330" t="str">
        <f t="shared" ref="BB13:BJ13" si="4">IF(ISERROR(SEARCH(BB$8,$F13,1)),"-",IF(COUNTIF($F13,BB$8)=1,1,IF(ISERROR(SEARCH(CONCATENATE(BB$8,","),$F13,1)),IF(ISERROR(SEARCH(CONCATENATE(",",BB$8),$F13,1)),"-",1),1)))</f>
        <v>-</v>
      </c>
      <c r="BC13" s="330" t="str">
        <f t="shared" si="4"/>
        <v>-</v>
      </c>
      <c r="BD13" s="330" t="str">
        <f t="shared" si="4"/>
        <v>-</v>
      </c>
      <c r="BE13" s="330" t="str">
        <f t="shared" si="4"/>
        <v>-</v>
      </c>
      <c r="BF13" s="330" t="str">
        <f t="shared" si="4"/>
        <v>-</v>
      </c>
      <c r="BG13" s="330" t="str">
        <f t="shared" si="4"/>
        <v>-</v>
      </c>
      <c r="BH13" s="330" t="str">
        <f t="shared" si="4"/>
        <v>-</v>
      </c>
      <c r="BI13" s="330" t="str">
        <f t="shared" si="4"/>
        <v>-</v>
      </c>
      <c r="BJ13" s="330" t="str">
        <f t="shared" si="4"/>
        <v>-</v>
      </c>
      <c r="BK13" s="388"/>
      <c r="BL13" s="330" t="str">
        <f>IF(ISERROR(SEARCH(BL$8,#REF!,1)),"-",IF(COUNTIF(#REF!,BL$8)=1,1,IF(ISERROR(SEARCH(CONCATENATE(BL$8,","),#REF!,1)),IF(ISERROR(SEARCH(CONCATENATE(",",BL$8),#REF!,1)),"-",1),1)))</f>
        <v>-</v>
      </c>
      <c r="BM13" s="330"/>
      <c r="BN13" s="330"/>
      <c r="BO13" s="330"/>
      <c r="BP13" s="331"/>
      <c r="BR13" s="491"/>
    </row>
    <row r="14" spans="1:71" s="386" customFormat="1" ht="14.1" customHeight="1">
      <c r="A14" s="861" t="s">
        <v>402</v>
      </c>
      <c r="B14" s="387" t="s">
        <v>341</v>
      </c>
      <c r="C14" s="326"/>
      <c r="D14" s="326">
        <v>1</v>
      </c>
      <c r="E14" s="326"/>
      <c r="F14" s="327"/>
      <c r="G14" s="490">
        <v>6</v>
      </c>
      <c r="H14" s="324">
        <f>G14*30</f>
        <v>180</v>
      </c>
      <c r="I14" s="328">
        <f>SUM(J14:L14)</f>
        <v>46</v>
      </c>
      <c r="J14" s="846">
        <v>24</v>
      </c>
      <c r="K14" s="846"/>
      <c r="L14" s="847">
        <v>22</v>
      </c>
      <c r="M14" s="329">
        <f>H14-I14</f>
        <v>134</v>
      </c>
      <c r="N14" s="854">
        <v>3</v>
      </c>
      <c r="O14" s="326"/>
      <c r="P14" s="849"/>
      <c r="Q14" s="324"/>
      <c r="R14" s="326"/>
      <c r="S14" s="326"/>
      <c r="T14" s="326"/>
      <c r="U14" s="388"/>
      <c r="V14" s="388"/>
      <c r="W14" s="388"/>
      <c r="X14" s="330"/>
      <c r="Y14" s="330"/>
      <c r="Z14" s="330"/>
      <c r="AA14" s="330"/>
      <c r="AB14" s="330"/>
      <c r="AC14" s="330"/>
      <c r="AD14" s="330"/>
      <c r="AE14" s="330"/>
      <c r="AF14" s="330"/>
      <c r="AG14" s="388"/>
      <c r="AH14" s="330"/>
      <c r="AI14" s="330"/>
      <c r="AJ14" s="330"/>
      <c r="AK14" s="330"/>
      <c r="AL14" s="330"/>
      <c r="AM14" s="330"/>
      <c r="AN14" s="330"/>
      <c r="AO14" s="330"/>
      <c r="AP14" s="330"/>
      <c r="AQ14" s="388"/>
      <c r="AR14" s="330"/>
      <c r="AS14" s="330"/>
      <c r="AT14" s="330"/>
      <c r="AU14" s="330"/>
      <c r="AV14" s="330"/>
      <c r="AW14" s="330"/>
      <c r="AX14" s="330"/>
      <c r="AY14" s="330"/>
      <c r="AZ14" s="330"/>
      <c r="BA14" s="388"/>
      <c r="BB14" s="330"/>
      <c r="BC14" s="330"/>
      <c r="BD14" s="330"/>
      <c r="BE14" s="330"/>
      <c r="BF14" s="330"/>
      <c r="BG14" s="330"/>
      <c r="BH14" s="330"/>
      <c r="BI14" s="330"/>
      <c r="BJ14" s="330"/>
      <c r="BK14" s="388"/>
      <c r="BL14" s="330"/>
      <c r="BM14" s="330"/>
      <c r="BN14" s="330"/>
      <c r="BO14" s="330"/>
      <c r="BP14" s="331"/>
      <c r="BR14" s="491"/>
    </row>
    <row r="15" spans="1:71" s="386" customFormat="1" ht="14.1" customHeight="1" thickBot="1">
      <c r="A15" s="861" t="s">
        <v>403</v>
      </c>
      <c r="B15" s="387" t="s">
        <v>638</v>
      </c>
      <c r="C15" s="326">
        <v>2</v>
      </c>
      <c r="D15" s="326">
        <v>1</v>
      </c>
      <c r="E15" s="326"/>
      <c r="F15" s="327"/>
      <c r="G15" s="490">
        <v>6</v>
      </c>
      <c r="H15" s="324">
        <f>G15*30</f>
        <v>180</v>
      </c>
      <c r="I15" s="328">
        <f>SUM(J15:L15)</f>
        <v>60</v>
      </c>
      <c r="J15" s="846">
        <v>32</v>
      </c>
      <c r="K15" s="846"/>
      <c r="L15" s="847">
        <v>28</v>
      </c>
      <c r="M15" s="329">
        <f>H15-I15</f>
        <v>120</v>
      </c>
      <c r="N15" s="854">
        <v>1</v>
      </c>
      <c r="O15" s="326">
        <v>3</v>
      </c>
      <c r="P15" s="849"/>
      <c r="Q15" s="324"/>
      <c r="R15" s="326"/>
      <c r="S15" s="326"/>
      <c r="T15" s="326"/>
      <c r="U15" s="388"/>
      <c r="V15" s="388"/>
      <c r="W15" s="388"/>
      <c r="X15" s="330"/>
      <c r="Y15" s="330"/>
      <c r="Z15" s="330"/>
      <c r="AA15" s="330"/>
      <c r="AB15" s="330"/>
      <c r="AC15" s="330"/>
      <c r="AD15" s="330"/>
      <c r="AE15" s="330"/>
      <c r="AF15" s="330"/>
      <c r="AG15" s="388"/>
      <c r="AH15" s="330"/>
      <c r="AI15" s="330"/>
      <c r="AJ15" s="330"/>
      <c r="AK15" s="330"/>
      <c r="AL15" s="330"/>
      <c r="AM15" s="330"/>
      <c r="AN15" s="330"/>
      <c r="AO15" s="330"/>
      <c r="AP15" s="330"/>
      <c r="AQ15" s="388"/>
      <c r="AR15" s="330"/>
      <c r="AS15" s="330"/>
      <c r="AT15" s="330"/>
      <c r="AU15" s="330"/>
      <c r="AV15" s="330"/>
      <c r="AW15" s="330"/>
      <c r="AX15" s="330"/>
      <c r="AY15" s="330"/>
      <c r="AZ15" s="330"/>
      <c r="BA15" s="388"/>
      <c r="BB15" s="330"/>
      <c r="BC15" s="330"/>
      <c r="BD15" s="330"/>
      <c r="BE15" s="330"/>
      <c r="BF15" s="330"/>
      <c r="BG15" s="330"/>
      <c r="BH15" s="330"/>
      <c r="BI15" s="330"/>
      <c r="BJ15" s="330"/>
      <c r="BK15" s="388"/>
      <c r="BL15" s="330"/>
      <c r="BM15" s="330"/>
      <c r="BN15" s="330"/>
      <c r="BO15" s="330"/>
      <c r="BP15" s="331"/>
      <c r="BR15" s="491"/>
    </row>
    <row r="16" spans="1:71" s="392" customFormat="1" ht="17.25" customHeight="1" thickBot="1">
      <c r="A16" s="1333" t="s">
        <v>485</v>
      </c>
      <c r="B16" s="1334"/>
      <c r="C16" s="914">
        <v>4</v>
      </c>
      <c r="D16" s="914">
        <v>2</v>
      </c>
      <c r="E16" s="914"/>
      <c r="F16" s="915"/>
      <c r="G16" s="916">
        <f t="shared" ref="G16:AL16" si="5">SUM(G11:G15)</f>
        <v>24</v>
      </c>
      <c r="H16" s="917">
        <f t="shared" si="5"/>
        <v>720</v>
      </c>
      <c r="I16" s="918">
        <f t="shared" si="5"/>
        <v>204</v>
      </c>
      <c r="J16" s="918">
        <f t="shared" si="5"/>
        <v>96</v>
      </c>
      <c r="K16" s="918">
        <f t="shared" si="5"/>
        <v>0</v>
      </c>
      <c r="L16" s="919">
        <f t="shared" si="5"/>
        <v>108</v>
      </c>
      <c r="M16" s="916">
        <f t="shared" si="5"/>
        <v>516</v>
      </c>
      <c r="N16" s="920">
        <f t="shared" si="5"/>
        <v>10.5</v>
      </c>
      <c r="O16" s="918">
        <f t="shared" si="5"/>
        <v>3</v>
      </c>
      <c r="P16" s="921">
        <f t="shared" si="5"/>
        <v>0</v>
      </c>
      <c r="Q16" s="370">
        <f t="shared" si="5"/>
        <v>0</v>
      </c>
      <c r="R16" s="371">
        <f t="shared" si="5"/>
        <v>0</v>
      </c>
      <c r="S16" s="371">
        <f t="shared" si="5"/>
        <v>0</v>
      </c>
      <c r="T16" s="371">
        <f t="shared" si="5"/>
        <v>0</v>
      </c>
      <c r="U16" s="371">
        <f t="shared" si="5"/>
        <v>0</v>
      </c>
      <c r="V16" s="371">
        <f t="shared" si="5"/>
        <v>0</v>
      </c>
      <c r="W16" s="371">
        <f t="shared" si="5"/>
        <v>0</v>
      </c>
      <c r="X16" s="371">
        <f t="shared" si="5"/>
        <v>0</v>
      </c>
      <c r="Y16" s="371">
        <f t="shared" si="5"/>
        <v>0</v>
      </c>
      <c r="Z16" s="371">
        <f t="shared" si="5"/>
        <v>0</v>
      </c>
      <c r="AA16" s="371">
        <f t="shared" si="5"/>
        <v>0</v>
      </c>
      <c r="AB16" s="371">
        <f t="shared" si="5"/>
        <v>0</v>
      </c>
      <c r="AC16" s="371">
        <f t="shared" si="5"/>
        <v>0</v>
      </c>
      <c r="AD16" s="371">
        <f t="shared" si="5"/>
        <v>1</v>
      </c>
      <c r="AE16" s="371">
        <f t="shared" si="5"/>
        <v>0</v>
      </c>
      <c r="AF16" s="371">
        <f t="shared" si="5"/>
        <v>0</v>
      </c>
      <c r="AG16" s="371">
        <f t="shared" si="5"/>
        <v>0</v>
      </c>
      <c r="AH16" s="371">
        <f t="shared" si="5"/>
        <v>0</v>
      </c>
      <c r="AI16" s="371">
        <f t="shared" si="5"/>
        <v>0</v>
      </c>
      <c r="AJ16" s="371">
        <f t="shared" si="5"/>
        <v>0</v>
      </c>
      <c r="AK16" s="371">
        <f t="shared" si="5"/>
        <v>0</v>
      </c>
      <c r="AL16" s="371">
        <f t="shared" si="5"/>
        <v>0</v>
      </c>
      <c r="AM16" s="371">
        <f t="shared" ref="AM16:BP16" si="6">SUM(AM11:AM15)</f>
        <v>0</v>
      </c>
      <c r="AN16" s="371">
        <f t="shared" si="6"/>
        <v>0</v>
      </c>
      <c r="AO16" s="371">
        <f t="shared" si="6"/>
        <v>0</v>
      </c>
      <c r="AP16" s="371">
        <f t="shared" si="6"/>
        <v>0</v>
      </c>
      <c r="AQ16" s="371">
        <f t="shared" si="6"/>
        <v>0</v>
      </c>
      <c r="AR16" s="371">
        <f t="shared" si="6"/>
        <v>0</v>
      </c>
      <c r="AS16" s="371">
        <f t="shared" si="6"/>
        <v>0</v>
      </c>
      <c r="AT16" s="371">
        <f t="shared" si="6"/>
        <v>0</v>
      </c>
      <c r="AU16" s="371">
        <f t="shared" si="6"/>
        <v>0</v>
      </c>
      <c r="AV16" s="371">
        <f t="shared" si="6"/>
        <v>0</v>
      </c>
      <c r="AW16" s="371">
        <f t="shared" si="6"/>
        <v>0</v>
      </c>
      <c r="AX16" s="371">
        <f t="shared" si="6"/>
        <v>0</v>
      </c>
      <c r="AY16" s="371">
        <f t="shared" si="6"/>
        <v>0</v>
      </c>
      <c r="AZ16" s="371">
        <f t="shared" si="6"/>
        <v>0</v>
      </c>
      <c r="BA16" s="371">
        <f t="shared" si="6"/>
        <v>0</v>
      </c>
      <c r="BB16" s="371">
        <f t="shared" si="6"/>
        <v>0</v>
      </c>
      <c r="BC16" s="371">
        <f t="shared" si="6"/>
        <v>0</v>
      </c>
      <c r="BD16" s="371">
        <f t="shared" si="6"/>
        <v>0</v>
      </c>
      <c r="BE16" s="371">
        <f t="shared" si="6"/>
        <v>0</v>
      </c>
      <c r="BF16" s="371">
        <f t="shared" si="6"/>
        <v>0</v>
      </c>
      <c r="BG16" s="371">
        <f t="shared" si="6"/>
        <v>0</v>
      </c>
      <c r="BH16" s="371">
        <f t="shared" si="6"/>
        <v>0</v>
      </c>
      <c r="BI16" s="371">
        <f t="shared" si="6"/>
        <v>0</v>
      </c>
      <c r="BJ16" s="371">
        <f t="shared" si="6"/>
        <v>0</v>
      </c>
      <c r="BK16" s="371">
        <f t="shared" si="6"/>
        <v>0</v>
      </c>
      <c r="BL16" s="371">
        <f t="shared" si="6"/>
        <v>0</v>
      </c>
      <c r="BM16" s="371">
        <f t="shared" si="6"/>
        <v>0</v>
      </c>
      <c r="BN16" s="371">
        <f t="shared" si="6"/>
        <v>0</v>
      </c>
      <c r="BO16" s="371">
        <f t="shared" si="6"/>
        <v>0</v>
      </c>
      <c r="BP16" s="389">
        <f t="shared" si="6"/>
        <v>0</v>
      </c>
      <c r="BQ16" s="390"/>
      <c r="BR16" s="391"/>
      <c r="BS16" s="391"/>
    </row>
    <row r="17" spans="1:71" s="392" customFormat="1" ht="16.5" customHeight="1" thickBot="1">
      <c r="A17" s="1331" t="s">
        <v>483</v>
      </c>
      <c r="B17" s="1332"/>
      <c r="C17" s="905"/>
      <c r="D17" s="905">
        <v>1</v>
      </c>
      <c r="E17" s="905"/>
      <c r="F17" s="906"/>
      <c r="G17" s="907">
        <f>SUM(G18:G18)</f>
        <v>4</v>
      </c>
      <c r="H17" s="908">
        <f t="shared" ref="H17:P17" si="7">SUM(H18:H18)</f>
        <v>120</v>
      </c>
      <c r="I17" s="909">
        <f t="shared" si="7"/>
        <v>30</v>
      </c>
      <c r="J17" s="909">
        <f t="shared" si="7"/>
        <v>16</v>
      </c>
      <c r="K17" s="909">
        <f t="shared" si="7"/>
        <v>0</v>
      </c>
      <c r="L17" s="910">
        <f t="shared" si="7"/>
        <v>14</v>
      </c>
      <c r="M17" s="911">
        <f t="shared" si="7"/>
        <v>90</v>
      </c>
      <c r="N17" s="912">
        <f t="shared" si="7"/>
        <v>2</v>
      </c>
      <c r="O17" s="909">
        <f t="shared" si="7"/>
        <v>0</v>
      </c>
      <c r="P17" s="913">
        <f t="shared" si="7"/>
        <v>0</v>
      </c>
      <c r="Q17" s="370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1"/>
      <c r="BP17" s="389"/>
      <c r="BQ17" s="390"/>
      <c r="BR17" s="391"/>
      <c r="BS17" s="391"/>
    </row>
    <row r="18" spans="1:71" s="392" customFormat="1" ht="51" customHeight="1" thickBot="1">
      <c r="A18" s="375" t="s">
        <v>417</v>
      </c>
      <c r="B18" s="381" t="s">
        <v>484</v>
      </c>
      <c r="C18" s="282"/>
      <c r="D18" s="282">
        <v>1</v>
      </c>
      <c r="E18" s="282"/>
      <c r="F18" s="280"/>
      <c r="G18" s="864">
        <v>4</v>
      </c>
      <c r="H18" s="376">
        <f>G18*30</f>
        <v>120</v>
      </c>
      <c r="I18" s="377">
        <f>SUM(J18:L18)</f>
        <v>30</v>
      </c>
      <c r="J18" s="828">
        <v>16</v>
      </c>
      <c r="K18" s="828"/>
      <c r="L18" s="831">
        <v>14</v>
      </c>
      <c r="M18" s="480">
        <f>H18-I18</f>
        <v>90</v>
      </c>
      <c r="N18" s="865">
        <v>2</v>
      </c>
      <c r="O18" s="866"/>
      <c r="P18" s="850"/>
      <c r="Q18" s="370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89"/>
      <c r="BQ18" s="390"/>
      <c r="BR18" s="491"/>
      <c r="BS18" s="391"/>
    </row>
    <row r="19" spans="1:71" s="392" customFormat="1" ht="17.25" customHeight="1" thickBot="1">
      <c r="A19" s="1346" t="s">
        <v>486</v>
      </c>
      <c r="B19" s="1347"/>
      <c r="C19" s="453">
        <f>C16+C17</f>
        <v>4</v>
      </c>
      <c r="D19" s="453">
        <f t="shared" ref="D19:P19" si="8">D16+D17</f>
        <v>3</v>
      </c>
      <c r="E19" s="453">
        <f t="shared" si="8"/>
        <v>0</v>
      </c>
      <c r="F19" s="454">
        <f t="shared" si="8"/>
        <v>0</v>
      </c>
      <c r="G19" s="455">
        <f t="shared" si="8"/>
        <v>28</v>
      </c>
      <c r="H19" s="456">
        <f t="shared" si="8"/>
        <v>840</v>
      </c>
      <c r="I19" s="457">
        <f t="shared" si="8"/>
        <v>234</v>
      </c>
      <c r="J19" s="457">
        <f t="shared" si="8"/>
        <v>112</v>
      </c>
      <c r="K19" s="457">
        <f t="shared" si="8"/>
        <v>0</v>
      </c>
      <c r="L19" s="458">
        <f t="shared" si="8"/>
        <v>122</v>
      </c>
      <c r="M19" s="299">
        <f t="shared" si="8"/>
        <v>606</v>
      </c>
      <c r="N19" s="481">
        <f t="shared" si="8"/>
        <v>12.5</v>
      </c>
      <c r="O19" s="231">
        <f t="shared" si="8"/>
        <v>3</v>
      </c>
      <c r="P19" s="232">
        <f t="shared" si="8"/>
        <v>0</v>
      </c>
      <c r="Q19" s="479"/>
      <c r="R19" s="459"/>
      <c r="S19" s="459"/>
      <c r="T19" s="459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89"/>
      <c r="BQ19" s="390"/>
      <c r="BR19" s="391"/>
      <c r="BS19" s="391"/>
    </row>
    <row r="20" spans="1:71" s="259" customFormat="1" ht="14.1" customHeight="1" thickBot="1">
      <c r="A20" s="1285" t="s">
        <v>324</v>
      </c>
      <c r="B20" s="1286"/>
      <c r="C20" s="1286"/>
      <c r="D20" s="1286"/>
      <c r="E20" s="1286"/>
      <c r="F20" s="1286"/>
      <c r="G20" s="1286"/>
      <c r="H20" s="1286"/>
      <c r="I20" s="1286"/>
      <c r="J20" s="1286"/>
      <c r="K20" s="1286"/>
      <c r="L20" s="1286"/>
      <c r="M20" s="1286"/>
      <c r="N20" s="1286"/>
      <c r="O20" s="1286"/>
      <c r="P20" s="1286"/>
      <c r="Q20" s="1286"/>
      <c r="R20" s="1286"/>
      <c r="S20" s="1286"/>
      <c r="T20" s="1287"/>
      <c r="U20" s="452"/>
      <c r="V20" s="393"/>
      <c r="W20" s="393"/>
      <c r="X20" s="269"/>
      <c r="Y20" s="269"/>
      <c r="Z20" s="269"/>
      <c r="AA20" s="269"/>
      <c r="AB20" s="269"/>
      <c r="AC20" s="269"/>
      <c r="AD20" s="269"/>
      <c r="AE20" s="269"/>
      <c r="AF20" s="269"/>
      <c r="AG20" s="393"/>
      <c r="AH20" s="269"/>
      <c r="AI20" s="269"/>
      <c r="AJ20" s="269"/>
      <c r="AK20" s="269"/>
      <c r="AL20" s="269"/>
      <c r="AM20" s="269"/>
      <c r="AN20" s="269"/>
      <c r="AO20" s="269"/>
      <c r="AP20" s="269"/>
      <c r="AQ20" s="393"/>
      <c r="AR20" s="269"/>
      <c r="AS20" s="269"/>
      <c r="AT20" s="269"/>
      <c r="AU20" s="269"/>
      <c r="AV20" s="269"/>
      <c r="AW20" s="269"/>
      <c r="AX20" s="269"/>
      <c r="AY20" s="269"/>
      <c r="AZ20" s="269"/>
      <c r="BA20" s="393"/>
      <c r="BB20" s="269"/>
      <c r="BC20" s="269"/>
      <c r="BD20" s="269"/>
      <c r="BE20" s="269"/>
      <c r="BF20" s="269"/>
      <c r="BG20" s="269"/>
      <c r="BH20" s="269"/>
      <c r="BI20" s="269"/>
      <c r="BJ20" s="269"/>
      <c r="BK20" s="393"/>
      <c r="BL20" s="269"/>
      <c r="BM20" s="269"/>
      <c r="BN20" s="269"/>
      <c r="BO20" s="269"/>
      <c r="BP20" s="317"/>
      <c r="BQ20" s="394"/>
    </row>
    <row r="21" spans="1:71" s="259" customFormat="1" ht="16.5" thickBot="1">
      <c r="A21" s="1149" t="s">
        <v>305</v>
      </c>
      <c r="B21" s="1150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1"/>
      <c r="U21" s="452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5"/>
      <c r="BQ21" s="394"/>
    </row>
    <row r="22" spans="1:71" s="386" customFormat="1" ht="15.75">
      <c r="A22" s="332" t="s">
        <v>404</v>
      </c>
      <c r="B22" s="396" t="s">
        <v>344</v>
      </c>
      <c r="C22" s="333">
        <v>2</v>
      </c>
      <c r="D22" s="323"/>
      <c r="E22" s="320"/>
      <c r="F22" s="334"/>
      <c r="G22" s="488">
        <v>6</v>
      </c>
      <c r="H22" s="335">
        <f t="shared" ref="H22:H27" si="9">G22*30</f>
        <v>180</v>
      </c>
      <c r="I22" s="336">
        <f>SUM(J22:L22)</f>
        <v>46</v>
      </c>
      <c r="J22" s="834">
        <v>24</v>
      </c>
      <c r="K22" s="834"/>
      <c r="L22" s="835">
        <v>22</v>
      </c>
      <c r="M22" s="325">
        <f t="shared" ref="M22:M27" si="10">H22-I22</f>
        <v>134</v>
      </c>
      <c r="N22" s="337"/>
      <c r="O22" s="320">
        <v>3</v>
      </c>
      <c r="P22" s="842"/>
      <c r="Q22" s="320"/>
      <c r="R22" s="320"/>
      <c r="S22" s="320"/>
      <c r="T22" s="320"/>
      <c r="U22" s="388"/>
      <c r="V22" s="388"/>
      <c r="W22" s="388"/>
      <c r="X22" s="330" t="str">
        <f t="shared" ref="X22:AF23" si="11">IF(ISERROR(SEARCH(X$8,$C22,1)),"-",IF(COUNTIF($C22,X$8)=1,1,IF(ISERROR(SEARCH(CONCATENATE(X$8,","),$C22,1)),IF(ISERROR(SEARCH(CONCATENATE(",",X$8),$C22,1)),"-",1),1)))</f>
        <v>-</v>
      </c>
      <c r="Y22" s="330" t="str">
        <f t="shared" si="11"/>
        <v>-</v>
      </c>
      <c r="Z22" s="330" t="str">
        <f t="shared" si="11"/>
        <v>-</v>
      </c>
      <c r="AA22" s="330" t="str">
        <f t="shared" si="11"/>
        <v>-</v>
      </c>
      <c r="AB22" s="330" t="str">
        <f t="shared" si="11"/>
        <v>-</v>
      </c>
      <c r="AC22" s="330" t="str">
        <f t="shared" si="11"/>
        <v>-</v>
      </c>
      <c r="AD22" s="330" t="str">
        <f t="shared" si="11"/>
        <v>-</v>
      </c>
      <c r="AE22" s="330">
        <f t="shared" si="11"/>
        <v>1</v>
      </c>
      <c r="AF22" s="330" t="str">
        <f t="shared" si="11"/>
        <v>-</v>
      </c>
      <c r="AG22" s="388"/>
      <c r="AH22" s="330" t="str">
        <f t="shared" ref="AH22:AP23" si="12">IF(ISERROR(SEARCH(AH$8,$D22,1)),"-",IF(COUNTIF($D22,AH$8)=1,1,IF(ISERROR(SEARCH(CONCATENATE(AH$8,","),$D22,1)),IF(ISERROR(SEARCH(CONCATENATE(",",AH$8),$D22,1)),"-",1),1)))</f>
        <v>-</v>
      </c>
      <c r="AI22" s="330" t="str">
        <f t="shared" si="12"/>
        <v>-</v>
      </c>
      <c r="AJ22" s="330" t="str">
        <f t="shared" si="12"/>
        <v>-</v>
      </c>
      <c r="AK22" s="330" t="str">
        <f t="shared" si="12"/>
        <v>-</v>
      </c>
      <c r="AL22" s="330" t="str">
        <f t="shared" si="12"/>
        <v>-</v>
      </c>
      <c r="AM22" s="330" t="str">
        <f t="shared" si="12"/>
        <v>-</v>
      </c>
      <c r="AN22" s="330" t="str">
        <f t="shared" si="12"/>
        <v>-</v>
      </c>
      <c r="AO22" s="330" t="str">
        <f t="shared" si="12"/>
        <v>-</v>
      </c>
      <c r="AP22" s="330" t="str">
        <f t="shared" si="12"/>
        <v>-</v>
      </c>
      <c r="AQ22" s="388"/>
      <c r="AR22" s="330" t="str">
        <f t="shared" ref="AR22:AZ23" si="13">IF(ISERROR(SEARCH(AR$8,$E22,1)),"-",IF(COUNTIF($E22,AR$8)=1,1,IF(ISERROR(SEARCH(CONCATENATE(AR$8,","),$E22,1)),IF(ISERROR(SEARCH(CONCATENATE(",",AR$8),$E22,1)),"-",1),1)))</f>
        <v>-</v>
      </c>
      <c r="AS22" s="330" t="str">
        <f t="shared" si="13"/>
        <v>-</v>
      </c>
      <c r="AT22" s="330" t="str">
        <f t="shared" si="13"/>
        <v>-</v>
      </c>
      <c r="AU22" s="330" t="str">
        <f t="shared" si="13"/>
        <v>-</v>
      </c>
      <c r="AV22" s="330" t="str">
        <f t="shared" si="13"/>
        <v>-</v>
      </c>
      <c r="AW22" s="330" t="str">
        <f t="shared" si="13"/>
        <v>-</v>
      </c>
      <c r="AX22" s="330" t="str">
        <f t="shared" si="13"/>
        <v>-</v>
      </c>
      <c r="AY22" s="330" t="str">
        <f t="shared" si="13"/>
        <v>-</v>
      </c>
      <c r="AZ22" s="330" t="str">
        <f t="shared" si="13"/>
        <v>-</v>
      </c>
      <c r="BA22" s="388"/>
      <c r="BB22" s="330" t="str">
        <f t="shared" ref="BB22:BJ23" si="14">IF(ISERROR(SEARCH(BB$8,$F22,1)),"-",IF(COUNTIF($F22,BB$8)=1,1,IF(ISERROR(SEARCH(CONCATENATE(BB$8,","),$F22,1)),IF(ISERROR(SEARCH(CONCATENATE(",",BB$8),$F22,1)),"-",1),1)))</f>
        <v>-</v>
      </c>
      <c r="BC22" s="330" t="str">
        <f t="shared" si="14"/>
        <v>-</v>
      </c>
      <c r="BD22" s="330" t="str">
        <f t="shared" si="14"/>
        <v>-</v>
      </c>
      <c r="BE22" s="330" t="str">
        <f t="shared" si="14"/>
        <v>-</v>
      </c>
      <c r="BF22" s="330" t="str">
        <f t="shared" si="14"/>
        <v>-</v>
      </c>
      <c r="BG22" s="330" t="str">
        <f t="shared" si="14"/>
        <v>-</v>
      </c>
      <c r="BH22" s="330" t="str">
        <f t="shared" si="14"/>
        <v>-</v>
      </c>
      <c r="BI22" s="330" t="str">
        <f t="shared" si="14"/>
        <v>-</v>
      </c>
      <c r="BJ22" s="330" t="str">
        <f t="shared" si="14"/>
        <v>-</v>
      </c>
      <c r="BK22" s="388"/>
      <c r="BL22" s="330"/>
      <c r="BM22" s="330"/>
      <c r="BN22" s="330"/>
      <c r="BO22" s="330"/>
      <c r="BP22" s="331"/>
      <c r="BR22" s="491"/>
    </row>
    <row r="23" spans="1:71" s="386" customFormat="1" ht="15" customHeight="1" thickBot="1">
      <c r="A23" s="338" t="s">
        <v>405</v>
      </c>
      <c r="B23" s="397" t="s">
        <v>345</v>
      </c>
      <c r="C23" s="339">
        <v>3</v>
      </c>
      <c r="D23" s="867">
        <v>2</v>
      </c>
      <c r="E23" s="340"/>
      <c r="F23" s="341"/>
      <c r="G23" s="489">
        <v>6</v>
      </c>
      <c r="H23" s="342">
        <f t="shared" si="9"/>
        <v>180</v>
      </c>
      <c r="I23" s="343">
        <f>SUM(J23:L23)</f>
        <v>42</v>
      </c>
      <c r="J23" s="836">
        <v>22</v>
      </c>
      <c r="K23" s="836"/>
      <c r="L23" s="837">
        <v>20</v>
      </c>
      <c r="M23" s="344">
        <f t="shared" si="10"/>
        <v>138</v>
      </c>
      <c r="N23" s="345"/>
      <c r="O23" s="340">
        <v>2</v>
      </c>
      <c r="P23" s="843">
        <v>2</v>
      </c>
      <c r="Q23" s="353"/>
      <c r="R23" s="353"/>
      <c r="S23" s="353"/>
      <c r="T23" s="353"/>
      <c r="U23" s="388"/>
      <c r="V23" s="388"/>
      <c r="W23" s="388"/>
      <c r="X23" s="330" t="str">
        <f t="shared" si="11"/>
        <v>-</v>
      </c>
      <c r="Y23" s="330" t="str">
        <f t="shared" si="11"/>
        <v>-</v>
      </c>
      <c r="Z23" s="330" t="str">
        <f t="shared" si="11"/>
        <v>-</v>
      </c>
      <c r="AA23" s="330" t="str">
        <f t="shared" si="11"/>
        <v>-</v>
      </c>
      <c r="AB23" s="330" t="str">
        <f t="shared" si="11"/>
        <v>-</v>
      </c>
      <c r="AC23" s="330" t="str">
        <f t="shared" si="11"/>
        <v>-</v>
      </c>
      <c r="AD23" s="330" t="str">
        <f t="shared" si="11"/>
        <v>-</v>
      </c>
      <c r="AE23" s="330" t="str">
        <f t="shared" si="11"/>
        <v>-</v>
      </c>
      <c r="AF23" s="330">
        <f t="shared" si="11"/>
        <v>1</v>
      </c>
      <c r="AG23" s="388"/>
      <c r="AH23" s="330" t="str">
        <f t="shared" si="12"/>
        <v>-</v>
      </c>
      <c r="AI23" s="330" t="str">
        <f t="shared" si="12"/>
        <v>-</v>
      </c>
      <c r="AJ23" s="330" t="str">
        <f t="shared" si="12"/>
        <v>-</v>
      </c>
      <c r="AK23" s="330" t="str">
        <f t="shared" si="12"/>
        <v>-</v>
      </c>
      <c r="AL23" s="330" t="str">
        <f t="shared" si="12"/>
        <v>-</v>
      </c>
      <c r="AM23" s="330" t="str">
        <f t="shared" si="12"/>
        <v>-</v>
      </c>
      <c r="AN23" s="330" t="str">
        <f t="shared" si="12"/>
        <v>-</v>
      </c>
      <c r="AO23" s="330">
        <f t="shared" si="12"/>
        <v>1</v>
      </c>
      <c r="AP23" s="330" t="str">
        <f t="shared" si="12"/>
        <v>-</v>
      </c>
      <c r="AQ23" s="388"/>
      <c r="AR23" s="330" t="str">
        <f t="shared" si="13"/>
        <v>-</v>
      </c>
      <c r="AS23" s="330" t="str">
        <f t="shared" si="13"/>
        <v>-</v>
      </c>
      <c r="AT23" s="330" t="str">
        <f t="shared" si="13"/>
        <v>-</v>
      </c>
      <c r="AU23" s="330" t="str">
        <f t="shared" si="13"/>
        <v>-</v>
      </c>
      <c r="AV23" s="330" t="str">
        <f t="shared" si="13"/>
        <v>-</v>
      </c>
      <c r="AW23" s="330" t="str">
        <f t="shared" si="13"/>
        <v>-</v>
      </c>
      <c r="AX23" s="330" t="str">
        <f t="shared" si="13"/>
        <v>-</v>
      </c>
      <c r="AY23" s="330" t="str">
        <f t="shared" si="13"/>
        <v>-</v>
      </c>
      <c r="AZ23" s="330" t="str">
        <f t="shared" si="13"/>
        <v>-</v>
      </c>
      <c r="BA23" s="388"/>
      <c r="BB23" s="330" t="str">
        <f t="shared" si="14"/>
        <v>-</v>
      </c>
      <c r="BC23" s="330" t="str">
        <f t="shared" si="14"/>
        <v>-</v>
      </c>
      <c r="BD23" s="330" t="str">
        <f t="shared" si="14"/>
        <v>-</v>
      </c>
      <c r="BE23" s="330" t="str">
        <f t="shared" si="14"/>
        <v>-</v>
      </c>
      <c r="BF23" s="330" t="str">
        <f t="shared" si="14"/>
        <v>-</v>
      </c>
      <c r="BG23" s="330" t="str">
        <f t="shared" si="14"/>
        <v>-</v>
      </c>
      <c r="BH23" s="330" t="str">
        <f t="shared" si="14"/>
        <v>-</v>
      </c>
      <c r="BI23" s="330" t="str">
        <f t="shared" si="14"/>
        <v>-</v>
      </c>
      <c r="BJ23" s="330" t="str">
        <f t="shared" si="14"/>
        <v>-</v>
      </c>
      <c r="BK23" s="388"/>
      <c r="BL23" s="330"/>
      <c r="BM23" s="330"/>
      <c r="BN23" s="330"/>
      <c r="BO23" s="330"/>
      <c r="BP23" s="331"/>
      <c r="BR23" s="491"/>
    </row>
    <row r="24" spans="1:71" s="386" customFormat="1" ht="18.75" customHeight="1">
      <c r="A24" s="332" t="s">
        <v>406</v>
      </c>
      <c r="B24" s="396" t="s">
        <v>346</v>
      </c>
      <c r="C24" s="346"/>
      <c r="D24" s="320">
        <v>2</v>
      </c>
      <c r="E24" s="321"/>
      <c r="F24" s="322"/>
      <c r="G24" s="868">
        <v>6</v>
      </c>
      <c r="H24" s="335">
        <f>G24*30</f>
        <v>180</v>
      </c>
      <c r="I24" s="336"/>
      <c r="J24" s="348"/>
      <c r="K24" s="348"/>
      <c r="L24" s="838"/>
      <c r="M24" s="325">
        <f t="shared" si="10"/>
        <v>180</v>
      </c>
      <c r="N24" s="347"/>
      <c r="O24" s="336"/>
      <c r="P24" s="348"/>
      <c r="Q24" s="357"/>
      <c r="R24" s="357"/>
      <c r="S24" s="357"/>
      <c r="T24" s="357"/>
      <c r="U24" s="398"/>
      <c r="V24" s="399"/>
      <c r="W24" s="390"/>
      <c r="X24" s="349" t="str">
        <f>IF(ISERROR(SEARCH(X$8,#REF!,1)),"-",IF(COUNTIF(#REF!,X$8)=1,1,IF(ISERROR(SEARCH(CONCATENATE(X$8,","),#REF!,1)),IF(ISERROR(SEARCH(CONCATENATE(",",X$8),#REF!,1)),"-",1),1)))</f>
        <v>-</v>
      </c>
      <c r="Y24" s="349" t="str">
        <f>IF(ISERROR(SEARCH(Y$8,#REF!,1)),"-",IF(COUNTIF(#REF!,Y$8)=1,1,IF(ISERROR(SEARCH(CONCATENATE(Y$8,","),#REF!,1)),IF(ISERROR(SEARCH(CONCATENATE(",",Y$8),#REF!,1)),"-",1),1)))</f>
        <v>-</v>
      </c>
      <c r="Z24" s="349" t="str">
        <f>IF(ISERROR(SEARCH(Z$8,#REF!,1)),"-",IF(COUNTIF(#REF!,Z$8)=1,1,IF(ISERROR(SEARCH(CONCATENATE(Z$8,","),#REF!,1)),IF(ISERROR(SEARCH(CONCATENATE(",",Z$8),#REF!,1)),"-",1),1)))</f>
        <v>-</v>
      </c>
      <c r="AA24" s="349" t="str">
        <f>IF(ISERROR(SEARCH(AA$8,#REF!,1)),"-",IF(COUNTIF(#REF!,AA$8)=1,1,IF(ISERROR(SEARCH(CONCATENATE(AA$8,","),#REF!,1)),IF(ISERROR(SEARCH(CONCATENATE(",",AA$8),#REF!,1)),"-",1),1)))</f>
        <v>-</v>
      </c>
      <c r="AB24" s="349" t="str">
        <f>IF(ISERROR(SEARCH(AB$8,#REF!,1)),"-",IF(COUNTIF(#REF!,AB$8)=1,1,IF(ISERROR(SEARCH(CONCATENATE(AB$8,","),#REF!,1)),IF(ISERROR(SEARCH(CONCATENATE(",",AB$8),#REF!,1)),"-",1),1)))</f>
        <v>-</v>
      </c>
      <c r="AC24" s="349" t="str">
        <f>IF(ISERROR(SEARCH(AC$8,#REF!,1)),"-",IF(COUNTIF(#REF!,AC$8)=1,1,IF(ISERROR(SEARCH(CONCATENATE(AC$8,","),#REF!,1)),IF(ISERROR(SEARCH(CONCATENATE(",",AC$8),#REF!,1)),"-",1),1)))</f>
        <v>-</v>
      </c>
      <c r="AD24" s="349" t="str">
        <f>IF(ISERROR(SEARCH(AD$8,#REF!,1)),"-",IF(COUNTIF(#REF!,AD$8)=1,1,IF(ISERROR(SEARCH(CONCATENATE(AD$8,","),#REF!,1)),IF(ISERROR(SEARCH(CONCATENATE(",",AD$8),#REF!,1)),"-",1),1)))</f>
        <v>-</v>
      </c>
      <c r="AE24" s="349" t="str">
        <f>IF(ISERROR(SEARCH(AE$8,#REF!,1)),"-",IF(COUNTIF(#REF!,AE$8)=1,1,IF(ISERROR(SEARCH(CONCATENATE(AE$8,","),#REF!,1)),IF(ISERROR(SEARCH(CONCATENATE(",",AE$8),#REF!,1)),"-",1),1)))</f>
        <v>-</v>
      </c>
      <c r="AF24" s="349" t="str">
        <f>IF(ISERROR(SEARCH(AF$8,#REF!,1)),"-",IF(COUNTIF(#REF!,AF$8)=1,1,IF(ISERROR(SEARCH(CONCATENATE(AF$8,","),#REF!,1)),IF(ISERROR(SEARCH(CONCATENATE(",",AF$8),#REF!,1)),"-",1),1)))</f>
        <v>-</v>
      </c>
      <c r="AG24" s="400"/>
      <c r="AH24" s="349" t="str">
        <f>IF(ISERROR(SEARCH(AH$8,#REF!,1)),"-",IF(COUNTIF(#REF!,AH$8)=1,1,IF(ISERROR(SEARCH(CONCATENATE(AH$8,","),#REF!,1)),IF(ISERROR(SEARCH(CONCATENATE(",",AH$8),#REF!,1)),"-",1),1)))</f>
        <v>-</v>
      </c>
      <c r="AI24" s="349" t="str">
        <f>IF(ISERROR(SEARCH(AI$8,#REF!,1)),"-",IF(COUNTIF(#REF!,AI$8)=1,1,IF(ISERROR(SEARCH(CONCATENATE(AI$8,","),#REF!,1)),IF(ISERROR(SEARCH(CONCATENATE(",",AI$8),#REF!,1)),"-",1),1)))</f>
        <v>-</v>
      </c>
      <c r="AJ24" s="349" t="str">
        <f>IF(ISERROR(SEARCH(AJ$8,#REF!,1)),"-",IF(COUNTIF(#REF!,AJ$8)=1,1,IF(ISERROR(SEARCH(CONCATENATE(AJ$8,","),#REF!,1)),IF(ISERROR(SEARCH(CONCATENATE(",",AJ$8),#REF!,1)),"-",1),1)))</f>
        <v>-</v>
      </c>
      <c r="AK24" s="349" t="str">
        <f>IF(ISERROR(SEARCH(AK$8,#REF!,1)),"-",IF(COUNTIF(#REF!,AK$8)=1,1,IF(ISERROR(SEARCH(CONCATENATE(AK$8,","),#REF!,1)),IF(ISERROR(SEARCH(CONCATENATE(",",AK$8),#REF!,1)),"-",1),1)))</f>
        <v>-</v>
      </c>
      <c r="AL24" s="349" t="str">
        <f>IF(ISERROR(SEARCH(AL$8,#REF!,1)),"-",IF(COUNTIF(#REF!,AL$8)=1,1,IF(ISERROR(SEARCH(CONCATENATE(AL$8,","),#REF!,1)),IF(ISERROR(SEARCH(CONCATENATE(",",AL$8),#REF!,1)),"-",1),1)))</f>
        <v>-</v>
      </c>
      <c r="AM24" s="349" t="str">
        <f>IF(ISERROR(SEARCH(AM$8,#REF!,1)),"-",IF(COUNTIF(#REF!,AM$8)=1,1,IF(ISERROR(SEARCH(CONCATENATE(AM$8,","),#REF!,1)),IF(ISERROR(SEARCH(CONCATENATE(",",AM$8),#REF!,1)),"-",1),1)))</f>
        <v>-</v>
      </c>
      <c r="AN24" s="349" t="str">
        <f>IF(ISERROR(SEARCH(AN$8,#REF!,1)),"-",IF(COUNTIF(#REF!,AN$8)=1,1,IF(ISERROR(SEARCH(CONCATENATE(AN$8,","),#REF!,1)),IF(ISERROR(SEARCH(CONCATENATE(",",AN$8),#REF!,1)),"-",1),1)))</f>
        <v>-</v>
      </c>
      <c r="AO24" s="349" t="str">
        <f>IF(ISERROR(SEARCH(AO$8,#REF!,1)),"-",IF(COUNTIF(#REF!,AO$8)=1,1,IF(ISERROR(SEARCH(CONCATENATE(AO$8,","),#REF!,1)),IF(ISERROR(SEARCH(CONCATENATE(",",AO$8),#REF!,1)),"-",1),1)))</f>
        <v>-</v>
      </c>
      <c r="AP24" s="349" t="str">
        <f>IF(ISERROR(SEARCH(AP$8,#REF!,1)),"-",IF(COUNTIF(#REF!,AP$8)=1,1,IF(ISERROR(SEARCH(CONCATENATE(AP$8,","),#REF!,1)),IF(ISERROR(SEARCH(CONCATENATE(",",AP$8),#REF!,1)),"-",1),1)))</f>
        <v>-</v>
      </c>
      <c r="AQ24" s="400"/>
      <c r="AR24" s="349" t="str">
        <f>IF(ISERROR(SEARCH(AR$8,#REF!,1)),"-",IF(COUNTIF(#REF!,AR$8)=1,1,IF(ISERROR(SEARCH(CONCATENATE(AR$8,","),#REF!,1)),IF(ISERROR(SEARCH(CONCATENATE(",",AR$8),#REF!,1)),"-",1),1)))</f>
        <v>-</v>
      </c>
      <c r="AS24" s="349" t="str">
        <f>IF(ISERROR(SEARCH(AS$8,#REF!,1)),"-",IF(COUNTIF(#REF!,AS$8)=1,1,IF(ISERROR(SEARCH(CONCATENATE(AS$8,","),#REF!,1)),IF(ISERROR(SEARCH(CONCATENATE(",",AS$8),#REF!,1)),"-",1),1)))</f>
        <v>-</v>
      </c>
      <c r="AT24" s="349" t="str">
        <f>IF(ISERROR(SEARCH(AT$8,#REF!,1)),"-",IF(COUNTIF(#REF!,AT$8)=1,1,IF(ISERROR(SEARCH(CONCATENATE(AT$8,","),#REF!,1)),IF(ISERROR(SEARCH(CONCATENATE(",",AT$8),#REF!,1)),"-",1),1)))</f>
        <v>-</v>
      </c>
      <c r="AU24" s="349" t="str">
        <f>IF(ISERROR(SEARCH(AU$8,#REF!,1)),"-",IF(COUNTIF(#REF!,AU$8)=1,1,IF(ISERROR(SEARCH(CONCATENATE(AU$8,","),#REF!,1)),IF(ISERROR(SEARCH(CONCATENATE(",",AU$8),#REF!,1)),"-",1),1)))</f>
        <v>-</v>
      </c>
      <c r="AV24" s="349" t="str">
        <f>IF(ISERROR(SEARCH(AV$8,#REF!,1)),"-",IF(COUNTIF(#REF!,AV$8)=1,1,IF(ISERROR(SEARCH(CONCATENATE(AV$8,","),#REF!,1)),IF(ISERROR(SEARCH(CONCATENATE(",",AV$8),#REF!,1)),"-",1),1)))</f>
        <v>-</v>
      </c>
      <c r="AW24" s="349" t="str">
        <f>IF(ISERROR(SEARCH(AW$8,#REF!,1)),"-",IF(COUNTIF(#REF!,AW$8)=1,1,IF(ISERROR(SEARCH(CONCATENATE(AW$8,","),#REF!,1)),IF(ISERROR(SEARCH(CONCATENATE(",",AW$8),#REF!,1)),"-",1),1)))</f>
        <v>-</v>
      </c>
      <c r="AX24" s="349" t="str">
        <f>IF(ISERROR(SEARCH(AX$8,#REF!,1)),"-",IF(COUNTIF(#REF!,AX$8)=1,1,IF(ISERROR(SEARCH(CONCATENATE(AX$8,","),#REF!,1)),IF(ISERROR(SEARCH(CONCATENATE(",",AX$8),#REF!,1)),"-",1),1)))</f>
        <v>-</v>
      </c>
      <c r="AY24" s="349" t="str">
        <f>IF(ISERROR(SEARCH(AY$8,#REF!,1)),"-",IF(COUNTIF(#REF!,AY$8)=1,1,IF(ISERROR(SEARCH(CONCATENATE(AY$8,","),#REF!,1)),IF(ISERROR(SEARCH(CONCATENATE(",",AY$8),#REF!,1)),"-",1),1)))</f>
        <v>-</v>
      </c>
      <c r="AZ24" s="349" t="str">
        <f>IF(ISERROR(SEARCH(AZ$8,#REF!,1)),"-",IF(COUNTIF(#REF!,AZ$8)=1,1,IF(ISERROR(SEARCH(CONCATENATE(AZ$8,","),#REF!,1)),IF(ISERROR(SEARCH(CONCATENATE(",",AZ$8),#REF!,1)),"-",1),1)))</f>
        <v>-</v>
      </c>
      <c r="BA24" s="400"/>
      <c r="BB24" s="349" t="str">
        <f>IF(ISERROR(SEARCH(BB$8,#REF!,1)),"-",IF(COUNTIF(#REF!,BB$8)=1,1,IF(ISERROR(SEARCH(CONCATENATE(BB$8,","),#REF!,1)),IF(ISERROR(SEARCH(CONCATENATE(",",BB$8),#REF!,1)),"-",1),1)))</f>
        <v>-</v>
      </c>
      <c r="BC24" s="349" t="str">
        <f>IF(ISERROR(SEARCH(BC$8,#REF!,1)),"-",IF(COUNTIF(#REF!,BC$8)=1,1,IF(ISERROR(SEARCH(CONCATENATE(BC$8,","),#REF!,1)),IF(ISERROR(SEARCH(CONCATENATE(",",BC$8),#REF!,1)),"-",1),1)))</f>
        <v>-</v>
      </c>
      <c r="BD24" s="349" t="str">
        <f>IF(ISERROR(SEARCH(BD$8,#REF!,1)),"-",IF(COUNTIF(#REF!,BD$8)=1,1,IF(ISERROR(SEARCH(CONCATENATE(BD$8,","),#REF!,1)),IF(ISERROR(SEARCH(CONCATENATE(",",BD$8),#REF!,1)),"-",1),1)))</f>
        <v>-</v>
      </c>
      <c r="BE24" s="349" t="str">
        <f>IF(ISERROR(SEARCH(BE$8,#REF!,1)),"-",IF(COUNTIF(#REF!,BE$8)=1,1,IF(ISERROR(SEARCH(CONCATENATE(BE$8,","),#REF!,1)),IF(ISERROR(SEARCH(CONCATENATE(",",BE$8),#REF!,1)),"-",1),1)))</f>
        <v>-</v>
      </c>
      <c r="BF24" s="349" t="str">
        <f>IF(ISERROR(SEARCH(BF$8,#REF!,1)),"-",IF(COUNTIF(#REF!,BF$8)=1,1,IF(ISERROR(SEARCH(CONCATENATE(BF$8,","),#REF!,1)),IF(ISERROR(SEARCH(CONCATENATE(",",BF$8),#REF!,1)),"-",1),1)))</f>
        <v>-</v>
      </c>
      <c r="BG24" s="349" t="str">
        <f>IF(ISERROR(SEARCH(BG$8,#REF!,1)),"-",IF(COUNTIF(#REF!,BG$8)=1,1,IF(ISERROR(SEARCH(CONCATENATE(BG$8,","),#REF!,1)),IF(ISERROR(SEARCH(CONCATENATE(",",BG$8),#REF!,1)),"-",1),1)))</f>
        <v>-</v>
      </c>
      <c r="BH24" s="349" t="str">
        <f>IF(ISERROR(SEARCH(BH$8,#REF!,1)),"-",IF(COUNTIF(#REF!,BH$8)=1,1,IF(ISERROR(SEARCH(CONCATENATE(BH$8,","),#REF!,1)),IF(ISERROR(SEARCH(CONCATENATE(",",BH$8),#REF!,1)),"-",1),1)))</f>
        <v>-</v>
      </c>
      <c r="BI24" s="349" t="str">
        <f>IF(ISERROR(SEARCH(BI$8,#REF!,1)),"-",IF(COUNTIF(#REF!,BI$8)=1,1,IF(ISERROR(SEARCH(CONCATENATE(BI$8,","),#REF!,1)),IF(ISERROR(SEARCH(CONCATENATE(",",BI$8),#REF!,1)),"-",1),1)))</f>
        <v>-</v>
      </c>
      <c r="BJ24" s="349" t="str">
        <f>IF(ISERROR(SEARCH(BJ$8,#REF!,1)),"-",IF(COUNTIF(#REF!,BJ$8)=1,1,IF(ISERROR(SEARCH(CONCATENATE(BJ$8,","),#REF!,1)),IF(ISERROR(SEARCH(CONCATENATE(",",BJ$8),#REF!,1)),"-",1),1)))</f>
        <v>-</v>
      </c>
      <c r="BK24" s="400"/>
      <c r="BL24" s="349"/>
      <c r="BM24" s="349"/>
      <c r="BN24" s="349"/>
      <c r="BO24" s="349"/>
      <c r="BP24" s="350"/>
      <c r="BR24" s="491"/>
    </row>
    <row r="25" spans="1:71" s="386" customFormat="1" ht="15.75">
      <c r="A25" s="351" t="s">
        <v>407</v>
      </c>
      <c r="B25" s="401" t="s">
        <v>347</v>
      </c>
      <c r="C25" s="352"/>
      <c r="D25" s="353">
        <v>3</v>
      </c>
      <c r="E25" s="354"/>
      <c r="F25" s="355"/>
      <c r="G25" s="869">
        <v>6</v>
      </c>
      <c r="H25" s="356">
        <f t="shared" si="9"/>
        <v>180</v>
      </c>
      <c r="I25" s="357"/>
      <c r="J25" s="360"/>
      <c r="K25" s="360"/>
      <c r="L25" s="839"/>
      <c r="M25" s="358">
        <f t="shared" si="10"/>
        <v>180</v>
      </c>
      <c r="N25" s="359"/>
      <c r="O25" s="357"/>
      <c r="P25" s="360"/>
      <c r="Q25" s="357"/>
      <c r="R25" s="357"/>
      <c r="S25" s="357"/>
      <c r="T25" s="357"/>
      <c r="U25" s="398"/>
      <c r="V25" s="399"/>
      <c r="W25" s="390"/>
      <c r="X25" s="361"/>
      <c r="Y25" s="361"/>
      <c r="Z25" s="361"/>
      <c r="AA25" s="361"/>
      <c r="AB25" s="361"/>
      <c r="AC25" s="361"/>
      <c r="AD25" s="361"/>
      <c r="AE25" s="361"/>
      <c r="AF25" s="361"/>
      <c r="AG25" s="402"/>
      <c r="AH25" s="361"/>
      <c r="AI25" s="361"/>
      <c r="AJ25" s="361"/>
      <c r="AK25" s="361"/>
      <c r="AL25" s="361"/>
      <c r="AM25" s="361"/>
      <c r="AN25" s="361"/>
      <c r="AO25" s="361"/>
      <c r="AP25" s="361"/>
      <c r="AQ25" s="402"/>
      <c r="AR25" s="361"/>
      <c r="AS25" s="361"/>
      <c r="AT25" s="361"/>
      <c r="AU25" s="361"/>
      <c r="AV25" s="361"/>
      <c r="AW25" s="361"/>
      <c r="AX25" s="361"/>
      <c r="AY25" s="361"/>
      <c r="AZ25" s="361"/>
      <c r="BA25" s="402"/>
      <c r="BB25" s="361"/>
      <c r="BC25" s="361"/>
      <c r="BD25" s="361"/>
      <c r="BE25" s="361"/>
      <c r="BF25" s="361"/>
      <c r="BG25" s="361"/>
      <c r="BH25" s="361"/>
      <c r="BI25" s="361"/>
      <c r="BJ25" s="361"/>
      <c r="BK25" s="402"/>
      <c r="BL25" s="361"/>
      <c r="BM25" s="361"/>
      <c r="BN25" s="361"/>
      <c r="BO25" s="361"/>
      <c r="BP25" s="362"/>
      <c r="BR25" s="491"/>
    </row>
    <row r="26" spans="1:71" s="386" customFormat="1" ht="31.5">
      <c r="A26" s="363"/>
      <c r="B26" s="401" t="s">
        <v>447</v>
      </c>
      <c r="C26" s="354"/>
      <c r="D26" s="354"/>
      <c r="E26" s="353">
        <v>3</v>
      </c>
      <c r="F26" s="355"/>
      <c r="G26" s="870">
        <v>9</v>
      </c>
      <c r="H26" s="356">
        <f t="shared" si="9"/>
        <v>270</v>
      </c>
      <c r="I26" s="357"/>
      <c r="J26" s="360"/>
      <c r="K26" s="360"/>
      <c r="L26" s="839"/>
      <c r="M26" s="358">
        <f t="shared" si="10"/>
        <v>270</v>
      </c>
      <c r="N26" s="364"/>
      <c r="O26" s="365"/>
      <c r="P26" s="366"/>
      <c r="Q26" s="365"/>
      <c r="R26" s="365"/>
      <c r="S26" s="365"/>
      <c r="T26" s="365"/>
      <c r="U26" s="398"/>
      <c r="V26" s="399"/>
      <c r="W26" s="390"/>
      <c r="X26" s="367"/>
      <c r="Y26" s="367"/>
      <c r="Z26" s="367"/>
      <c r="AA26" s="367"/>
      <c r="AB26" s="367"/>
      <c r="AC26" s="367"/>
      <c r="AD26" s="367"/>
      <c r="AE26" s="367"/>
      <c r="AF26" s="367"/>
      <c r="AG26" s="403"/>
      <c r="AH26" s="367"/>
      <c r="AI26" s="367"/>
      <c r="AJ26" s="367"/>
      <c r="AK26" s="367"/>
      <c r="AL26" s="367"/>
      <c r="AM26" s="367"/>
      <c r="AN26" s="367"/>
      <c r="AO26" s="367"/>
      <c r="AP26" s="367"/>
      <c r="AQ26" s="403"/>
      <c r="AR26" s="367"/>
      <c r="AS26" s="367"/>
      <c r="AT26" s="367"/>
      <c r="AU26" s="367"/>
      <c r="AV26" s="367"/>
      <c r="AW26" s="367"/>
      <c r="AX26" s="367"/>
      <c r="AY26" s="367"/>
      <c r="AZ26" s="367"/>
      <c r="BA26" s="403"/>
      <c r="BB26" s="367"/>
      <c r="BC26" s="367"/>
      <c r="BD26" s="367"/>
      <c r="BE26" s="367"/>
      <c r="BF26" s="367"/>
      <c r="BG26" s="367"/>
      <c r="BH26" s="367"/>
      <c r="BI26" s="367"/>
      <c r="BJ26" s="367"/>
      <c r="BK26" s="403"/>
      <c r="BL26" s="367"/>
      <c r="BM26" s="367"/>
      <c r="BN26" s="367"/>
      <c r="BO26" s="367"/>
      <c r="BP26" s="368"/>
      <c r="BR26" s="491"/>
    </row>
    <row r="27" spans="1:71" s="386" customFormat="1" ht="28.5" customHeight="1" thickBot="1">
      <c r="A27" s="363"/>
      <c r="B27" s="441" t="s">
        <v>446</v>
      </c>
      <c r="C27" s="442"/>
      <c r="D27" s="435"/>
      <c r="E27" s="443">
        <v>3</v>
      </c>
      <c r="F27" s="444"/>
      <c r="G27" s="871"/>
      <c r="H27" s="445">
        <f t="shared" si="9"/>
        <v>0</v>
      </c>
      <c r="I27" s="446"/>
      <c r="J27" s="840"/>
      <c r="K27" s="840"/>
      <c r="L27" s="841"/>
      <c r="M27" s="447">
        <f t="shared" si="10"/>
        <v>0</v>
      </c>
      <c r="N27" s="448"/>
      <c r="O27" s="443"/>
      <c r="P27" s="449"/>
      <c r="Q27" s="369"/>
      <c r="R27" s="353"/>
      <c r="S27" s="353"/>
      <c r="T27" s="353"/>
      <c r="U27" s="388"/>
      <c r="V27" s="388"/>
      <c r="W27" s="388"/>
      <c r="X27" s="330"/>
      <c r="Y27" s="330"/>
      <c r="Z27" s="330"/>
      <c r="AA27" s="330"/>
      <c r="AB27" s="330"/>
      <c r="AC27" s="330"/>
      <c r="AD27" s="330"/>
      <c r="AE27" s="330"/>
      <c r="AF27" s="330"/>
      <c r="AG27" s="388"/>
      <c r="AH27" s="330"/>
      <c r="AI27" s="330"/>
      <c r="AJ27" s="330"/>
      <c r="AK27" s="330"/>
      <c r="AL27" s="330"/>
      <c r="AM27" s="330"/>
      <c r="AN27" s="330"/>
      <c r="AO27" s="330"/>
      <c r="AP27" s="330"/>
      <c r="AQ27" s="388"/>
      <c r="AR27" s="330"/>
      <c r="AS27" s="330"/>
      <c r="AT27" s="330"/>
      <c r="AU27" s="330"/>
      <c r="AV27" s="330"/>
      <c r="AW27" s="330"/>
      <c r="AX27" s="330"/>
      <c r="AY27" s="330"/>
      <c r="AZ27" s="330"/>
      <c r="BA27" s="388"/>
      <c r="BB27" s="330"/>
      <c r="BC27" s="330"/>
      <c r="BD27" s="330"/>
      <c r="BE27" s="330"/>
      <c r="BF27" s="330"/>
      <c r="BG27" s="330"/>
      <c r="BH27" s="330"/>
      <c r="BI27" s="330"/>
      <c r="BJ27" s="330"/>
      <c r="BK27" s="388"/>
      <c r="BL27" s="330"/>
      <c r="BM27" s="330"/>
      <c r="BN27" s="330"/>
      <c r="BO27" s="330"/>
      <c r="BP27" s="331"/>
      <c r="BR27" s="491"/>
    </row>
    <row r="28" spans="1:71" s="404" customFormat="1" ht="15" customHeight="1" thickBot="1">
      <c r="A28" s="1340" t="s">
        <v>489</v>
      </c>
      <c r="B28" s="1341"/>
      <c r="C28" s="922">
        <v>2</v>
      </c>
      <c r="D28" s="922">
        <v>3</v>
      </c>
      <c r="E28" s="922"/>
      <c r="F28" s="923"/>
      <c r="G28" s="924">
        <f t="shared" ref="G28:AK28" si="15">SUM(G22:G27)</f>
        <v>33</v>
      </c>
      <c r="H28" s="925">
        <f t="shared" si="15"/>
        <v>990</v>
      </c>
      <c r="I28" s="926">
        <f t="shared" si="15"/>
        <v>88</v>
      </c>
      <c r="J28" s="926">
        <f t="shared" si="15"/>
        <v>46</v>
      </c>
      <c r="K28" s="926">
        <f t="shared" si="15"/>
        <v>0</v>
      </c>
      <c r="L28" s="927">
        <f t="shared" si="15"/>
        <v>42</v>
      </c>
      <c r="M28" s="924">
        <f t="shared" si="15"/>
        <v>902</v>
      </c>
      <c r="N28" s="925">
        <f t="shared" si="15"/>
        <v>0</v>
      </c>
      <c r="O28" s="926">
        <f t="shared" si="15"/>
        <v>5</v>
      </c>
      <c r="P28" s="928">
        <f t="shared" si="15"/>
        <v>2</v>
      </c>
      <c r="Q28" s="450">
        <f t="shared" si="15"/>
        <v>0</v>
      </c>
      <c r="R28" s="451">
        <f t="shared" si="15"/>
        <v>0</v>
      </c>
      <c r="S28" s="451">
        <f t="shared" si="15"/>
        <v>0</v>
      </c>
      <c r="T28" s="451">
        <f t="shared" si="15"/>
        <v>0</v>
      </c>
      <c r="U28" s="372">
        <f t="shared" si="15"/>
        <v>0</v>
      </c>
      <c r="V28" s="372">
        <f t="shared" si="15"/>
        <v>0</v>
      </c>
      <c r="W28" s="372">
        <f t="shared" si="15"/>
        <v>0</v>
      </c>
      <c r="X28" s="372">
        <f t="shared" si="15"/>
        <v>0</v>
      </c>
      <c r="Y28" s="372">
        <f t="shared" si="15"/>
        <v>0</v>
      </c>
      <c r="Z28" s="372">
        <f t="shared" si="15"/>
        <v>0</v>
      </c>
      <c r="AA28" s="372">
        <f t="shared" si="15"/>
        <v>0</v>
      </c>
      <c r="AB28" s="372">
        <f t="shared" si="15"/>
        <v>0</v>
      </c>
      <c r="AC28" s="372">
        <f t="shared" si="15"/>
        <v>0</v>
      </c>
      <c r="AD28" s="372">
        <f t="shared" si="15"/>
        <v>0</v>
      </c>
      <c r="AE28" s="372">
        <f t="shared" si="15"/>
        <v>1</v>
      </c>
      <c r="AF28" s="372">
        <f t="shared" si="15"/>
        <v>1</v>
      </c>
      <c r="AG28" s="372">
        <f t="shared" si="15"/>
        <v>0</v>
      </c>
      <c r="AH28" s="372">
        <f t="shared" si="15"/>
        <v>0</v>
      </c>
      <c r="AI28" s="372">
        <f t="shared" si="15"/>
        <v>0</v>
      </c>
      <c r="AJ28" s="372">
        <f t="shared" si="15"/>
        <v>0</v>
      </c>
      <c r="AK28" s="372">
        <f t="shared" si="15"/>
        <v>0</v>
      </c>
      <c r="AL28" s="372">
        <f t="shared" ref="AL28:BP28" si="16">SUM(AL22:AL27)</f>
        <v>0</v>
      </c>
      <c r="AM28" s="372">
        <f t="shared" si="16"/>
        <v>0</v>
      </c>
      <c r="AN28" s="372">
        <f t="shared" si="16"/>
        <v>0</v>
      </c>
      <c r="AO28" s="372">
        <f t="shared" si="16"/>
        <v>1</v>
      </c>
      <c r="AP28" s="372">
        <f t="shared" si="16"/>
        <v>0</v>
      </c>
      <c r="AQ28" s="372">
        <f t="shared" si="16"/>
        <v>0</v>
      </c>
      <c r="AR28" s="372">
        <f t="shared" si="16"/>
        <v>0</v>
      </c>
      <c r="AS28" s="372">
        <f t="shared" si="16"/>
        <v>0</v>
      </c>
      <c r="AT28" s="372">
        <f t="shared" si="16"/>
        <v>0</v>
      </c>
      <c r="AU28" s="372">
        <f t="shared" si="16"/>
        <v>0</v>
      </c>
      <c r="AV28" s="372">
        <f t="shared" si="16"/>
        <v>0</v>
      </c>
      <c r="AW28" s="372">
        <f t="shared" si="16"/>
        <v>0</v>
      </c>
      <c r="AX28" s="372">
        <f t="shared" si="16"/>
        <v>0</v>
      </c>
      <c r="AY28" s="372">
        <f t="shared" si="16"/>
        <v>0</v>
      </c>
      <c r="AZ28" s="372">
        <f t="shared" si="16"/>
        <v>0</v>
      </c>
      <c r="BA28" s="372">
        <f t="shared" si="16"/>
        <v>0</v>
      </c>
      <c r="BB28" s="372">
        <f t="shared" si="16"/>
        <v>0</v>
      </c>
      <c r="BC28" s="372">
        <f t="shared" si="16"/>
        <v>0</v>
      </c>
      <c r="BD28" s="372">
        <f t="shared" si="16"/>
        <v>0</v>
      </c>
      <c r="BE28" s="372">
        <f t="shared" si="16"/>
        <v>0</v>
      </c>
      <c r="BF28" s="372">
        <f t="shared" si="16"/>
        <v>0</v>
      </c>
      <c r="BG28" s="372">
        <f t="shared" si="16"/>
        <v>0</v>
      </c>
      <c r="BH28" s="372">
        <f t="shared" si="16"/>
        <v>0</v>
      </c>
      <c r="BI28" s="372">
        <f t="shared" si="16"/>
        <v>0</v>
      </c>
      <c r="BJ28" s="372">
        <f t="shared" si="16"/>
        <v>0</v>
      </c>
      <c r="BK28" s="372">
        <f t="shared" si="16"/>
        <v>0</v>
      </c>
      <c r="BL28" s="372">
        <f t="shared" si="16"/>
        <v>0</v>
      </c>
      <c r="BM28" s="372">
        <f t="shared" si="16"/>
        <v>0</v>
      </c>
      <c r="BN28" s="372">
        <f t="shared" si="16"/>
        <v>0</v>
      </c>
      <c r="BO28" s="372">
        <f t="shared" si="16"/>
        <v>0</v>
      </c>
      <c r="BP28" s="373">
        <f t="shared" si="16"/>
        <v>0</v>
      </c>
      <c r="BQ28" s="386"/>
    </row>
    <row r="29" spans="1:71" s="259" customFormat="1" ht="16.5" thickBot="1">
      <c r="A29" s="1172" t="s">
        <v>310</v>
      </c>
      <c r="B29" s="1290"/>
      <c r="C29" s="1290"/>
      <c r="D29" s="1290"/>
      <c r="E29" s="1290"/>
      <c r="F29" s="1290"/>
      <c r="G29" s="1290"/>
      <c r="H29" s="1290"/>
      <c r="I29" s="1290"/>
      <c r="J29" s="1290"/>
      <c r="K29" s="1290"/>
      <c r="L29" s="1290"/>
      <c r="M29" s="1290"/>
      <c r="N29" s="1290"/>
      <c r="O29" s="1290"/>
      <c r="P29" s="1290"/>
      <c r="Q29" s="1290"/>
      <c r="R29" s="1290"/>
      <c r="S29" s="1290"/>
      <c r="T29" s="1291"/>
      <c r="U29" s="1292"/>
      <c r="V29" s="1292"/>
      <c r="W29" s="1292"/>
      <c r="X29" s="1292"/>
      <c r="Y29" s="1292"/>
      <c r="Z29" s="1292"/>
      <c r="AA29" s="1292"/>
      <c r="AB29" s="1292"/>
      <c r="AC29" s="1292"/>
      <c r="AD29" s="1292"/>
      <c r="AE29" s="1292"/>
      <c r="AF29" s="1292"/>
      <c r="AG29" s="1292"/>
      <c r="AH29" s="1292"/>
      <c r="AI29" s="1292"/>
      <c r="AJ29" s="1292"/>
      <c r="AK29" s="1292"/>
      <c r="AL29" s="1292"/>
      <c r="AM29" s="1292"/>
      <c r="AN29" s="1292"/>
      <c r="AO29" s="1293"/>
      <c r="AP29" s="1302"/>
      <c r="AQ29" s="1292"/>
      <c r="AR29" s="1292"/>
      <c r="AS29" s="1292"/>
      <c r="AT29" s="1292"/>
      <c r="AU29" s="1292"/>
      <c r="AV29" s="1292"/>
      <c r="AW29" s="1292"/>
      <c r="AX29" s="1292"/>
      <c r="AY29" s="1292"/>
      <c r="AZ29" s="1292"/>
      <c r="BA29" s="1292"/>
      <c r="BB29" s="1292"/>
      <c r="BC29" s="1292"/>
      <c r="BD29" s="1292"/>
      <c r="BE29" s="1292"/>
      <c r="BF29" s="1292"/>
      <c r="BG29" s="1292"/>
      <c r="BH29" s="1292"/>
      <c r="BI29" s="1292"/>
      <c r="BJ29" s="1293"/>
      <c r="BK29" s="1302"/>
      <c r="BL29" s="1292"/>
      <c r="BM29" s="1292"/>
      <c r="BN29" s="1292"/>
      <c r="BO29" s="1292"/>
      <c r="BP29" s="1303"/>
      <c r="BQ29" s="394"/>
    </row>
    <row r="30" spans="1:71" s="259" customFormat="1" ht="13.5" customHeight="1" thickBot="1">
      <c r="A30" s="1342" t="s">
        <v>490</v>
      </c>
      <c r="B30" s="1343"/>
      <c r="C30" s="898"/>
      <c r="D30" s="898">
        <v>5</v>
      </c>
      <c r="E30" s="898"/>
      <c r="F30" s="899"/>
      <c r="G30" s="900">
        <f>SUM(G32:G36)</f>
        <v>29</v>
      </c>
      <c r="H30" s="900">
        <f t="shared" ref="H30:P30" si="17">SUM(H32:H36)</f>
        <v>870</v>
      </c>
      <c r="I30" s="901">
        <f t="shared" si="17"/>
        <v>248</v>
      </c>
      <c r="J30" s="902">
        <f t="shared" si="17"/>
        <v>128</v>
      </c>
      <c r="K30" s="902">
        <f t="shared" si="17"/>
        <v>0</v>
      </c>
      <c r="L30" s="899">
        <f t="shared" si="17"/>
        <v>120</v>
      </c>
      <c r="M30" s="900">
        <f t="shared" si="17"/>
        <v>622</v>
      </c>
      <c r="N30" s="901">
        <f t="shared" si="17"/>
        <v>3</v>
      </c>
      <c r="O30" s="898">
        <f t="shared" si="17"/>
        <v>8</v>
      </c>
      <c r="P30" s="898">
        <f t="shared" si="17"/>
        <v>14</v>
      </c>
      <c r="Q30" s="903">
        <f t="shared" ref="Q30:AV30" si="18">SUM(Q31:Q48)</f>
        <v>0</v>
      </c>
      <c r="R30" s="904">
        <f t="shared" si="18"/>
        <v>0</v>
      </c>
      <c r="S30" s="904">
        <f t="shared" si="18"/>
        <v>0</v>
      </c>
      <c r="T30" s="904">
        <f t="shared" si="18"/>
        <v>0</v>
      </c>
      <c r="U30" s="274">
        <f t="shared" si="18"/>
        <v>0</v>
      </c>
      <c r="V30" s="274">
        <f t="shared" si="18"/>
        <v>0</v>
      </c>
      <c r="W30" s="274">
        <f t="shared" si="18"/>
        <v>0</v>
      </c>
      <c r="X30" s="274">
        <f t="shared" si="18"/>
        <v>0</v>
      </c>
      <c r="Y30" s="274">
        <f t="shared" si="18"/>
        <v>0</v>
      </c>
      <c r="Z30" s="274">
        <f t="shared" si="18"/>
        <v>0</v>
      </c>
      <c r="AA30" s="274">
        <f t="shared" si="18"/>
        <v>0</v>
      </c>
      <c r="AB30" s="274">
        <f t="shared" si="18"/>
        <v>0</v>
      </c>
      <c r="AC30" s="274">
        <f t="shared" si="18"/>
        <v>0</v>
      </c>
      <c r="AD30" s="274">
        <f t="shared" si="18"/>
        <v>0</v>
      </c>
      <c r="AE30" s="274">
        <f t="shared" si="18"/>
        <v>0</v>
      </c>
      <c r="AF30" s="274">
        <f t="shared" si="18"/>
        <v>0</v>
      </c>
      <c r="AG30" s="274">
        <f t="shared" si="18"/>
        <v>0</v>
      </c>
      <c r="AH30" s="274">
        <f t="shared" si="18"/>
        <v>0</v>
      </c>
      <c r="AI30" s="274">
        <f t="shared" si="18"/>
        <v>0</v>
      </c>
      <c r="AJ30" s="274">
        <f t="shared" si="18"/>
        <v>0</v>
      </c>
      <c r="AK30" s="274">
        <f t="shared" si="18"/>
        <v>0</v>
      </c>
      <c r="AL30" s="274">
        <f t="shared" si="18"/>
        <v>0</v>
      </c>
      <c r="AM30" s="274">
        <f t="shared" si="18"/>
        <v>0</v>
      </c>
      <c r="AN30" s="274">
        <f t="shared" si="18"/>
        <v>0</v>
      </c>
      <c r="AO30" s="274">
        <f t="shared" si="18"/>
        <v>0</v>
      </c>
      <c r="AP30" s="274">
        <f t="shared" si="18"/>
        <v>0</v>
      </c>
      <c r="AQ30" s="274">
        <f t="shared" si="18"/>
        <v>0</v>
      </c>
      <c r="AR30" s="274">
        <f t="shared" si="18"/>
        <v>0</v>
      </c>
      <c r="AS30" s="274">
        <f t="shared" si="18"/>
        <v>0</v>
      </c>
      <c r="AT30" s="274">
        <f t="shared" si="18"/>
        <v>0</v>
      </c>
      <c r="AU30" s="274">
        <f t="shared" si="18"/>
        <v>0</v>
      </c>
      <c r="AV30" s="274">
        <f t="shared" si="18"/>
        <v>0</v>
      </c>
      <c r="AW30" s="274">
        <f t="shared" ref="AW30:BP30" si="19">SUM(AW31:AW48)</f>
        <v>0</v>
      </c>
      <c r="AX30" s="274">
        <f t="shared" si="19"/>
        <v>0</v>
      </c>
      <c r="AY30" s="274">
        <f t="shared" si="19"/>
        <v>0</v>
      </c>
      <c r="AZ30" s="274">
        <f t="shared" si="19"/>
        <v>0</v>
      </c>
      <c r="BA30" s="274">
        <f t="shared" si="19"/>
        <v>0</v>
      </c>
      <c r="BB30" s="274">
        <f t="shared" si="19"/>
        <v>0</v>
      </c>
      <c r="BC30" s="274">
        <f t="shared" si="19"/>
        <v>0</v>
      </c>
      <c r="BD30" s="274">
        <f t="shared" si="19"/>
        <v>0</v>
      </c>
      <c r="BE30" s="274">
        <f t="shared" si="19"/>
        <v>0</v>
      </c>
      <c r="BF30" s="274">
        <f t="shared" si="19"/>
        <v>0</v>
      </c>
      <c r="BG30" s="274">
        <f t="shared" si="19"/>
        <v>0</v>
      </c>
      <c r="BH30" s="274">
        <f t="shared" si="19"/>
        <v>0</v>
      </c>
      <c r="BI30" s="274">
        <f t="shared" si="19"/>
        <v>0</v>
      </c>
      <c r="BJ30" s="274">
        <f t="shared" si="19"/>
        <v>0</v>
      </c>
      <c r="BK30" s="274">
        <f t="shared" si="19"/>
        <v>0</v>
      </c>
      <c r="BL30" s="274">
        <f t="shared" si="19"/>
        <v>0</v>
      </c>
      <c r="BM30" s="274">
        <f t="shared" si="19"/>
        <v>0</v>
      </c>
      <c r="BN30" s="274">
        <f t="shared" si="19"/>
        <v>0</v>
      </c>
      <c r="BO30" s="274">
        <f t="shared" si="19"/>
        <v>0</v>
      </c>
      <c r="BP30" s="275">
        <f t="shared" si="19"/>
        <v>0</v>
      </c>
      <c r="BQ30" s="238"/>
    </row>
    <row r="31" spans="1:71" s="238" customFormat="1" ht="15.75" customHeight="1" thickBot="1">
      <c r="A31" s="1294" t="s">
        <v>449</v>
      </c>
      <c r="B31" s="1295"/>
      <c r="C31" s="1295"/>
      <c r="D31" s="1295"/>
      <c r="E31" s="1295"/>
      <c r="F31" s="1295"/>
      <c r="G31" s="1295"/>
      <c r="H31" s="1295"/>
      <c r="I31" s="1295"/>
      <c r="J31" s="1295"/>
      <c r="K31" s="1295"/>
      <c r="L31" s="1295"/>
      <c r="M31" s="1295"/>
      <c r="N31" s="1295"/>
      <c r="O31" s="1295"/>
      <c r="P31" s="1296"/>
      <c r="Q31" s="472"/>
      <c r="R31" s="276"/>
      <c r="S31" s="276"/>
      <c r="T31" s="276"/>
      <c r="U31" s="405"/>
      <c r="V31" s="405"/>
      <c r="W31" s="405"/>
      <c r="X31" s="267" t="str">
        <f>IF(ISERROR(SEARCH(X$8,#REF!,1)),"-",IF(COUNTIF(#REF!,X$8)=1,1,IF(ISERROR(SEARCH(CONCATENATE(X$8,","),#REF!,1)),IF(ISERROR(SEARCH(CONCATENATE(",",X$8),#REF!,1)),"-",1),1)))</f>
        <v>-</v>
      </c>
      <c r="Y31" s="267" t="str">
        <f>IF(ISERROR(SEARCH(Y$8,#REF!,1)),"-",IF(COUNTIF(#REF!,Y$8)=1,1,IF(ISERROR(SEARCH(CONCATENATE(Y$8,","),#REF!,1)),IF(ISERROR(SEARCH(CONCATENATE(",",Y$8),#REF!,1)),"-",1),1)))</f>
        <v>-</v>
      </c>
      <c r="Z31" s="267" t="str">
        <f>IF(ISERROR(SEARCH(Z$8,#REF!,1)),"-",IF(COUNTIF(#REF!,Z$8)=1,1,IF(ISERROR(SEARCH(CONCATENATE(Z$8,","),#REF!,1)),IF(ISERROR(SEARCH(CONCATENATE(",",Z$8),#REF!,1)),"-",1),1)))</f>
        <v>-</v>
      </c>
      <c r="AA31" s="267" t="str">
        <f>IF(ISERROR(SEARCH(AA$8,#REF!,1)),"-",IF(COUNTIF(#REF!,AA$8)=1,1,IF(ISERROR(SEARCH(CONCATENATE(AA$8,","),#REF!,1)),IF(ISERROR(SEARCH(CONCATENATE(",",AA$8),#REF!,1)),"-",1),1)))</f>
        <v>-</v>
      </c>
      <c r="AB31" s="267" t="str">
        <f>IF(ISERROR(SEARCH(AB$8,#REF!,1)),"-",IF(COUNTIF(#REF!,AB$8)=1,1,IF(ISERROR(SEARCH(CONCATENATE(AB$8,","),#REF!,1)),IF(ISERROR(SEARCH(CONCATENATE(",",AB$8),#REF!,1)),"-",1),1)))</f>
        <v>-</v>
      </c>
      <c r="AC31" s="267" t="str">
        <f>IF(ISERROR(SEARCH(AC$8,#REF!,1)),"-",IF(COUNTIF(#REF!,AC$8)=1,1,IF(ISERROR(SEARCH(CONCATENATE(AC$8,","),#REF!,1)),IF(ISERROR(SEARCH(CONCATENATE(",",AC$8),#REF!,1)),"-",1),1)))</f>
        <v>-</v>
      </c>
      <c r="AD31" s="267" t="str">
        <f>IF(ISERROR(SEARCH(AD$8,#REF!,1)),"-",IF(COUNTIF(#REF!,AD$8)=1,1,IF(ISERROR(SEARCH(CONCATENATE(AD$8,","),#REF!,1)),IF(ISERROR(SEARCH(CONCATENATE(",",AD$8),#REF!,1)),"-",1),1)))</f>
        <v>-</v>
      </c>
      <c r="AE31" s="267" t="str">
        <f>IF(ISERROR(SEARCH(AE$8,#REF!,1)),"-",IF(COUNTIF(#REF!,AE$8)=1,1,IF(ISERROR(SEARCH(CONCATENATE(AE$8,","),#REF!,1)),IF(ISERROR(SEARCH(CONCATENATE(",",AE$8),#REF!,1)),"-",1),1)))</f>
        <v>-</v>
      </c>
      <c r="AF31" s="267" t="str">
        <f>IF(ISERROR(SEARCH(AF$8,#REF!,1)),"-",IF(COUNTIF(#REF!,AF$8)=1,1,IF(ISERROR(SEARCH(CONCATENATE(AF$8,","),#REF!,1)),IF(ISERROR(SEARCH(CONCATENATE(",",AF$8),#REF!,1)),"-",1),1)))</f>
        <v>-</v>
      </c>
      <c r="AG31" s="405"/>
      <c r="AH31" s="267" t="str">
        <f>IF(ISERROR(SEARCH(AH$8,#REF!,1)),"-",IF(COUNTIF(#REF!,AH$8)=1,1,IF(ISERROR(SEARCH(CONCATENATE(AH$8,","),#REF!,1)),IF(ISERROR(SEARCH(CONCATENATE(",",AH$8),#REF!,1)),"-",1),1)))</f>
        <v>-</v>
      </c>
      <c r="AI31" s="267" t="str">
        <f>IF(ISERROR(SEARCH(AI$8,#REF!,1)),"-",IF(COUNTIF(#REF!,AI$8)=1,1,IF(ISERROR(SEARCH(CONCATENATE(AI$8,","),#REF!,1)),IF(ISERROR(SEARCH(CONCATENATE(",",AI$8),#REF!,1)),"-",1),1)))</f>
        <v>-</v>
      </c>
      <c r="AJ31" s="267" t="str">
        <f>IF(ISERROR(SEARCH(AJ$8,#REF!,1)),"-",IF(COUNTIF(#REF!,AJ$8)=1,1,IF(ISERROR(SEARCH(CONCATENATE(AJ$8,","),#REF!,1)),IF(ISERROR(SEARCH(CONCATENATE(",",AJ$8),#REF!,1)),"-",1),1)))</f>
        <v>-</v>
      </c>
      <c r="AK31" s="267" t="str">
        <f>IF(ISERROR(SEARCH(AK$8,#REF!,1)),"-",IF(COUNTIF(#REF!,AK$8)=1,1,IF(ISERROR(SEARCH(CONCATENATE(AK$8,","),#REF!,1)),IF(ISERROR(SEARCH(CONCATENATE(",",AK$8),#REF!,1)),"-",1),1)))</f>
        <v>-</v>
      </c>
      <c r="AL31" s="267" t="str">
        <f>IF(ISERROR(SEARCH(AL$8,#REF!,1)),"-",IF(COUNTIF(#REF!,AL$8)=1,1,IF(ISERROR(SEARCH(CONCATENATE(AL$8,","),#REF!,1)),IF(ISERROR(SEARCH(CONCATENATE(",",AL$8),#REF!,1)),"-",1),1)))</f>
        <v>-</v>
      </c>
      <c r="AM31" s="267" t="str">
        <f>IF(ISERROR(SEARCH(AM$8,#REF!,1)),"-",IF(COUNTIF(#REF!,AM$8)=1,1,IF(ISERROR(SEARCH(CONCATENATE(AM$8,","),#REF!,1)),IF(ISERROR(SEARCH(CONCATENATE(",",AM$8),#REF!,1)),"-",1),1)))</f>
        <v>-</v>
      </c>
      <c r="AN31" s="267" t="str">
        <f>IF(ISERROR(SEARCH(AN$8,#REF!,1)),"-",IF(COUNTIF(#REF!,AN$8)=1,1,IF(ISERROR(SEARCH(CONCATENATE(AN$8,","),#REF!,1)),IF(ISERROR(SEARCH(CONCATENATE(",",AN$8),#REF!,1)),"-",1),1)))</f>
        <v>-</v>
      </c>
      <c r="AO31" s="267" t="str">
        <f>IF(ISERROR(SEARCH(AO$8,#REF!,1)),"-",IF(COUNTIF(#REF!,AO$8)=1,1,IF(ISERROR(SEARCH(CONCATENATE(AO$8,","),#REF!,1)),IF(ISERROR(SEARCH(CONCATENATE(",",AO$8),#REF!,1)),"-",1),1)))</f>
        <v>-</v>
      </c>
      <c r="AP31" s="267" t="str">
        <f>IF(ISERROR(SEARCH(AP$8,#REF!,1)),"-",IF(COUNTIF(#REF!,AP$8)=1,1,IF(ISERROR(SEARCH(CONCATENATE(AP$8,","),#REF!,1)),IF(ISERROR(SEARCH(CONCATENATE(",",AP$8),#REF!,1)),"-",1),1)))</f>
        <v>-</v>
      </c>
      <c r="AQ31" s="405"/>
      <c r="AR31" s="267" t="str">
        <f>IF(ISERROR(SEARCH(AR$8,#REF!,1)),"-",IF(COUNTIF(#REF!,AR$8)=1,1,IF(ISERROR(SEARCH(CONCATENATE(AR$8,","),#REF!,1)),IF(ISERROR(SEARCH(CONCATENATE(",",AR$8),#REF!,1)),"-",1),1)))</f>
        <v>-</v>
      </c>
      <c r="AS31" s="267" t="str">
        <f>IF(ISERROR(SEARCH(AS$8,#REF!,1)),"-",IF(COUNTIF(#REF!,AS$8)=1,1,IF(ISERROR(SEARCH(CONCATENATE(AS$8,","),#REF!,1)),IF(ISERROR(SEARCH(CONCATENATE(",",AS$8),#REF!,1)),"-",1),1)))</f>
        <v>-</v>
      </c>
      <c r="AT31" s="267" t="str">
        <f>IF(ISERROR(SEARCH(AT$8,#REF!,1)),"-",IF(COUNTIF(#REF!,AT$8)=1,1,IF(ISERROR(SEARCH(CONCATENATE(AT$8,","),#REF!,1)),IF(ISERROR(SEARCH(CONCATENATE(",",AT$8),#REF!,1)),"-",1),1)))</f>
        <v>-</v>
      </c>
      <c r="AU31" s="267" t="str">
        <f>IF(ISERROR(SEARCH(AU$8,#REF!,1)),"-",IF(COUNTIF(#REF!,AU$8)=1,1,IF(ISERROR(SEARCH(CONCATENATE(AU$8,","),#REF!,1)),IF(ISERROR(SEARCH(CONCATENATE(",",AU$8),#REF!,1)),"-",1),1)))</f>
        <v>-</v>
      </c>
      <c r="AV31" s="267" t="str">
        <f>IF(ISERROR(SEARCH(AV$8,#REF!,1)),"-",IF(COUNTIF(#REF!,AV$8)=1,1,IF(ISERROR(SEARCH(CONCATENATE(AV$8,","),#REF!,1)),IF(ISERROR(SEARCH(CONCATENATE(",",AV$8),#REF!,1)),"-",1),1)))</f>
        <v>-</v>
      </c>
      <c r="AW31" s="267" t="str">
        <f>IF(ISERROR(SEARCH(AW$8,#REF!,1)),"-",IF(COUNTIF(#REF!,AW$8)=1,1,IF(ISERROR(SEARCH(CONCATENATE(AW$8,","),#REF!,1)),IF(ISERROR(SEARCH(CONCATENATE(",",AW$8),#REF!,1)),"-",1),1)))</f>
        <v>-</v>
      </c>
      <c r="AX31" s="267" t="str">
        <f>IF(ISERROR(SEARCH(AX$8,#REF!,1)),"-",IF(COUNTIF(#REF!,AX$8)=1,1,IF(ISERROR(SEARCH(CONCATENATE(AX$8,","),#REF!,1)),IF(ISERROR(SEARCH(CONCATENATE(",",AX$8),#REF!,1)),"-",1),1)))</f>
        <v>-</v>
      </c>
      <c r="AY31" s="267" t="str">
        <f>IF(ISERROR(SEARCH(AY$8,#REF!,1)),"-",IF(COUNTIF(#REF!,AY$8)=1,1,IF(ISERROR(SEARCH(CONCATENATE(AY$8,","),#REF!,1)),IF(ISERROR(SEARCH(CONCATENATE(",",AY$8),#REF!,1)),"-",1),1)))</f>
        <v>-</v>
      </c>
      <c r="AZ31" s="267" t="str">
        <f>IF(ISERROR(SEARCH(AZ$8,#REF!,1)),"-",IF(COUNTIF(#REF!,AZ$8)=1,1,IF(ISERROR(SEARCH(CONCATENATE(AZ$8,","),#REF!,1)),IF(ISERROR(SEARCH(CONCATENATE(",",AZ$8),#REF!,1)),"-",1),1)))</f>
        <v>-</v>
      </c>
      <c r="BA31" s="405"/>
      <c r="BB31" s="267" t="str">
        <f>IF(ISERROR(SEARCH(BB$8,#REF!,1)),"-",IF(COUNTIF(#REF!,BB$8)=1,1,IF(ISERROR(SEARCH(CONCATENATE(BB$8,","),#REF!,1)),IF(ISERROR(SEARCH(CONCATENATE(",",BB$8),#REF!,1)),"-",1),1)))</f>
        <v>-</v>
      </c>
      <c r="BC31" s="267" t="str">
        <f>IF(ISERROR(SEARCH(BC$8,#REF!,1)),"-",IF(COUNTIF(#REF!,BC$8)=1,1,IF(ISERROR(SEARCH(CONCATENATE(BC$8,","),#REF!,1)),IF(ISERROR(SEARCH(CONCATENATE(",",BC$8),#REF!,1)),"-",1),1)))</f>
        <v>-</v>
      </c>
      <c r="BD31" s="267" t="str">
        <f>IF(ISERROR(SEARCH(BD$8,#REF!,1)),"-",IF(COUNTIF(#REF!,BD$8)=1,1,IF(ISERROR(SEARCH(CONCATENATE(BD$8,","),#REF!,1)),IF(ISERROR(SEARCH(CONCATENATE(",",BD$8),#REF!,1)),"-",1),1)))</f>
        <v>-</v>
      </c>
      <c r="BE31" s="267" t="str">
        <f>IF(ISERROR(SEARCH(BE$8,#REF!,1)),"-",IF(COUNTIF(#REF!,BE$8)=1,1,IF(ISERROR(SEARCH(CONCATENATE(BE$8,","),#REF!,1)),IF(ISERROR(SEARCH(CONCATENATE(",",BE$8),#REF!,1)),"-",1),1)))</f>
        <v>-</v>
      </c>
      <c r="BF31" s="267" t="str">
        <f>IF(ISERROR(SEARCH(BF$8,#REF!,1)),"-",IF(COUNTIF(#REF!,BF$8)=1,1,IF(ISERROR(SEARCH(CONCATENATE(BF$8,","),#REF!,1)),IF(ISERROR(SEARCH(CONCATENATE(",",BF$8),#REF!,1)),"-",1),1)))</f>
        <v>-</v>
      </c>
      <c r="BG31" s="267" t="str">
        <f>IF(ISERROR(SEARCH(BG$8,#REF!,1)),"-",IF(COUNTIF(#REF!,BG$8)=1,1,IF(ISERROR(SEARCH(CONCATENATE(BG$8,","),#REF!,1)),IF(ISERROR(SEARCH(CONCATENATE(",",BG$8),#REF!,1)),"-",1),1)))</f>
        <v>-</v>
      </c>
      <c r="BH31" s="267" t="str">
        <f>IF(ISERROR(SEARCH(BH$8,#REF!,1)),"-",IF(COUNTIF(#REF!,BH$8)=1,1,IF(ISERROR(SEARCH(CONCATENATE(BH$8,","),#REF!,1)),IF(ISERROR(SEARCH(CONCATENATE(",",BH$8),#REF!,1)),"-",1),1)))</f>
        <v>-</v>
      </c>
      <c r="BI31" s="267" t="str">
        <f>IF(ISERROR(SEARCH(BI$8,#REF!,1)),"-",IF(COUNTIF(#REF!,BI$8)=1,1,IF(ISERROR(SEARCH(CONCATENATE(BI$8,","),#REF!,1)),IF(ISERROR(SEARCH(CONCATENATE(",",BI$8),#REF!,1)),"-",1),1)))</f>
        <v>-</v>
      </c>
      <c r="BJ31" s="267" t="str">
        <f>IF(ISERROR(SEARCH(BJ$8,#REF!,1)),"-",IF(COUNTIF(#REF!,BJ$8)=1,1,IF(ISERROR(SEARCH(CONCATENATE(BJ$8,","),#REF!,1)),IF(ISERROR(SEARCH(CONCATENATE(",",BJ$8),#REF!,1)),"-",1),1)))</f>
        <v>-</v>
      </c>
      <c r="BK31" s="405"/>
      <c r="BL31" s="267"/>
      <c r="BM31" s="267"/>
      <c r="BN31" s="267"/>
      <c r="BO31" s="267"/>
      <c r="BP31" s="268"/>
    </row>
    <row r="32" spans="1:71" s="394" customFormat="1" ht="15.75">
      <c r="A32" s="473" t="s">
        <v>435</v>
      </c>
      <c r="B32" s="474" t="s">
        <v>372</v>
      </c>
      <c r="C32" s="282"/>
      <c r="D32" s="872">
        <v>1</v>
      </c>
      <c r="E32" s="279"/>
      <c r="F32" s="280"/>
      <c r="G32" s="889">
        <v>5</v>
      </c>
      <c r="H32" s="270">
        <f t="shared" ref="H32:H48" si="20">G32*30</f>
        <v>150</v>
      </c>
      <c r="I32" s="281">
        <f t="shared" ref="I32:I47" si="21">SUM(J32:L32)</f>
        <v>44</v>
      </c>
      <c r="J32" s="828">
        <v>24</v>
      </c>
      <c r="K32" s="828"/>
      <c r="L32" s="831">
        <v>20</v>
      </c>
      <c r="M32" s="283">
        <f t="shared" ref="M32:M47" si="22">H32-I32</f>
        <v>106</v>
      </c>
      <c r="N32" s="875">
        <v>3</v>
      </c>
      <c r="O32" s="282"/>
      <c r="P32" s="828"/>
      <c r="Q32" s="276"/>
      <c r="R32" s="276"/>
      <c r="S32" s="276"/>
      <c r="T32" s="276"/>
      <c r="U32" s="405"/>
      <c r="V32" s="405"/>
      <c r="W32" s="405"/>
      <c r="X32" s="267"/>
      <c r="Y32" s="267"/>
      <c r="Z32" s="267"/>
      <c r="AA32" s="267"/>
      <c r="AB32" s="267"/>
      <c r="AC32" s="267"/>
      <c r="AD32" s="267"/>
      <c r="AE32" s="267"/>
      <c r="AF32" s="267"/>
      <c r="AG32" s="405"/>
      <c r="AH32" s="267"/>
      <c r="AI32" s="267"/>
      <c r="AJ32" s="267"/>
      <c r="AK32" s="267"/>
      <c r="AL32" s="267"/>
      <c r="AM32" s="267"/>
      <c r="AN32" s="267"/>
      <c r="AO32" s="267"/>
      <c r="AP32" s="267"/>
      <c r="AQ32" s="405"/>
      <c r="AR32" s="267"/>
      <c r="AS32" s="267"/>
      <c r="AT32" s="267"/>
      <c r="AU32" s="267"/>
      <c r="AV32" s="267"/>
      <c r="AW32" s="267"/>
      <c r="AX32" s="267"/>
      <c r="AY32" s="267"/>
      <c r="AZ32" s="267"/>
      <c r="BA32" s="405"/>
      <c r="BB32" s="267"/>
      <c r="BC32" s="267"/>
      <c r="BD32" s="267"/>
      <c r="BE32" s="267"/>
      <c r="BF32" s="267"/>
      <c r="BG32" s="267"/>
      <c r="BH32" s="267"/>
      <c r="BI32" s="267"/>
      <c r="BJ32" s="267"/>
      <c r="BK32" s="405"/>
      <c r="BL32" s="267"/>
      <c r="BM32" s="267"/>
      <c r="BN32" s="267"/>
      <c r="BO32" s="267"/>
      <c r="BP32" s="268"/>
      <c r="BQ32" s="238"/>
      <c r="BR32" s="491"/>
    </row>
    <row r="33" spans="1:71" s="394" customFormat="1" ht="31.5">
      <c r="A33" s="277" t="s">
        <v>450</v>
      </c>
      <c r="B33" s="278" t="s">
        <v>451</v>
      </c>
      <c r="C33" s="287"/>
      <c r="D33" s="873">
        <v>2</v>
      </c>
      <c r="E33" s="284"/>
      <c r="F33" s="285"/>
      <c r="G33" s="486">
        <v>6</v>
      </c>
      <c r="H33" s="271">
        <f t="shared" si="20"/>
        <v>180</v>
      </c>
      <c r="I33" s="286">
        <f t="shared" si="21"/>
        <v>60</v>
      </c>
      <c r="J33" s="829">
        <v>30</v>
      </c>
      <c r="K33" s="829"/>
      <c r="L33" s="832">
        <v>30</v>
      </c>
      <c r="M33" s="288">
        <f t="shared" si="22"/>
        <v>120</v>
      </c>
      <c r="N33" s="289"/>
      <c r="O33" s="287">
        <v>4</v>
      </c>
      <c r="P33" s="829"/>
      <c r="Q33" s="276"/>
      <c r="R33" s="276"/>
      <c r="S33" s="276"/>
      <c r="T33" s="276"/>
      <c r="U33" s="405"/>
      <c r="V33" s="405"/>
      <c r="W33" s="405"/>
      <c r="X33" s="267"/>
      <c r="Y33" s="267"/>
      <c r="Z33" s="267"/>
      <c r="AA33" s="267"/>
      <c r="AB33" s="267"/>
      <c r="AC33" s="267"/>
      <c r="AD33" s="267"/>
      <c r="AE33" s="267"/>
      <c r="AF33" s="267"/>
      <c r="AG33" s="405"/>
      <c r="AH33" s="267"/>
      <c r="AI33" s="267"/>
      <c r="AJ33" s="267"/>
      <c r="AK33" s="267"/>
      <c r="AL33" s="267"/>
      <c r="AM33" s="267"/>
      <c r="AN33" s="267"/>
      <c r="AO33" s="267"/>
      <c r="AP33" s="267"/>
      <c r="AQ33" s="405"/>
      <c r="AR33" s="267"/>
      <c r="AS33" s="267"/>
      <c r="AT33" s="267"/>
      <c r="AU33" s="267"/>
      <c r="AV33" s="267"/>
      <c r="AW33" s="267"/>
      <c r="AX33" s="267"/>
      <c r="AY33" s="267"/>
      <c r="AZ33" s="267"/>
      <c r="BA33" s="405"/>
      <c r="BB33" s="267"/>
      <c r="BC33" s="267"/>
      <c r="BD33" s="267"/>
      <c r="BE33" s="267"/>
      <c r="BF33" s="267"/>
      <c r="BG33" s="267"/>
      <c r="BH33" s="267"/>
      <c r="BI33" s="267"/>
      <c r="BJ33" s="267"/>
      <c r="BK33" s="405"/>
      <c r="BL33" s="267"/>
      <c r="BM33" s="267"/>
      <c r="BN33" s="267"/>
      <c r="BO33" s="267"/>
      <c r="BP33" s="268"/>
      <c r="BQ33" s="238"/>
      <c r="BR33" s="491"/>
    </row>
    <row r="34" spans="1:71" s="394" customFormat="1" ht="15.75">
      <c r="A34" s="277" t="s">
        <v>452</v>
      </c>
      <c r="B34" s="278" t="s">
        <v>382</v>
      </c>
      <c r="C34" s="287"/>
      <c r="D34" s="873">
        <v>3</v>
      </c>
      <c r="E34" s="284"/>
      <c r="F34" s="285"/>
      <c r="G34" s="486">
        <v>6</v>
      </c>
      <c r="H34" s="271">
        <f t="shared" si="20"/>
        <v>180</v>
      </c>
      <c r="I34" s="286">
        <f t="shared" si="21"/>
        <v>42</v>
      </c>
      <c r="J34" s="829">
        <v>22</v>
      </c>
      <c r="K34" s="829"/>
      <c r="L34" s="832">
        <v>20</v>
      </c>
      <c r="M34" s="288">
        <f t="shared" si="22"/>
        <v>138</v>
      </c>
      <c r="N34" s="289"/>
      <c r="O34" s="287"/>
      <c r="P34" s="829">
        <v>7</v>
      </c>
      <c r="Q34" s="276"/>
      <c r="R34" s="276"/>
      <c r="S34" s="276"/>
      <c r="T34" s="276"/>
      <c r="U34" s="405"/>
      <c r="V34" s="405"/>
      <c r="W34" s="405"/>
      <c r="X34" s="267"/>
      <c r="Y34" s="267"/>
      <c r="Z34" s="267"/>
      <c r="AA34" s="267"/>
      <c r="AB34" s="267"/>
      <c r="AC34" s="267"/>
      <c r="AD34" s="267"/>
      <c r="AE34" s="267"/>
      <c r="AF34" s="267"/>
      <c r="AG34" s="405"/>
      <c r="AH34" s="267"/>
      <c r="AI34" s="267"/>
      <c r="AJ34" s="267"/>
      <c r="AK34" s="267"/>
      <c r="AL34" s="267"/>
      <c r="AM34" s="267"/>
      <c r="AN34" s="267"/>
      <c r="AO34" s="267"/>
      <c r="AP34" s="267"/>
      <c r="AQ34" s="405"/>
      <c r="AR34" s="267"/>
      <c r="AS34" s="267"/>
      <c r="AT34" s="267"/>
      <c r="AU34" s="267"/>
      <c r="AV34" s="267"/>
      <c r="AW34" s="267"/>
      <c r="AX34" s="267"/>
      <c r="AY34" s="267"/>
      <c r="AZ34" s="267"/>
      <c r="BA34" s="405"/>
      <c r="BB34" s="267"/>
      <c r="BC34" s="267"/>
      <c r="BD34" s="267"/>
      <c r="BE34" s="267"/>
      <c r="BF34" s="267"/>
      <c r="BG34" s="267"/>
      <c r="BH34" s="267"/>
      <c r="BI34" s="267"/>
      <c r="BJ34" s="267"/>
      <c r="BK34" s="405"/>
      <c r="BL34" s="267"/>
      <c r="BM34" s="267"/>
      <c r="BN34" s="267"/>
      <c r="BO34" s="267"/>
      <c r="BP34" s="268"/>
      <c r="BQ34" s="238"/>
      <c r="BR34" s="491"/>
    </row>
    <row r="35" spans="1:71" s="394" customFormat="1" ht="15.75">
      <c r="A35" s="277" t="s">
        <v>453</v>
      </c>
      <c r="B35" s="278" t="s">
        <v>383</v>
      </c>
      <c r="C35" s="287"/>
      <c r="D35" s="873">
        <v>2</v>
      </c>
      <c r="E35" s="284"/>
      <c r="F35" s="285"/>
      <c r="G35" s="486">
        <v>6</v>
      </c>
      <c r="H35" s="271">
        <f t="shared" si="20"/>
        <v>180</v>
      </c>
      <c r="I35" s="286">
        <f t="shared" si="21"/>
        <v>60</v>
      </c>
      <c r="J35" s="829">
        <v>30</v>
      </c>
      <c r="K35" s="829"/>
      <c r="L35" s="832">
        <v>30</v>
      </c>
      <c r="M35" s="288">
        <f t="shared" si="22"/>
        <v>120</v>
      </c>
      <c r="N35" s="289"/>
      <c r="O35" s="287">
        <v>4</v>
      </c>
      <c r="P35" s="829"/>
      <c r="Q35" s="276"/>
      <c r="R35" s="276"/>
      <c r="S35" s="276"/>
      <c r="T35" s="276"/>
      <c r="U35" s="405"/>
      <c r="V35" s="405"/>
      <c r="W35" s="405"/>
      <c r="X35" s="267"/>
      <c r="Y35" s="267"/>
      <c r="Z35" s="267"/>
      <c r="AA35" s="267"/>
      <c r="AB35" s="267"/>
      <c r="AC35" s="267"/>
      <c r="AD35" s="267"/>
      <c r="AE35" s="267"/>
      <c r="AF35" s="267"/>
      <c r="AG35" s="405"/>
      <c r="AH35" s="267"/>
      <c r="AI35" s="267"/>
      <c r="AJ35" s="267"/>
      <c r="AK35" s="267"/>
      <c r="AL35" s="267"/>
      <c r="AM35" s="267"/>
      <c r="AN35" s="267"/>
      <c r="AO35" s="267"/>
      <c r="AP35" s="267"/>
      <c r="AQ35" s="405"/>
      <c r="AR35" s="267"/>
      <c r="AS35" s="267"/>
      <c r="AT35" s="267"/>
      <c r="AU35" s="267"/>
      <c r="AV35" s="267"/>
      <c r="AW35" s="267"/>
      <c r="AX35" s="267"/>
      <c r="AY35" s="267"/>
      <c r="AZ35" s="267"/>
      <c r="BA35" s="405"/>
      <c r="BB35" s="267"/>
      <c r="BC35" s="267"/>
      <c r="BD35" s="267"/>
      <c r="BE35" s="267"/>
      <c r="BF35" s="267"/>
      <c r="BG35" s="267"/>
      <c r="BH35" s="267"/>
      <c r="BI35" s="267"/>
      <c r="BJ35" s="267"/>
      <c r="BK35" s="405"/>
      <c r="BL35" s="267"/>
      <c r="BM35" s="267"/>
      <c r="BN35" s="267"/>
      <c r="BO35" s="267"/>
      <c r="BP35" s="268"/>
      <c r="BQ35" s="238"/>
      <c r="BR35" s="491"/>
    </row>
    <row r="36" spans="1:71" s="394" customFormat="1" ht="16.5" thickBot="1">
      <c r="A36" s="466" t="s">
        <v>454</v>
      </c>
      <c r="B36" s="290" t="s">
        <v>373</v>
      </c>
      <c r="C36" s="378"/>
      <c r="D36" s="874">
        <v>3</v>
      </c>
      <c r="E36" s="467"/>
      <c r="F36" s="379"/>
      <c r="G36" s="487">
        <v>6</v>
      </c>
      <c r="H36" s="475">
        <f t="shared" si="20"/>
        <v>180</v>
      </c>
      <c r="I36" s="469">
        <f t="shared" si="21"/>
        <v>42</v>
      </c>
      <c r="J36" s="830">
        <v>22</v>
      </c>
      <c r="K36" s="830"/>
      <c r="L36" s="833">
        <v>20</v>
      </c>
      <c r="M36" s="380">
        <f t="shared" si="22"/>
        <v>138</v>
      </c>
      <c r="N36" s="470"/>
      <c r="O36" s="378"/>
      <c r="P36" s="830">
        <v>7</v>
      </c>
      <c r="Q36" s="276"/>
      <c r="R36" s="276"/>
      <c r="S36" s="276"/>
      <c r="T36" s="276"/>
      <c r="U36" s="405"/>
      <c r="V36" s="405"/>
      <c r="W36" s="405"/>
      <c r="X36" s="267"/>
      <c r="Y36" s="267"/>
      <c r="Z36" s="267"/>
      <c r="AA36" s="267"/>
      <c r="AB36" s="267"/>
      <c r="AC36" s="267"/>
      <c r="AD36" s="267"/>
      <c r="AE36" s="267"/>
      <c r="AF36" s="267"/>
      <c r="AG36" s="405"/>
      <c r="AH36" s="267"/>
      <c r="AI36" s="267"/>
      <c r="AJ36" s="267"/>
      <c r="AK36" s="267"/>
      <c r="AL36" s="267"/>
      <c r="AM36" s="267"/>
      <c r="AN36" s="267"/>
      <c r="AO36" s="267"/>
      <c r="AP36" s="267"/>
      <c r="AQ36" s="405"/>
      <c r="AR36" s="267"/>
      <c r="AS36" s="267"/>
      <c r="AT36" s="267"/>
      <c r="AU36" s="267"/>
      <c r="AV36" s="267"/>
      <c r="AW36" s="267"/>
      <c r="AX36" s="267"/>
      <c r="AY36" s="267"/>
      <c r="AZ36" s="267"/>
      <c r="BA36" s="405"/>
      <c r="BB36" s="267"/>
      <c r="BC36" s="267"/>
      <c r="BD36" s="267"/>
      <c r="BE36" s="267"/>
      <c r="BF36" s="267"/>
      <c r="BG36" s="267"/>
      <c r="BH36" s="267"/>
      <c r="BI36" s="267"/>
      <c r="BJ36" s="267"/>
      <c r="BK36" s="405"/>
      <c r="BL36" s="267"/>
      <c r="BM36" s="267"/>
      <c r="BN36" s="267"/>
      <c r="BO36" s="267"/>
      <c r="BP36" s="268"/>
      <c r="BQ36" s="238"/>
      <c r="BR36" s="491"/>
    </row>
    <row r="37" spans="1:71" s="394" customFormat="1" ht="15.75" customHeight="1" thickBot="1">
      <c r="A37" s="1294" t="s">
        <v>635</v>
      </c>
      <c r="B37" s="1295"/>
      <c r="C37" s="1295"/>
      <c r="D37" s="1295"/>
      <c r="E37" s="1295"/>
      <c r="F37" s="1295"/>
      <c r="G37" s="1295"/>
      <c r="H37" s="1295"/>
      <c r="I37" s="1295"/>
      <c r="J37" s="1295"/>
      <c r="K37" s="1295"/>
      <c r="L37" s="1295"/>
      <c r="M37" s="1295"/>
      <c r="N37" s="1295"/>
      <c r="O37" s="1295"/>
      <c r="P37" s="1296"/>
      <c r="Q37" s="472"/>
      <c r="R37" s="276"/>
      <c r="S37" s="276"/>
      <c r="T37" s="276"/>
      <c r="U37" s="405"/>
      <c r="V37" s="405"/>
      <c r="W37" s="405"/>
      <c r="X37" s="267"/>
      <c r="Y37" s="267"/>
      <c r="Z37" s="267"/>
      <c r="AA37" s="267"/>
      <c r="AB37" s="267"/>
      <c r="AC37" s="267"/>
      <c r="AD37" s="267"/>
      <c r="AE37" s="267"/>
      <c r="AF37" s="267"/>
      <c r="AG37" s="405"/>
      <c r="AH37" s="267"/>
      <c r="AI37" s="267"/>
      <c r="AJ37" s="267"/>
      <c r="AK37" s="267"/>
      <c r="AL37" s="267"/>
      <c r="AM37" s="267"/>
      <c r="AN37" s="267"/>
      <c r="AO37" s="267"/>
      <c r="AP37" s="267"/>
      <c r="AQ37" s="405"/>
      <c r="AR37" s="267"/>
      <c r="AS37" s="267"/>
      <c r="AT37" s="267"/>
      <c r="AU37" s="267"/>
      <c r="AV37" s="267"/>
      <c r="AW37" s="267"/>
      <c r="AX37" s="267"/>
      <c r="AY37" s="267"/>
      <c r="AZ37" s="267"/>
      <c r="BA37" s="405"/>
      <c r="BB37" s="267"/>
      <c r="BC37" s="267"/>
      <c r="BD37" s="267"/>
      <c r="BE37" s="267"/>
      <c r="BF37" s="267"/>
      <c r="BG37" s="267"/>
      <c r="BH37" s="267"/>
      <c r="BI37" s="267"/>
      <c r="BJ37" s="267"/>
      <c r="BK37" s="405"/>
      <c r="BL37" s="267"/>
      <c r="BM37" s="267"/>
      <c r="BN37" s="267"/>
      <c r="BO37" s="267"/>
      <c r="BP37" s="268"/>
      <c r="BQ37" s="238"/>
    </row>
    <row r="38" spans="1:71" s="394" customFormat="1" ht="31.5">
      <c r="A38" s="473" t="s">
        <v>440</v>
      </c>
      <c r="B38" s="476" t="s">
        <v>455</v>
      </c>
      <c r="C38" s="282"/>
      <c r="D38" s="872">
        <v>1</v>
      </c>
      <c r="E38" s="279"/>
      <c r="F38" s="280"/>
      <c r="G38" s="482">
        <v>5</v>
      </c>
      <c r="H38" s="270">
        <f t="shared" si="20"/>
        <v>150</v>
      </c>
      <c r="I38" s="281">
        <f t="shared" si="21"/>
        <v>44</v>
      </c>
      <c r="J38" s="828">
        <v>24</v>
      </c>
      <c r="K38" s="828"/>
      <c r="L38" s="831">
        <v>20</v>
      </c>
      <c r="M38" s="283">
        <f t="shared" si="22"/>
        <v>106</v>
      </c>
      <c r="N38" s="875">
        <v>3</v>
      </c>
      <c r="O38" s="282"/>
      <c r="P38" s="828"/>
      <c r="Q38" s="276"/>
      <c r="R38" s="276"/>
      <c r="S38" s="276"/>
      <c r="T38" s="276"/>
      <c r="U38" s="405"/>
      <c r="V38" s="405"/>
      <c r="W38" s="405"/>
      <c r="X38" s="267"/>
      <c r="Y38" s="267"/>
      <c r="Z38" s="267"/>
      <c r="AA38" s="267"/>
      <c r="AB38" s="267"/>
      <c r="AC38" s="267"/>
      <c r="AD38" s="267"/>
      <c r="AE38" s="267"/>
      <c r="AF38" s="267"/>
      <c r="AG38" s="405"/>
      <c r="AH38" s="267"/>
      <c r="AI38" s="267"/>
      <c r="AJ38" s="267"/>
      <c r="AK38" s="267"/>
      <c r="AL38" s="267"/>
      <c r="AM38" s="267"/>
      <c r="AN38" s="267"/>
      <c r="AO38" s="267"/>
      <c r="AP38" s="267"/>
      <c r="AQ38" s="405"/>
      <c r="AR38" s="267"/>
      <c r="AS38" s="267"/>
      <c r="AT38" s="267"/>
      <c r="AU38" s="267"/>
      <c r="AV38" s="267"/>
      <c r="AW38" s="267"/>
      <c r="AX38" s="267"/>
      <c r="AY38" s="267"/>
      <c r="AZ38" s="267"/>
      <c r="BA38" s="405"/>
      <c r="BB38" s="267"/>
      <c r="BC38" s="267"/>
      <c r="BD38" s="267"/>
      <c r="BE38" s="267"/>
      <c r="BF38" s="267"/>
      <c r="BG38" s="267"/>
      <c r="BH38" s="267"/>
      <c r="BI38" s="267"/>
      <c r="BJ38" s="267"/>
      <c r="BK38" s="405"/>
      <c r="BL38" s="267"/>
      <c r="BM38" s="267"/>
      <c r="BN38" s="267"/>
      <c r="BO38" s="267"/>
      <c r="BP38" s="268"/>
      <c r="BQ38" s="238"/>
      <c r="BR38" s="491"/>
    </row>
    <row r="39" spans="1:71" s="394" customFormat="1" ht="31.5">
      <c r="A39" s="277" t="s">
        <v>456</v>
      </c>
      <c r="B39" s="278" t="s">
        <v>374</v>
      </c>
      <c r="C39" s="287"/>
      <c r="D39" s="873">
        <v>2</v>
      </c>
      <c r="E39" s="284"/>
      <c r="F39" s="285"/>
      <c r="G39" s="483">
        <v>6</v>
      </c>
      <c r="H39" s="270">
        <f t="shared" si="20"/>
        <v>180</v>
      </c>
      <c r="I39" s="286">
        <f t="shared" si="21"/>
        <v>60</v>
      </c>
      <c r="J39" s="829">
        <v>30</v>
      </c>
      <c r="K39" s="829"/>
      <c r="L39" s="832">
        <v>30</v>
      </c>
      <c r="M39" s="288">
        <f t="shared" si="22"/>
        <v>120</v>
      </c>
      <c r="N39" s="289"/>
      <c r="O39" s="287">
        <v>4</v>
      </c>
      <c r="P39" s="829"/>
      <c r="Q39" s="276"/>
      <c r="R39" s="276"/>
      <c r="S39" s="276"/>
      <c r="T39" s="276"/>
      <c r="U39" s="405"/>
      <c r="V39" s="405"/>
      <c r="W39" s="405"/>
      <c r="X39" s="267"/>
      <c r="Y39" s="267"/>
      <c r="Z39" s="267"/>
      <c r="AA39" s="267"/>
      <c r="AB39" s="267"/>
      <c r="AC39" s="267"/>
      <c r="AD39" s="267"/>
      <c r="AE39" s="267"/>
      <c r="AF39" s="267"/>
      <c r="AG39" s="405"/>
      <c r="AH39" s="267"/>
      <c r="AI39" s="267"/>
      <c r="AJ39" s="267"/>
      <c r="AK39" s="267"/>
      <c r="AL39" s="267"/>
      <c r="AM39" s="267"/>
      <c r="AN39" s="267"/>
      <c r="AO39" s="267"/>
      <c r="AP39" s="267"/>
      <c r="AQ39" s="405"/>
      <c r="AR39" s="267"/>
      <c r="AS39" s="267"/>
      <c r="AT39" s="267"/>
      <c r="AU39" s="267"/>
      <c r="AV39" s="267"/>
      <c r="AW39" s="267"/>
      <c r="AX39" s="267"/>
      <c r="AY39" s="267"/>
      <c r="AZ39" s="267"/>
      <c r="BA39" s="405"/>
      <c r="BB39" s="267"/>
      <c r="BC39" s="267"/>
      <c r="BD39" s="267"/>
      <c r="BE39" s="267"/>
      <c r="BF39" s="267"/>
      <c r="BG39" s="267"/>
      <c r="BH39" s="267"/>
      <c r="BI39" s="267"/>
      <c r="BJ39" s="267"/>
      <c r="BK39" s="405"/>
      <c r="BL39" s="267"/>
      <c r="BM39" s="267"/>
      <c r="BN39" s="267"/>
      <c r="BO39" s="267"/>
      <c r="BP39" s="268"/>
      <c r="BQ39" s="238"/>
      <c r="BR39" s="491"/>
    </row>
    <row r="40" spans="1:71" s="394" customFormat="1" ht="31.5">
      <c r="A40" s="277" t="s">
        <v>457</v>
      </c>
      <c r="B40" s="278" t="s">
        <v>384</v>
      </c>
      <c r="C40" s="287"/>
      <c r="D40" s="873">
        <v>3</v>
      </c>
      <c r="E40" s="284"/>
      <c r="F40" s="285"/>
      <c r="G40" s="483">
        <v>6</v>
      </c>
      <c r="H40" s="270">
        <f t="shared" si="20"/>
        <v>180</v>
      </c>
      <c r="I40" s="286">
        <f t="shared" si="21"/>
        <v>42</v>
      </c>
      <c r="J40" s="829">
        <v>22</v>
      </c>
      <c r="K40" s="829"/>
      <c r="L40" s="832">
        <v>20</v>
      </c>
      <c r="M40" s="288">
        <f t="shared" si="22"/>
        <v>138</v>
      </c>
      <c r="N40" s="289"/>
      <c r="O40" s="287"/>
      <c r="P40" s="829">
        <v>7</v>
      </c>
      <c r="Q40" s="276"/>
      <c r="R40" s="276"/>
      <c r="S40" s="276"/>
      <c r="T40" s="276"/>
      <c r="U40" s="405"/>
      <c r="V40" s="405"/>
      <c r="W40" s="405"/>
      <c r="X40" s="267"/>
      <c r="Y40" s="267"/>
      <c r="Z40" s="267"/>
      <c r="AA40" s="267"/>
      <c r="AB40" s="267"/>
      <c r="AC40" s="267"/>
      <c r="AD40" s="267"/>
      <c r="AE40" s="267"/>
      <c r="AF40" s="267"/>
      <c r="AG40" s="405"/>
      <c r="AH40" s="267"/>
      <c r="AI40" s="267"/>
      <c r="AJ40" s="267"/>
      <c r="AK40" s="267"/>
      <c r="AL40" s="267"/>
      <c r="AM40" s="267"/>
      <c r="AN40" s="267"/>
      <c r="AO40" s="267"/>
      <c r="AP40" s="267"/>
      <c r="AQ40" s="405"/>
      <c r="AR40" s="267"/>
      <c r="AS40" s="267"/>
      <c r="AT40" s="267"/>
      <c r="AU40" s="267"/>
      <c r="AV40" s="267"/>
      <c r="AW40" s="267"/>
      <c r="AX40" s="267"/>
      <c r="AY40" s="267"/>
      <c r="AZ40" s="267"/>
      <c r="BA40" s="405"/>
      <c r="BB40" s="267"/>
      <c r="BC40" s="267"/>
      <c r="BD40" s="267"/>
      <c r="BE40" s="267"/>
      <c r="BF40" s="267"/>
      <c r="BG40" s="267"/>
      <c r="BH40" s="267"/>
      <c r="BI40" s="267"/>
      <c r="BJ40" s="267"/>
      <c r="BK40" s="405"/>
      <c r="BL40" s="267"/>
      <c r="BM40" s="267"/>
      <c r="BN40" s="267"/>
      <c r="BO40" s="267"/>
      <c r="BP40" s="268"/>
      <c r="BQ40" s="238"/>
      <c r="BR40" s="491"/>
    </row>
    <row r="41" spans="1:71" s="394" customFormat="1" ht="15.75">
      <c r="A41" s="277" t="s">
        <v>458</v>
      </c>
      <c r="B41" s="291" t="s">
        <v>343</v>
      </c>
      <c r="C41" s="287"/>
      <c r="D41" s="873">
        <v>2</v>
      </c>
      <c r="E41" s="284"/>
      <c r="F41" s="285"/>
      <c r="G41" s="483">
        <v>6</v>
      </c>
      <c r="H41" s="270">
        <f t="shared" si="20"/>
        <v>180</v>
      </c>
      <c r="I41" s="286">
        <f t="shared" si="21"/>
        <v>60</v>
      </c>
      <c r="J41" s="829">
        <v>30</v>
      </c>
      <c r="K41" s="829"/>
      <c r="L41" s="832">
        <v>30</v>
      </c>
      <c r="M41" s="288">
        <f t="shared" si="22"/>
        <v>120</v>
      </c>
      <c r="N41" s="289"/>
      <c r="O41" s="287">
        <v>4</v>
      </c>
      <c r="P41" s="829"/>
      <c r="Q41" s="276"/>
      <c r="R41" s="276"/>
      <c r="S41" s="276"/>
      <c r="T41" s="276"/>
      <c r="U41" s="405"/>
      <c r="V41" s="405"/>
      <c r="W41" s="405"/>
      <c r="X41" s="267"/>
      <c r="Y41" s="267"/>
      <c r="Z41" s="267"/>
      <c r="AA41" s="267"/>
      <c r="AB41" s="267"/>
      <c r="AC41" s="267"/>
      <c r="AD41" s="267"/>
      <c r="AE41" s="267"/>
      <c r="AF41" s="267"/>
      <c r="AG41" s="405"/>
      <c r="AH41" s="267"/>
      <c r="AI41" s="267"/>
      <c r="AJ41" s="267"/>
      <c r="AK41" s="267"/>
      <c r="AL41" s="267"/>
      <c r="AM41" s="267"/>
      <c r="AN41" s="267"/>
      <c r="AO41" s="267"/>
      <c r="AP41" s="267"/>
      <c r="AQ41" s="405"/>
      <c r="AR41" s="267"/>
      <c r="AS41" s="267"/>
      <c r="AT41" s="267"/>
      <c r="AU41" s="267"/>
      <c r="AV41" s="267"/>
      <c r="AW41" s="267"/>
      <c r="AX41" s="267"/>
      <c r="AY41" s="267"/>
      <c r="AZ41" s="267"/>
      <c r="BA41" s="405"/>
      <c r="BB41" s="267"/>
      <c r="BC41" s="267"/>
      <c r="BD41" s="267"/>
      <c r="BE41" s="267"/>
      <c r="BF41" s="267"/>
      <c r="BG41" s="267"/>
      <c r="BH41" s="267"/>
      <c r="BI41" s="267"/>
      <c r="BJ41" s="267"/>
      <c r="BK41" s="405"/>
      <c r="BL41" s="267"/>
      <c r="BM41" s="267"/>
      <c r="BN41" s="267"/>
      <c r="BO41" s="267"/>
      <c r="BP41" s="268"/>
      <c r="BQ41" s="238"/>
      <c r="BR41" s="491"/>
    </row>
    <row r="42" spans="1:71" s="394" customFormat="1" ht="32.25" thickBot="1">
      <c r="A42" s="466" t="s">
        <v>459</v>
      </c>
      <c r="B42" s="278" t="s">
        <v>460</v>
      </c>
      <c r="C42" s="378"/>
      <c r="D42" s="874">
        <v>3</v>
      </c>
      <c r="E42" s="467"/>
      <c r="F42" s="379"/>
      <c r="G42" s="484">
        <v>6</v>
      </c>
      <c r="H42" s="468">
        <f t="shared" si="20"/>
        <v>180</v>
      </c>
      <c r="I42" s="469">
        <f t="shared" si="21"/>
        <v>42</v>
      </c>
      <c r="J42" s="830">
        <v>22</v>
      </c>
      <c r="K42" s="830"/>
      <c r="L42" s="833">
        <v>20</v>
      </c>
      <c r="M42" s="380">
        <f t="shared" si="22"/>
        <v>138</v>
      </c>
      <c r="N42" s="470"/>
      <c r="O42" s="378"/>
      <c r="P42" s="830">
        <v>7</v>
      </c>
      <c r="Q42" s="276"/>
      <c r="R42" s="276"/>
      <c r="S42" s="276"/>
      <c r="T42" s="276"/>
      <c r="U42" s="405"/>
      <c r="V42" s="405"/>
      <c r="W42" s="405"/>
      <c r="X42" s="267"/>
      <c r="Y42" s="267"/>
      <c r="Z42" s="267"/>
      <c r="AA42" s="267"/>
      <c r="AB42" s="267"/>
      <c r="AC42" s="267"/>
      <c r="AD42" s="267"/>
      <c r="AE42" s="267"/>
      <c r="AF42" s="267"/>
      <c r="AG42" s="405"/>
      <c r="AH42" s="267"/>
      <c r="AI42" s="267"/>
      <c r="AJ42" s="267"/>
      <c r="AK42" s="267"/>
      <c r="AL42" s="267"/>
      <c r="AM42" s="267"/>
      <c r="AN42" s="267"/>
      <c r="AO42" s="267"/>
      <c r="AP42" s="267"/>
      <c r="AQ42" s="405"/>
      <c r="AR42" s="267"/>
      <c r="AS42" s="267"/>
      <c r="AT42" s="267"/>
      <c r="AU42" s="267"/>
      <c r="AV42" s="267"/>
      <c r="AW42" s="267"/>
      <c r="AX42" s="267"/>
      <c r="AY42" s="267"/>
      <c r="AZ42" s="267"/>
      <c r="BA42" s="405"/>
      <c r="BB42" s="267"/>
      <c r="BC42" s="267"/>
      <c r="BD42" s="267"/>
      <c r="BE42" s="267"/>
      <c r="BF42" s="267"/>
      <c r="BG42" s="267"/>
      <c r="BH42" s="267"/>
      <c r="BI42" s="267"/>
      <c r="BJ42" s="267"/>
      <c r="BK42" s="405"/>
      <c r="BL42" s="267"/>
      <c r="BM42" s="267"/>
      <c r="BN42" s="267"/>
      <c r="BO42" s="267"/>
      <c r="BP42" s="268"/>
      <c r="BQ42" s="238"/>
      <c r="BR42" s="491"/>
    </row>
    <row r="43" spans="1:71" s="394" customFormat="1" ht="15.75" customHeight="1" thickBot="1">
      <c r="A43" s="1294" t="s">
        <v>461</v>
      </c>
      <c r="B43" s="1295"/>
      <c r="C43" s="1295"/>
      <c r="D43" s="1295"/>
      <c r="E43" s="1295"/>
      <c r="F43" s="1295"/>
      <c r="G43" s="1295"/>
      <c r="H43" s="1295"/>
      <c r="I43" s="1295"/>
      <c r="J43" s="1295"/>
      <c r="K43" s="1295"/>
      <c r="L43" s="1295"/>
      <c r="M43" s="1295"/>
      <c r="N43" s="1295"/>
      <c r="O43" s="1295"/>
      <c r="P43" s="1296"/>
      <c r="Q43" s="472"/>
      <c r="R43" s="276"/>
      <c r="S43" s="276"/>
      <c r="T43" s="276"/>
      <c r="U43" s="405"/>
      <c r="V43" s="405"/>
      <c r="W43" s="405"/>
      <c r="X43" s="267"/>
      <c r="Y43" s="267"/>
      <c r="Z43" s="267"/>
      <c r="AA43" s="267"/>
      <c r="AB43" s="267"/>
      <c r="AC43" s="267"/>
      <c r="AD43" s="267"/>
      <c r="AE43" s="267"/>
      <c r="AF43" s="267"/>
      <c r="AG43" s="405"/>
      <c r="AH43" s="267"/>
      <c r="AI43" s="267"/>
      <c r="AJ43" s="267"/>
      <c r="AK43" s="267"/>
      <c r="AL43" s="267"/>
      <c r="AM43" s="267"/>
      <c r="AN43" s="267"/>
      <c r="AO43" s="267"/>
      <c r="AP43" s="267"/>
      <c r="AQ43" s="405"/>
      <c r="AR43" s="267"/>
      <c r="AS43" s="267"/>
      <c r="AT43" s="267"/>
      <c r="AU43" s="267"/>
      <c r="AV43" s="267"/>
      <c r="AW43" s="267"/>
      <c r="AX43" s="267"/>
      <c r="AY43" s="267"/>
      <c r="AZ43" s="267"/>
      <c r="BA43" s="405"/>
      <c r="BB43" s="267"/>
      <c r="BC43" s="267"/>
      <c r="BD43" s="267"/>
      <c r="BE43" s="267"/>
      <c r="BF43" s="267"/>
      <c r="BG43" s="267"/>
      <c r="BH43" s="267"/>
      <c r="BI43" s="267"/>
      <c r="BJ43" s="267"/>
      <c r="BK43" s="405"/>
      <c r="BL43" s="267"/>
      <c r="BM43" s="267"/>
      <c r="BN43" s="267"/>
      <c r="BO43" s="267"/>
      <c r="BP43" s="268"/>
      <c r="BQ43" s="238"/>
    </row>
    <row r="44" spans="1:71" s="394" customFormat="1" ht="31.5">
      <c r="A44" s="473" t="s">
        <v>445</v>
      </c>
      <c r="B44" s="474" t="s">
        <v>462</v>
      </c>
      <c r="C44" s="282"/>
      <c r="D44" s="872">
        <v>1</v>
      </c>
      <c r="E44" s="279"/>
      <c r="F44" s="280"/>
      <c r="G44" s="482">
        <v>5</v>
      </c>
      <c r="H44" s="270">
        <f t="shared" si="20"/>
        <v>150</v>
      </c>
      <c r="I44" s="281">
        <f t="shared" si="21"/>
        <v>44</v>
      </c>
      <c r="J44" s="828">
        <v>24</v>
      </c>
      <c r="K44" s="828"/>
      <c r="L44" s="831">
        <v>20</v>
      </c>
      <c r="M44" s="283">
        <f t="shared" si="22"/>
        <v>106</v>
      </c>
      <c r="N44" s="875">
        <v>3</v>
      </c>
      <c r="O44" s="282"/>
      <c r="P44" s="828"/>
      <c r="Q44" s="276"/>
      <c r="R44" s="276"/>
      <c r="S44" s="276"/>
      <c r="T44" s="276"/>
      <c r="U44" s="405"/>
      <c r="V44" s="405"/>
      <c r="W44" s="405"/>
      <c r="X44" s="267"/>
      <c r="Y44" s="267"/>
      <c r="Z44" s="267"/>
      <c r="AA44" s="267"/>
      <c r="AB44" s="267"/>
      <c r="AC44" s="267"/>
      <c r="AD44" s="267"/>
      <c r="AE44" s="267"/>
      <c r="AF44" s="267"/>
      <c r="AG44" s="405"/>
      <c r="AH44" s="267"/>
      <c r="AI44" s="267"/>
      <c r="AJ44" s="267"/>
      <c r="AK44" s="267"/>
      <c r="AL44" s="267"/>
      <c r="AM44" s="267"/>
      <c r="AN44" s="267"/>
      <c r="AO44" s="267"/>
      <c r="AP44" s="267"/>
      <c r="AQ44" s="405"/>
      <c r="AR44" s="267"/>
      <c r="AS44" s="267"/>
      <c r="AT44" s="267"/>
      <c r="AU44" s="267"/>
      <c r="AV44" s="267"/>
      <c r="AW44" s="267"/>
      <c r="AX44" s="267"/>
      <c r="AY44" s="267"/>
      <c r="AZ44" s="267"/>
      <c r="BA44" s="405"/>
      <c r="BB44" s="267"/>
      <c r="BC44" s="267"/>
      <c r="BD44" s="267"/>
      <c r="BE44" s="267"/>
      <c r="BF44" s="267"/>
      <c r="BG44" s="267"/>
      <c r="BH44" s="267"/>
      <c r="BI44" s="267"/>
      <c r="BJ44" s="267"/>
      <c r="BK44" s="405"/>
      <c r="BL44" s="267"/>
      <c r="BM44" s="267"/>
      <c r="BN44" s="267"/>
      <c r="BO44" s="267"/>
      <c r="BP44" s="268"/>
      <c r="BQ44" s="238"/>
      <c r="BR44" s="491"/>
    </row>
    <row r="45" spans="1:71" s="394" customFormat="1" ht="31.5">
      <c r="A45" s="277" t="s">
        <v>463</v>
      </c>
      <c r="B45" s="278" t="s">
        <v>375</v>
      </c>
      <c r="C45" s="287"/>
      <c r="D45" s="873">
        <v>2</v>
      </c>
      <c r="E45" s="284"/>
      <c r="F45" s="285"/>
      <c r="G45" s="483">
        <v>6</v>
      </c>
      <c r="H45" s="270">
        <f t="shared" si="20"/>
        <v>180</v>
      </c>
      <c r="I45" s="286">
        <f t="shared" si="21"/>
        <v>60</v>
      </c>
      <c r="J45" s="829">
        <v>30</v>
      </c>
      <c r="K45" s="829"/>
      <c r="L45" s="832">
        <v>30</v>
      </c>
      <c r="M45" s="288">
        <f t="shared" si="22"/>
        <v>120</v>
      </c>
      <c r="N45" s="289"/>
      <c r="O45" s="287">
        <v>4</v>
      </c>
      <c r="P45" s="829"/>
      <c r="Q45" s="276"/>
      <c r="R45" s="276"/>
      <c r="S45" s="276"/>
      <c r="T45" s="276"/>
      <c r="U45" s="405"/>
      <c r="V45" s="405"/>
      <c r="W45" s="405"/>
      <c r="X45" s="267"/>
      <c r="Y45" s="267"/>
      <c r="Z45" s="267"/>
      <c r="AA45" s="267"/>
      <c r="AB45" s="267"/>
      <c r="AC45" s="267"/>
      <c r="AD45" s="267"/>
      <c r="AE45" s="267"/>
      <c r="AF45" s="267"/>
      <c r="AG45" s="405"/>
      <c r="AH45" s="267"/>
      <c r="AI45" s="267"/>
      <c r="AJ45" s="267"/>
      <c r="AK45" s="267"/>
      <c r="AL45" s="267"/>
      <c r="AM45" s="267"/>
      <c r="AN45" s="267"/>
      <c r="AO45" s="267"/>
      <c r="AP45" s="267"/>
      <c r="AQ45" s="405"/>
      <c r="AR45" s="267"/>
      <c r="AS45" s="267"/>
      <c r="AT45" s="267"/>
      <c r="AU45" s="267"/>
      <c r="AV45" s="267"/>
      <c r="AW45" s="267"/>
      <c r="AX45" s="267"/>
      <c r="AY45" s="267"/>
      <c r="AZ45" s="267"/>
      <c r="BA45" s="405"/>
      <c r="BB45" s="267"/>
      <c r="BC45" s="267"/>
      <c r="BD45" s="267"/>
      <c r="BE45" s="267"/>
      <c r="BF45" s="267"/>
      <c r="BG45" s="267"/>
      <c r="BH45" s="267"/>
      <c r="BI45" s="267"/>
      <c r="BJ45" s="267"/>
      <c r="BK45" s="405"/>
      <c r="BL45" s="267"/>
      <c r="BM45" s="267"/>
      <c r="BN45" s="267"/>
      <c r="BO45" s="267"/>
      <c r="BP45" s="268"/>
      <c r="BQ45" s="238"/>
      <c r="BR45" s="491"/>
    </row>
    <row r="46" spans="1:71" s="394" customFormat="1" ht="17.25" customHeight="1">
      <c r="A46" s="277" t="s">
        <v>464</v>
      </c>
      <c r="B46" s="291" t="s">
        <v>342</v>
      </c>
      <c r="C46" s="287"/>
      <c r="D46" s="873">
        <v>3</v>
      </c>
      <c r="E46" s="284"/>
      <c r="F46" s="285"/>
      <c r="G46" s="483">
        <v>6</v>
      </c>
      <c r="H46" s="270">
        <f t="shared" si="20"/>
        <v>180</v>
      </c>
      <c r="I46" s="286">
        <f t="shared" si="21"/>
        <v>42</v>
      </c>
      <c r="J46" s="829">
        <v>22</v>
      </c>
      <c r="K46" s="829"/>
      <c r="L46" s="832">
        <v>20</v>
      </c>
      <c r="M46" s="288">
        <f t="shared" si="22"/>
        <v>138</v>
      </c>
      <c r="N46" s="289"/>
      <c r="O46" s="287"/>
      <c r="P46" s="829">
        <v>7</v>
      </c>
      <c r="Q46" s="276"/>
      <c r="R46" s="276"/>
      <c r="S46" s="276"/>
      <c r="T46" s="276"/>
      <c r="U46" s="405"/>
      <c r="V46" s="405"/>
      <c r="W46" s="405"/>
      <c r="X46" s="267"/>
      <c r="Y46" s="267"/>
      <c r="Z46" s="267"/>
      <c r="AA46" s="267"/>
      <c r="AB46" s="267"/>
      <c r="AC46" s="267"/>
      <c r="AD46" s="267"/>
      <c r="AE46" s="267"/>
      <c r="AF46" s="267"/>
      <c r="AG46" s="405"/>
      <c r="AH46" s="267"/>
      <c r="AI46" s="267"/>
      <c r="AJ46" s="267"/>
      <c r="AK46" s="267"/>
      <c r="AL46" s="267"/>
      <c r="AM46" s="267"/>
      <c r="AN46" s="267"/>
      <c r="AO46" s="267"/>
      <c r="AP46" s="267"/>
      <c r="AQ46" s="405"/>
      <c r="AR46" s="267"/>
      <c r="AS46" s="267"/>
      <c r="AT46" s="267"/>
      <c r="AU46" s="267"/>
      <c r="AV46" s="267"/>
      <c r="AW46" s="267"/>
      <c r="AX46" s="267"/>
      <c r="AY46" s="267"/>
      <c r="AZ46" s="267"/>
      <c r="BA46" s="405"/>
      <c r="BB46" s="267"/>
      <c r="BC46" s="267"/>
      <c r="BD46" s="267"/>
      <c r="BE46" s="267"/>
      <c r="BF46" s="267"/>
      <c r="BG46" s="267"/>
      <c r="BH46" s="267"/>
      <c r="BI46" s="267"/>
      <c r="BJ46" s="267"/>
      <c r="BK46" s="405"/>
      <c r="BL46" s="267"/>
      <c r="BM46" s="267"/>
      <c r="BN46" s="267"/>
      <c r="BO46" s="267"/>
      <c r="BP46" s="268"/>
      <c r="BQ46" s="238"/>
      <c r="BR46" s="491"/>
    </row>
    <row r="47" spans="1:71" s="394" customFormat="1" ht="31.5">
      <c r="A47" s="277" t="s">
        <v>465</v>
      </c>
      <c r="B47" s="291" t="s">
        <v>385</v>
      </c>
      <c r="C47" s="287"/>
      <c r="D47" s="873">
        <v>2</v>
      </c>
      <c r="E47" s="284"/>
      <c r="F47" s="285"/>
      <c r="G47" s="483">
        <v>6</v>
      </c>
      <c r="H47" s="270">
        <f t="shared" si="20"/>
        <v>180</v>
      </c>
      <c r="I47" s="286">
        <f t="shared" si="21"/>
        <v>60</v>
      </c>
      <c r="J47" s="829">
        <v>30</v>
      </c>
      <c r="K47" s="829"/>
      <c r="L47" s="832">
        <v>30</v>
      </c>
      <c r="M47" s="288">
        <f t="shared" si="22"/>
        <v>120</v>
      </c>
      <c r="N47" s="289"/>
      <c r="O47" s="287">
        <v>4</v>
      </c>
      <c r="P47" s="829"/>
      <c r="Q47" s="276"/>
      <c r="R47" s="276"/>
      <c r="S47" s="276"/>
      <c r="T47" s="276"/>
      <c r="U47" s="405"/>
      <c r="V47" s="405"/>
      <c r="W47" s="405"/>
      <c r="X47" s="267"/>
      <c r="Y47" s="267"/>
      <c r="Z47" s="267"/>
      <c r="AA47" s="267"/>
      <c r="AB47" s="267"/>
      <c r="AC47" s="267"/>
      <c r="AD47" s="267"/>
      <c r="AE47" s="267"/>
      <c r="AF47" s="267"/>
      <c r="AG47" s="405"/>
      <c r="AH47" s="267"/>
      <c r="AI47" s="267"/>
      <c r="AJ47" s="267"/>
      <c r="AK47" s="267"/>
      <c r="AL47" s="267"/>
      <c r="AM47" s="267"/>
      <c r="AN47" s="267"/>
      <c r="AO47" s="267"/>
      <c r="AP47" s="267"/>
      <c r="AQ47" s="405"/>
      <c r="AR47" s="267"/>
      <c r="AS47" s="267"/>
      <c r="AT47" s="267"/>
      <c r="AU47" s="267"/>
      <c r="AV47" s="267"/>
      <c r="AW47" s="267"/>
      <c r="AX47" s="267"/>
      <c r="AY47" s="267"/>
      <c r="AZ47" s="267"/>
      <c r="BA47" s="405"/>
      <c r="BB47" s="267"/>
      <c r="BC47" s="267"/>
      <c r="BD47" s="267"/>
      <c r="BE47" s="267"/>
      <c r="BF47" s="267"/>
      <c r="BG47" s="267"/>
      <c r="BH47" s="267"/>
      <c r="BI47" s="267"/>
      <c r="BJ47" s="267"/>
      <c r="BK47" s="405"/>
      <c r="BL47" s="267"/>
      <c r="BM47" s="267"/>
      <c r="BN47" s="267"/>
      <c r="BO47" s="267"/>
      <c r="BP47" s="268"/>
      <c r="BQ47" s="238"/>
      <c r="BR47" s="491"/>
    </row>
    <row r="48" spans="1:71" s="238" customFormat="1" ht="32.25" thickBot="1">
      <c r="A48" s="466" t="s">
        <v>466</v>
      </c>
      <c r="B48" s="290" t="s">
        <v>348</v>
      </c>
      <c r="C48" s="378"/>
      <c r="D48" s="874">
        <v>3</v>
      </c>
      <c r="E48" s="467"/>
      <c r="F48" s="379"/>
      <c r="G48" s="485">
        <v>6</v>
      </c>
      <c r="H48" s="468">
        <f t="shared" si="20"/>
        <v>180</v>
      </c>
      <c r="I48" s="469">
        <f>SUM(J48:L48)</f>
        <v>44</v>
      </c>
      <c r="J48" s="830">
        <v>24</v>
      </c>
      <c r="K48" s="830"/>
      <c r="L48" s="833">
        <v>20</v>
      </c>
      <c r="M48" s="380">
        <f>H48-I48</f>
        <v>136</v>
      </c>
      <c r="N48" s="470"/>
      <c r="O48" s="378"/>
      <c r="P48" s="830">
        <v>7</v>
      </c>
      <c r="Q48" s="276"/>
      <c r="R48" s="276"/>
      <c r="S48" s="276"/>
      <c r="T48" s="276"/>
      <c r="U48" s="405"/>
      <c r="V48" s="405"/>
      <c r="W48" s="405"/>
      <c r="X48" s="267" t="str">
        <f>IF(ISERROR(SEARCH(X$8,#REF!,1)),"-",IF(COUNTIF(#REF!,X$8)=1,1,IF(ISERROR(SEARCH(CONCATENATE(X$8,","),#REF!,1)),IF(ISERROR(SEARCH(CONCATENATE(",",X$8),#REF!,1)),"-",1),1)))</f>
        <v>-</v>
      </c>
      <c r="Y48" s="267" t="str">
        <f>IF(ISERROR(SEARCH(Y$8,#REF!,1)),"-",IF(COUNTIF(#REF!,Y$8)=1,1,IF(ISERROR(SEARCH(CONCATENATE(Y$8,","),#REF!,1)),IF(ISERROR(SEARCH(CONCATENATE(",",Y$8),#REF!,1)),"-",1),1)))</f>
        <v>-</v>
      </c>
      <c r="Z48" s="267" t="str">
        <f>IF(ISERROR(SEARCH(Z$8,#REF!,1)),"-",IF(COUNTIF(#REF!,Z$8)=1,1,IF(ISERROR(SEARCH(CONCATENATE(Z$8,","),#REF!,1)),IF(ISERROR(SEARCH(CONCATENATE(",",Z$8),#REF!,1)),"-",1),1)))</f>
        <v>-</v>
      </c>
      <c r="AA48" s="267" t="str">
        <f>IF(ISERROR(SEARCH(AA$8,#REF!,1)),"-",IF(COUNTIF(#REF!,AA$8)=1,1,IF(ISERROR(SEARCH(CONCATENATE(AA$8,","),#REF!,1)),IF(ISERROR(SEARCH(CONCATENATE(",",AA$8),#REF!,1)),"-",1),1)))</f>
        <v>-</v>
      </c>
      <c r="AB48" s="267" t="str">
        <f>IF(ISERROR(SEARCH(AB$8,#REF!,1)),"-",IF(COUNTIF(#REF!,AB$8)=1,1,IF(ISERROR(SEARCH(CONCATENATE(AB$8,","),#REF!,1)),IF(ISERROR(SEARCH(CONCATENATE(",",AB$8),#REF!,1)),"-",1),1)))</f>
        <v>-</v>
      </c>
      <c r="AC48" s="267" t="str">
        <f>IF(ISERROR(SEARCH(AC$8,#REF!,1)),"-",IF(COUNTIF(#REF!,AC$8)=1,1,IF(ISERROR(SEARCH(CONCATENATE(AC$8,","),#REF!,1)),IF(ISERROR(SEARCH(CONCATENATE(",",AC$8),#REF!,1)),"-",1),1)))</f>
        <v>-</v>
      </c>
      <c r="AD48" s="267" t="str">
        <f>IF(ISERROR(SEARCH(AD$8,#REF!,1)),"-",IF(COUNTIF(#REF!,AD$8)=1,1,IF(ISERROR(SEARCH(CONCATENATE(AD$8,","),#REF!,1)),IF(ISERROR(SEARCH(CONCATENATE(",",AD$8),#REF!,1)),"-",1),1)))</f>
        <v>-</v>
      </c>
      <c r="AE48" s="267" t="str">
        <f>IF(ISERROR(SEARCH(AE$8,#REF!,1)),"-",IF(COUNTIF(#REF!,AE$8)=1,1,IF(ISERROR(SEARCH(CONCATENATE(AE$8,","),#REF!,1)),IF(ISERROR(SEARCH(CONCATENATE(",",AE$8),#REF!,1)),"-",1),1)))</f>
        <v>-</v>
      </c>
      <c r="AF48" s="267" t="str">
        <f>IF(ISERROR(SEARCH(AF$8,#REF!,1)),"-",IF(COUNTIF(#REF!,AF$8)=1,1,IF(ISERROR(SEARCH(CONCATENATE(AF$8,","),#REF!,1)),IF(ISERROR(SEARCH(CONCATENATE(",",AF$8),#REF!,1)),"-",1),1)))</f>
        <v>-</v>
      </c>
      <c r="AG48" s="405"/>
      <c r="AH48" s="267" t="str">
        <f>IF(ISERROR(SEARCH(AH$8,#REF!,1)),"-",IF(COUNTIF(#REF!,AH$8)=1,1,IF(ISERROR(SEARCH(CONCATENATE(AH$8,","),#REF!,1)),IF(ISERROR(SEARCH(CONCATENATE(",",AH$8),#REF!,1)),"-",1),1)))</f>
        <v>-</v>
      </c>
      <c r="AI48" s="267" t="str">
        <f>IF(ISERROR(SEARCH(AI$8,#REF!,1)),"-",IF(COUNTIF(#REF!,AI$8)=1,1,IF(ISERROR(SEARCH(CONCATENATE(AI$8,","),#REF!,1)),IF(ISERROR(SEARCH(CONCATENATE(",",AI$8),#REF!,1)),"-",1),1)))</f>
        <v>-</v>
      </c>
      <c r="AJ48" s="267" t="str">
        <f>IF(ISERROR(SEARCH(AJ$8,#REF!,1)),"-",IF(COUNTIF(#REF!,AJ$8)=1,1,IF(ISERROR(SEARCH(CONCATENATE(AJ$8,","),#REF!,1)),IF(ISERROR(SEARCH(CONCATENATE(",",AJ$8),#REF!,1)),"-",1),1)))</f>
        <v>-</v>
      </c>
      <c r="AK48" s="267" t="str">
        <f>IF(ISERROR(SEARCH(AK$8,#REF!,1)),"-",IF(COUNTIF(#REF!,AK$8)=1,1,IF(ISERROR(SEARCH(CONCATENATE(AK$8,","),#REF!,1)),IF(ISERROR(SEARCH(CONCATENATE(",",AK$8),#REF!,1)),"-",1),1)))</f>
        <v>-</v>
      </c>
      <c r="AL48" s="267" t="str">
        <f>IF(ISERROR(SEARCH(AL$8,#REF!,1)),"-",IF(COUNTIF(#REF!,AL$8)=1,1,IF(ISERROR(SEARCH(CONCATENATE(AL$8,","),#REF!,1)),IF(ISERROR(SEARCH(CONCATENATE(",",AL$8),#REF!,1)),"-",1),1)))</f>
        <v>-</v>
      </c>
      <c r="AM48" s="267" t="str">
        <f>IF(ISERROR(SEARCH(AM$8,#REF!,1)),"-",IF(COUNTIF(#REF!,AM$8)=1,1,IF(ISERROR(SEARCH(CONCATENATE(AM$8,","),#REF!,1)),IF(ISERROR(SEARCH(CONCATENATE(",",AM$8),#REF!,1)),"-",1),1)))</f>
        <v>-</v>
      </c>
      <c r="AN48" s="267" t="str">
        <f>IF(ISERROR(SEARCH(AN$8,#REF!,1)),"-",IF(COUNTIF(#REF!,AN$8)=1,1,IF(ISERROR(SEARCH(CONCATENATE(AN$8,","),#REF!,1)),IF(ISERROR(SEARCH(CONCATENATE(",",AN$8),#REF!,1)),"-",1),1)))</f>
        <v>-</v>
      </c>
      <c r="AO48" s="267" t="str">
        <f>IF(ISERROR(SEARCH(AO$8,#REF!,1)),"-",IF(COUNTIF(#REF!,AO$8)=1,1,IF(ISERROR(SEARCH(CONCATENATE(AO$8,","),#REF!,1)),IF(ISERROR(SEARCH(CONCATENATE(",",AO$8),#REF!,1)),"-",1),1)))</f>
        <v>-</v>
      </c>
      <c r="AP48" s="267" t="str">
        <f>IF(ISERROR(SEARCH(AP$8,#REF!,1)),"-",IF(COUNTIF(#REF!,AP$8)=1,1,IF(ISERROR(SEARCH(CONCATENATE(AP$8,","),#REF!,1)),IF(ISERROR(SEARCH(CONCATENATE(",",AP$8),#REF!,1)),"-",1),1)))</f>
        <v>-</v>
      </c>
      <c r="AQ48" s="405"/>
      <c r="AR48" s="267" t="str">
        <f>IF(ISERROR(SEARCH(AR$8,#REF!,1)),"-",IF(COUNTIF(#REF!,AR$8)=1,1,IF(ISERROR(SEARCH(CONCATENATE(AR$8,","),#REF!,1)),IF(ISERROR(SEARCH(CONCATENATE(",",AR$8),#REF!,1)),"-",1),1)))</f>
        <v>-</v>
      </c>
      <c r="AS48" s="267" t="str">
        <f>IF(ISERROR(SEARCH(AS$8,#REF!,1)),"-",IF(COUNTIF(#REF!,AS$8)=1,1,IF(ISERROR(SEARCH(CONCATENATE(AS$8,","),#REF!,1)),IF(ISERROR(SEARCH(CONCATENATE(",",AS$8),#REF!,1)),"-",1),1)))</f>
        <v>-</v>
      </c>
      <c r="AT48" s="267" t="str">
        <f>IF(ISERROR(SEARCH(AT$8,#REF!,1)),"-",IF(COUNTIF(#REF!,AT$8)=1,1,IF(ISERROR(SEARCH(CONCATENATE(AT$8,","),#REF!,1)),IF(ISERROR(SEARCH(CONCATENATE(",",AT$8),#REF!,1)),"-",1),1)))</f>
        <v>-</v>
      </c>
      <c r="AU48" s="267" t="str">
        <f>IF(ISERROR(SEARCH(AU$8,#REF!,1)),"-",IF(COUNTIF(#REF!,AU$8)=1,1,IF(ISERROR(SEARCH(CONCATENATE(AU$8,","),#REF!,1)),IF(ISERROR(SEARCH(CONCATENATE(",",AU$8),#REF!,1)),"-",1),1)))</f>
        <v>-</v>
      </c>
      <c r="AV48" s="267" t="str">
        <f>IF(ISERROR(SEARCH(AV$8,#REF!,1)),"-",IF(COUNTIF(#REF!,AV$8)=1,1,IF(ISERROR(SEARCH(CONCATENATE(AV$8,","),#REF!,1)),IF(ISERROR(SEARCH(CONCATENATE(",",AV$8),#REF!,1)),"-",1),1)))</f>
        <v>-</v>
      </c>
      <c r="AW48" s="267" t="str">
        <f>IF(ISERROR(SEARCH(AW$8,#REF!,1)),"-",IF(COUNTIF(#REF!,AW$8)=1,1,IF(ISERROR(SEARCH(CONCATENATE(AW$8,","),#REF!,1)),IF(ISERROR(SEARCH(CONCATENATE(",",AW$8),#REF!,1)),"-",1),1)))</f>
        <v>-</v>
      </c>
      <c r="AX48" s="267" t="str">
        <f>IF(ISERROR(SEARCH(AX$8,#REF!,1)),"-",IF(COUNTIF(#REF!,AX$8)=1,1,IF(ISERROR(SEARCH(CONCATENATE(AX$8,","),#REF!,1)),IF(ISERROR(SEARCH(CONCATENATE(",",AX$8),#REF!,1)),"-",1),1)))</f>
        <v>-</v>
      </c>
      <c r="AY48" s="267" t="str">
        <f>IF(ISERROR(SEARCH(AY$8,#REF!,1)),"-",IF(COUNTIF(#REF!,AY$8)=1,1,IF(ISERROR(SEARCH(CONCATENATE(AY$8,","),#REF!,1)),IF(ISERROR(SEARCH(CONCATENATE(",",AY$8),#REF!,1)),"-",1),1)))</f>
        <v>-</v>
      </c>
      <c r="AZ48" s="267" t="str">
        <f>IF(ISERROR(SEARCH(AZ$8,#REF!,1)),"-",IF(COUNTIF(#REF!,AZ$8)=1,1,IF(ISERROR(SEARCH(CONCATENATE(AZ$8,","),#REF!,1)),IF(ISERROR(SEARCH(CONCATENATE(",",AZ$8),#REF!,1)),"-",1),1)))</f>
        <v>-</v>
      </c>
      <c r="BA48" s="405"/>
      <c r="BB48" s="267" t="str">
        <f>IF(ISERROR(SEARCH(BB$8,#REF!,1)),"-",IF(COUNTIF(#REF!,BB$8)=1,1,IF(ISERROR(SEARCH(CONCATENATE(BB$8,","),#REF!,1)),IF(ISERROR(SEARCH(CONCATENATE(",",BB$8),#REF!,1)),"-",1),1)))</f>
        <v>-</v>
      </c>
      <c r="BC48" s="267" t="str">
        <f>IF(ISERROR(SEARCH(BC$8,#REF!,1)),"-",IF(COUNTIF(#REF!,BC$8)=1,1,IF(ISERROR(SEARCH(CONCATENATE(BC$8,","),#REF!,1)),IF(ISERROR(SEARCH(CONCATENATE(",",BC$8),#REF!,1)),"-",1),1)))</f>
        <v>-</v>
      </c>
      <c r="BD48" s="267" t="str">
        <f>IF(ISERROR(SEARCH(BD$8,#REF!,1)),"-",IF(COUNTIF(#REF!,BD$8)=1,1,IF(ISERROR(SEARCH(CONCATENATE(BD$8,","),#REF!,1)),IF(ISERROR(SEARCH(CONCATENATE(",",BD$8),#REF!,1)),"-",1),1)))</f>
        <v>-</v>
      </c>
      <c r="BE48" s="267" t="str">
        <f>IF(ISERROR(SEARCH(BE$8,#REF!,1)),"-",IF(COUNTIF(#REF!,BE$8)=1,1,IF(ISERROR(SEARCH(CONCATENATE(BE$8,","),#REF!,1)),IF(ISERROR(SEARCH(CONCATENATE(",",BE$8),#REF!,1)),"-",1),1)))</f>
        <v>-</v>
      </c>
      <c r="BF48" s="267" t="str">
        <f>IF(ISERROR(SEARCH(BF$8,#REF!,1)),"-",IF(COUNTIF(#REF!,BF$8)=1,1,IF(ISERROR(SEARCH(CONCATENATE(BF$8,","),#REF!,1)),IF(ISERROR(SEARCH(CONCATENATE(",",BF$8),#REF!,1)),"-",1),1)))</f>
        <v>-</v>
      </c>
      <c r="BG48" s="267" t="str">
        <f>IF(ISERROR(SEARCH(BG$8,#REF!,1)),"-",IF(COUNTIF(#REF!,BG$8)=1,1,IF(ISERROR(SEARCH(CONCATENATE(BG$8,","),#REF!,1)),IF(ISERROR(SEARCH(CONCATENATE(",",BG$8),#REF!,1)),"-",1),1)))</f>
        <v>-</v>
      </c>
      <c r="BH48" s="267" t="str">
        <f>IF(ISERROR(SEARCH(BH$8,#REF!,1)),"-",IF(COUNTIF(#REF!,BH$8)=1,1,IF(ISERROR(SEARCH(CONCATENATE(BH$8,","),#REF!,1)),IF(ISERROR(SEARCH(CONCATENATE(",",BH$8),#REF!,1)),"-",1),1)))</f>
        <v>-</v>
      </c>
      <c r="BI48" s="267" t="str">
        <f>IF(ISERROR(SEARCH(BI$8,#REF!,1)),"-",IF(COUNTIF(#REF!,BI$8)=1,1,IF(ISERROR(SEARCH(CONCATENATE(BI$8,","),#REF!,1)),IF(ISERROR(SEARCH(CONCATENATE(",",BI$8),#REF!,1)),"-",1),1)))</f>
        <v>-</v>
      </c>
      <c r="BJ48" s="267" t="str">
        <f>IF(ISERROR(SEARCH(BJ$8,#REF!,1)),"-",IF(COUNTIF(#REF!,BJ$8)=1,1,IF(ISERROR(SEARCH(CONCATENATE(BJ$8,","),#REF!,1)),IF(ISERROR(SEARCH(CONCATENATE(",",BJ$8),#REF!,1)),"-",1),1)))</f>
        <v>-</v>
      </c>
      <c r="BK48" s="405"/>
      <c r="BL48" s="267"/>
      <c r="BM48" s="267"/>
      <c r="BN48" s="267"/>
      <c r="BO48" s="267"/>
      <c r="BP48" s="268"/>
      <c r="BR48" s="491"/>
      <c r="BS48" s="394"/>
    </row>
    <row r="49" spans="1:69" s="259" customFormat="1" ht="16.5" thickBot="1">
      <c r="A49" s="1344" t="s">
        <v>491</v>
      </c>
      <c r="B49" s="1345"/>
      <c r="C49" s="231">
        <f>SUM(C30+C28)</f>
        <v>2</v>
      </c>
      <c r="D49" s="231">
        <f t="shared" ref="D49:P49" si="23">SUM(D30+D28)</f>
        <v>8</v>
      </c>
      <c r="E49" s="231">
        <f t="shared" si="23"/>
        <v>0</v>
      </c>
      <c r="F49" s="471">
        <f t="shared" si="23"/>
        <v>0</v>
      </c>
      <c r="G49" s="299">
        <f t="shared" si="23"/>
        <v>62</v>
      </c>
      <c r="H49" s="233">
        <f t="shared" si="23"/>
        <v>1860</v>
      </c>
      <c r="I49" s="233">
        <f t="shared" si="23"/>
        <v>336</v>
      </c>
      <c r="J49" s="233">
        <f t="shared" si="23"/>
        <v>174</v>
      </c>
      <c r="K49" s="233">
        <f t="shared" si="23"/>
        <v>0</v>
      </c>
      <c r="L49" s="471">
        <f t="shared" si="23"/>
        <v>162</v>
      </c>
      <c r="M49" s="299">
        <f t="shared" si="23"/>
        <v>1524</v>
      </c>
      <c r="N49" s="233">
        <f t="shared" si="23"/>
        <v>3</v>
      </c>
      <c r="O49" s="233">
        <f t="shared" si="23"/>
        <v>13</v>
      </c>
      <c r="P49" s="232">
        <f t="shared" si="23"/>
        <v>16</v>
      </c>
      <c r="Q49" s="465">
        <f>SUM(Q30:Q30)</f>
        <v>0</v>
      </c>
      <c r="R49" s="406">
        <f>SUM(R30:R30)</f>
        <v>0</v>
      </c>
      <c r="S49" s="406">
        <f>SUM(S30:S30)</f>
        <v>0</v>
      </c>
      <c r="T49" s="406">
        <f>SUM(T30:T30)</f>
        <v>0</v>
      </c>
      <c r="U49" s="407"/>
      <c r="V49" s="408"/>
      <c r="W49" s="408"/>
      <c r="X49" s="292">
        <f t="shared" ref="X49:AF49" si="24">SUM(X30:X30)</f>
        <v>0</v>
      </c>
      <c r="Y49" s="292">
        <f t="shared" si="24"/>
        <v>0</v>
      </c>
      <c r="Z49" s="292">
        <f t="shared" si="24"/>
        <v>0</v>
      </c>
      <c r="AA49" s="292">
        <f t="shared" si="24"/>
        <v>0</v>
      </c>
      <c r="AB49" s="292">
        <f t="shared" si="24"/>
        <v>0</v>
      </c>
      <c r="AC49" s="292">
        <f t="shared" si="24"/>
        <v>0</v>
      </c>
      <c r="AD49" s="292">
        <f t="shared" si="24"/>
        <v>0</v>
      </c>
      <c r="AE49" s="292">
        <f t="shared" si="24"/>
        <v>0</v>
      </c>
      <c r="AF49" s="292">
        <f t="shared" si="24"/>
        <v>0</v>
      </c>
      <c r="AG49" s="408"/>
      <c r="AH49" s="292">
        <f t="shared" ref="AH49:AP49" si="25">SUM(AH30:AH30)</f>
        <v>0</v>
      </c>
      <c r="AI49" s="292">
        <f t="shared" si="25"/>
        <v>0</v>
      </c>
      <c r="AJ49" s="292">
        <f t="shared" si="25"/>
        <v>0</v>
      </c>
      <c r="AK49" s="292">
        <f t="shared" si="25"/>
        <v>0</v>
      </c>
      <c r="AL49" s="292">
        <f t="shared" si="25"/>
        <v>0</v>
      </c>
      <c r="AM49" s="292">
        <f t="shared" si="25"/>
        <v>0</v>
      </c>
      <c r="AN49" s="292">
        <f t="shared" si="25"/>
        <v>0</v>
      </c>
      <c r="AO49" s="292">
        <f t="shared" si="25"/>
        <v>0</v>
      </c>
      <c r="AP49" s="292">
        <f t="shared" si="25"/>
        <v>0</v>
      </c>
      <c r="AQ49" s="408"/>
      <c r="AR49" s="292">
        <f t="shared" ref="AR49:AZ49" si="26">SUM(AR30:AR30)</f>
        <v>0</v>
      </c>
      <c r="AS49" s="292">
        <f t="shared" si="26"/>
        <v>0</v>
      </c>
      <c r="AT49" s="292">
        <f t="shared" si="26"/>
        <v>0</v>
      </c>
      <c r="AU49" s="292">
        <f t="shared" si="26"/>
        <v>0</v>
      </c>
      <c r="AV49" s="292">
        <f t="shared" si="26"/>
        <v>0</v>
      </c>
      <c r="AW49" s="292">
        <f t="shared" si="26"/>
        <v>0</v>
      </c>
      <c r="AX49" s="292">
        <f t="shared" si="26"/>
        <v>0</v>
      </c>
      <c r="AY49" s="292">
        <f t="shared" si="26"/>
        <v>0</v>
      </c>
      <c r="AZ49" s="292">
        <f t="shared" si="26"/>
        <v>0</v>
      </c>
      <c r="BA49" s="408"/>
      <c r="BB49" s="292">
        <f t="shared" ref="BB49:BJ49" si="27">SUM(BB30:BB30)</f>
        <v>0</v>
      </c>
      <c r="BC49" s="292">
        <f t="shared" si="27"/>
        <v>0</v>
      </c>
      <c r="BD49" s="292">
        <f t="shared" si="27"/>
        <v>0</v>
      </c>
      <c r="BE49" s="292">
        <f t="shared" si="27"/>
        <v>0</v>
      </c>
      <c r="BF49" s="292">
        <f t="shared" si="27"/>
        <v>0</v>
      </c>
      <c r="BG49" s="292">
        <f t="shared" si="27"/>
        <v>0</v>
      </c>
      <c r="BH49" s="292">
        <f t="shared" si="27"/>
        <v>0</v>
      </c>
      <c r="BI49" s="292">
        <f t="shared" si="27"/>
        <v>0</v>
      </c>
      <c r="BJ49" s="292">
        <f t="shared" si="27"/>
        <v>0</v>
      </c>
      <c r="BK49" s="408"/>
      <c r="BL49" s="292">
        <f>SUM(BL30:BL30)</f>
        <v>0</v>
      </c>
      <c r="BM49" s="292">
        <f>SUM(BM30:BM30)</f>
        <v>0</v>
      </c>
      <c r="BN49" s="292">
        <f>SUM(BN30:BN30)</f>
        <v>0</v>
      </c>
      <c r="BO49" s="292">
        <f>SUM(BO30:BO30)</f>
        <v>0</v>
      </c>
      <c r="BP49" s="293">
        <f>SUM(BP30:BP30)</f>
        <v>0</v>
      </c>
      <c r="BQ49" s="238"/>
    </row>
    <row r="50" spans="1:69" s="259" customFormat="1" ht="31.5" customHeight="1" thickBot="1">
      <c r="A50" s="1095" t="s">
        <v>603</v>
      </c>
      <c r="B50" s="1096"/>
      <c r="C50" s="702"/>
      <c r="D50" s="702"/>
      <c r="E50" s="702"/>
      <c r="F50" s="702"/>
      <c r="G50" s="703"/>
      <c r="H50" s="704">
        <f>G19/G53</f>
        <v>0.31111111111111112</v>
      </c>
      <c r="I50" s="705"/>
      <c r="J50" s="705"/>
      <c r="K50" s="705"/>
      <c r="L50" s="706"/>
      <c r="M50" s="703"/>
      <c r="N50" s="707"/>
      <c r="O50" s="708"/>
      <c r="P50" s="705"/>
      <c r="Q50" s="890"/>
      <c r="R50" s="891"/>
      <c r="S50" s="891"/>
      <c r="T50" s="892"/>
      <c r="U50" s="409"/>
      <c r="V50" s="410"/>
      <c r="W50" s="422"/>
      <c r="X50" s="298"/>
      <c r="Y50" s="298"/>
      <c r="Z50" s="298"/>
      <c r="AA50" s="298"/>
      <c r="AB50" s="298"/>
      <c r="AC50" s="298"/>
      <c r="AD50" s="298"/>
      <c r="AE50" s="298"/>
      <c r="AF50" s="298"/>
      <c r="AG50" s="422"/>
      <c r="AH50" s="298"/>
      <c r="AI50" s="298"/>
      <c r="AJ50" s="298"/>
      <c r="AK50" s="298"/>
      <c r="AL50" s="298"/>
      <c r="AM50" s="298"/>
      <c r="AN50" s="298"/>
      <c r="AO50" s="298"/>
      <c r="AP50" s="298"/>
      <c r="AQ50" s="422"/>
      <c r="AR50" s="298"/>
      <c r="AS50" s="298"/>
      <c r="AT50" s="298"/>
      <c r="AU50" s="298"/>
      <c r="AV50" s="298"/>
      <c r="AW50" s="298"/>
      <c r="AX50" s="298"/>
      <c r="AY50" s="298"/>
      <c r="AZ50" s="298"/>
      <c r="BA50" s="422"/>
      <c r="BB50" s="298"/>
      <c r="BC50" s="298"/>
      <c r="BD50" s="298"/>
      <c r="BE50" s="298"/>
      <c r="BF50" s="298"/>
      <c r="BG50" s="298"/>
      <c r="BH50" s="298"/>
      <c r="BI50" s="298"/>
      <c r="BJ50" s="298"/>
      <c r="BK50" s="422"/>
      <c r="BL50" s="298"/>
      <c r="BM50" s="298"/>
      <c r="BN50" s="298"/>
      <c r="BO50" s="298"/>
      <c r="BP50" s="298"/>
      <c r="BQ50" s="238"/>
    </row>
    <row r="51" spans="1:69" s="259" customFormat="1" ht="31.5" customHeight="1" thickBot="1">
      <c r="A51" s="1097" t="s">
        <v>604</v>
      </c>
      <c r="B51" s="1098"/>
      <c r="C51" s="709"/>
      <c r="D51" s="709"/>
      <c r="E51" s="709"/>
      <c r="F51" s="709"/>
      <c r="G51" s="710"/>
      <c r="H51" s="711">
        <f>(G17+G30)/G53</f>
        <v>0.36666666666666664</v>
      </c>
      <c r="I51" s="709"/>
      <c r="J51" s="709"/>
      <c r="K51" s="709"/>
      <c r="L51" s="712"/>
      <c r="M51" s="710"/>
      <c r="N51" s="709"/>
      <c r="O51" s="709"/>
      <c r="P51" s="709"/>
      <c r="Q51" s="890"/>
      <c r="R51" s="891"/>
      <c r="S51" s="891"/>
      <c r="T51" s="892"/>
      <c r="U51" s="409"/>
      <c r="V51" s="410"/>
      <c r="W51" s="422"/>
      <c r="X51" s="298"/>
      <c r="Y51" s="298"/>
      <c r="Z51" s="298"/>
      <c r="AA51" s="298"/>
      <c r="AB51" s="298"/>
      <c r="AC51" s="298"/>
      <c r="AD51" s="298"/>
      <c r="AE51" s="298"/>
      <c r="AF51" s="298"/>
      <c r="AG51" s="422"/>
      <c r="AH51" s="298"/>
      <c r="AI51" s="298"/>
      <c r="AJ51" s="298"/>
      <c r="AK51" s="298"/>
      <c r="AL51" s="298"/>
      <c r="AM51" s="298"/>
      <c r="AN51" s="298"/>
      <c r="AO51" s="298"/>
      <c r="AP51" s="298"/>
      <c r="AQ51" s="422"/>
      <c r="AR51" s="298"/>
      <c r="AS51" s="298"/>
      <c r="AT51" s="298"/>
      <c r="AU51" s="298"/>
      <c r="AV51" s="298"/>
      <c r="AW51" s="298"/>
      <c r="AX51" s="298"/>
      <c r="AY51" s="298"/>
      <c r="AZ51" s="298"/>
      <c r="BA51" s="422"/>
      <c r="BB51" s="298"/>
      <c r="BC51" s="298"/>
      <c r="BD51" s="298"/>
      <c r="BE51" s="298"/>
      <c r="BF51" s="298"/>
      <c r="BG51" s="298"/>
      <c r="BH51" s="298"/>
      <c r="BI51" s="298"/>
      <c r="BJ51" s="298"/>
      <c r="BK51" s="422"/>
      <c r="BL51" s="298"/>
      <c r="BM51" s="298"/>
      <c r="BN51" s="298"/>
      <c r="BO51" s="298"/>
      <c r="BP51" s="298"/>
      <c r="BQ51" s="238"/>
    </row>
    <row r="52" spans="1:69" s="259" customFormat="1" ht="22.5" customHeight="1" thickBot="1">
      <c r="B52" s="394"/>
      <c r="C52" s="1299" t="s">
        <v>327</v>
      </c>
      <c r="D52" s="1300"/>
      <c r="E52" s="1300"/>
      <c r="F52" s="1300"/>
      <c r="G52" s="1300"/>
      <c r="H52" s="1300"/>
      <c r="I52" s="1300"/>
      <c r="J52" s="1300"/>
      <c r="K52" s="1300"/>
      <c r="L52" s="1300"/>
      <c r="M52" s="1300"/>
      <c r="N52" s="1300"/>
      <c r="O52" s="1300"/>
      <c r="P52" s="1300"/>
      <c r="Q52" s="1300"/>
      <c r="R52" s="1300"/>
      <c r="S52" s="1300"/>
      <c r="T52" s="1301"/>
      <c r="U52" s="409"/>
      <c r="V52" s="410"/>
      <c r="X52" s="294" t="str">
        <f>IF(ISERROR(SEARCH(X$8,#REF!,1)),"-",IF(COUNTIF(#REF!,X$8)=1,1,IF(ISERROR(SEARCH(CONCATENATE(X$8,","),#REF!,1)),IF(ISERROR(SEARCH(CONCATENATE(",",X$8),#REF!,1)),"-",1),1)))</f>
        <v>-</v>
      </c>
      <c r="Y52" s="294" t="str">
        <f>IF(ISERROR(SEARCH(Y$8,#REF!,1)),"-",IF(COUNTIF(#REF!,Y$8)=1,1,IF(ISERROR(SEARCH(CONCATENATE(Y$8,","),#REF!,1)),IF(ISERROR(SEARCH(CONCATENATE(",",Y$8),#REF!,1)),"-",1),1)))</f>
        <v>-</v>
      </c>
      <c r="Z52" s="294" t="str">
        <f>IF(ISERROR(SEARCH(Z$8,#REF!,1)),"-",IF(COUNTIF(#REF!,Z$8)=1,1,IF(ISERROR(SEARCH(CONCATENATE(Z$8,","),#REF!,1)),IF(ISERROR(SEARCH(CONCATENATE(",",Z$8),#REF!,1)),"-",1),1)))</f>
        <v>-</v>
      </c>
      <c r="AA52" s="294" t="str">
        <f>IF(ISERROR(SEARCH(AA$8,#REF!,1)),"-",IF(COUNTIF(#REF!,AA$8)=1,1,IF(ISERROR(SEARCH(CONCATENATE(AA$8,","),#REF!,1)),IF(ISERROR(SEARCH(CONCATENATE(",",AA$8),#REF!,1)),"-",1),1)))</f>
        <v>-</v>
      </c>
      <c r="AB52" s="294" t="str">
        <f>IF(ISERROR(SEARCH(AB$8,#REF!,1)),"-",IF(COUNTIF(#REF!,AB$8)=1,1,IF(ISERROR(SEARCH(CONCATENATE(AB$8,","),#REF!,1)),IF(ISERROR(SEARCH(CONCATENATE(",",AB$8),#REF!,1)),"-",1),1)))</f>
        <v>-</v>
      </c>
      <c r="AC52" s="294" t="str">
        <f>IF(ISERROR(SEARCH(AC$8,#REF!,1)),"-",IF(COUNTIF(#REF!,AC$8)=1,1,IF(ISERROR(SEARCH(CONCATENATE(AC$8,","),#REF!,1)),IF(ISERROR(SEARCH(CONCATENATE(",",AC$8),#REF!,1)),"-",1),1)))</f>
        <v>-</v>
      </c>
      <c r="AD52" s="294" t="str">
        <f>IF(ISERROR(SEARCH(AD$8,#REF!,1)),"-",IF(COUNTIF(#REF!,AD$8)=1,1,IF(ISERROR(SEARCH(CONCATENATE(AD$8,","),#REF!,1)),IF(ISERROR(SEARCH(CONCATENATE(",",AD$8),#REF!,1)),"-",1),1)))</f>
        <v>-</v>
      </c>
      <c r="AE52" s="294" t="str">
        <f>IF(ISERROR(SEARCH(AE$8,#REF!,1)),"-",IF(COUNTIF(#REF!,AE$8)=1,1,IF(ISERROR(SEARCH(CONCATENATE(AE$8,","),#REF!,1)),IF(ISERROR(SEARCH(CONCATENATE(",",AE$8),#REF!,1)),"-",1),1)))</f>
        <v>-</v>
      </c>
      <c r="AF52" s="294" t="str">
        <f>IF(ISERROR(SEARCH(AF$8,#REF!,1)),"-",IF(COUNTIF(#REF!,AF$8)=1,1,IF(ISERROR(SEARCH(CONCATENATE(AF$8,","),#REF!,1)),IF(ISERROR(SEARCH(CONCATENATE(",",AF$8),#REF!,1)),"-",1),1)))</f>
        <v>-</v>
      </c>
      <c r="AG52" s="411"/>
      <c r="AH52" s="294" t="str">
        <f>IF(ISERROR(SEARCH(AH$8,#REF!,1)),"-",IF(COUNTIF(#REF!,AH$8)=1,1,IF(ISERROR(SEARCH(CONCATENATE(AH$8,","),#REF!,1)),IF(ISERROR(SEARCH(CONCATENATE(",",AH$8),#REF!,1)),"-",1),1)))</f>
        <v>-</v>
      </c>
      <c r="AI52" s="294" t="str">
        <f>IF(ISERROR(SEARCH(AI$8,#REF!,1)),"-",IF(COUNTIF(#REF!,AI$8)=1,1,IF(ISERROR(SEARCH(CONCATENATE(AI$8,","),#REF!,1)),IF(ISERROR(SEARCH(CONCATENATE(",",AI$8),#REF!,1)),"-",1),1)))</f>
        <v>-</v>
      </c>
      <c r="AJ52" s="294" t="str">
        <f>IF(ISERROR(SEARCH(AJ$8,#REF!,1)),"-",IF(COUNTIF(#REF!,AJ$8)=1,1,IF(ISERROR(SEARCH(CONCATENATE(AJ$8,","),#REF!,1)),IF(ISERROR(SEARCH(CONCATENATE(",",AJ$8),#REF!,1)),"-",1),1)))</f>
        <v>-</v>
      </c>
      <c r="AK52" s="294" t="str">
        <f>IF(ISERROR(SEARCH(AK$8,#REF!,1)),"-",IF(COUNTIF(#REF!,AK$8)=1,1,IF(ISERROR(SEARCH(CONCATENATE(AK$8,","),#REF!,1)),IF(ISERROR(SEARCH(CONCATENATE(",",AK$8),#REF!,1)),"-",1),1)))</f>
        <v>-</v>
      </c>
      <c r="AL52" s="294" t="str">
        <f>IF(ISERROR(SEARCH(AL$8,#REF!,1)),"-",IF(COUNTIF(#REF!,AL$8)=1,1,IF(ISERROR(SEARCH(CONCATENATE(AL$8,","),#REF!,1)),IF(ISERROR(SEARCH(CONCATENATE(",",AL$8),#REF!,1)),"-",1),1)))</f>
        <v>-</v>
      </c>
      <c r="AM52" s="294" t="str">
        <f>IF(ISERROR(SEARCH(AM$8,#REF!,1)),"-",IF(COUNTIF(#REF!,AM$8)=1,1,IF(ISERROR(SEARCH(CONCATENATE(AM$8,","),#REF!,1)),IF(ISERROR(SEARCH(CONCATENATE(",",AM$8),#REF!,1)),"-",1),1)))</f>
        <v>-</v>
      </c>
      <c r="AN52" s="294" t="str">
        <f>IF(ISERROR(SEARCH(AN$8,#REF!,1)),"-",IF(COUNTIF(#REF!,AN$8)=1,1,IF(ISERROR(SEARCH(CONCATENATE(AN$8,","),#REF!,1)),IF(ISERROR(SEARCH(CONCATENATE(",",AN$8),#REF!,1)),"-",1),1)))</f>
        <v>-</v>
      </c>
      <c r="AO52" s="294" t="str">
        <f>IF(ISERROR(SEARCH(AO$8,#REF!,1)),"-",IF(COUNTIF(#REF!,AO$8)=1,1,IF(ISERROR(SEARCH(CONCATENATE(AO$8,","),#REF!,1)),IF(ISERROR(SEARCH(CONCATENATE(",",AO$8),#REF!,1)),"-",1),1)))</f>
        <v>-</v>
      </c>
      <c r="AP52" s="294" t="str">
        <f>IF(ISERROR(SEARCH(AP$8,#REF!,1)),"-",IF(COUNTIF(#REF!,AP$8)=1,1,IF(ISERROR(SEARCH(CONCATENATE(AP$8,","),#REF!,1)),IF(ISERROR(SEARCH(CONCATENATE(",",AP$8),#REF!,1)),"-",1),1)))</f>
        <v>-</v>
      </c>
      <c r="AQ52" s="411"/>
      <c r="AR52" s="294" t="str">
        <f>IF(ISERROR(SEARCH(AR$8,#REF!,1)),"-",IF(COUNTIF(#REF!,AR$8)=1,1,IF(ISERROR(SEARCH(CONCATENATE(AR$8,","),#REF!,1)),IF(ISERROR(SEARCH(CONCATENATE(",",AR$8),#REF!,1)),"-",1),1)))</f>
        <v>-</v>
      </c>
      <c r="AS52" s="294" t="str">
        <f>IF(ISERROR(SEARCH(AS$8,#REF!,1)),"-",IF(COUNTIF(#REF!,AS$8)=1,1,IF(ISERROR(SEARCH(CONCATENATE(AS$8,","),#REF!,1)),IF(ISERROR(SEARCH(CONCATENATE(",",AS$8),#REF!,1)),"-",1),1)))</f>
        <v>-</v>
      </c>
      <c r="AT52" s="294" t="str">
        <f>IF(ISERROR(SEARCH(AT$8,#REF!,1)),"-",IF(COUNTIF(#REF!,AT$8)=1,1,IF(ISERROR(SEARCH(CONCATENATE(AT$8,","),#REF!,1)),IF(ISERROR(SEARCH(CONCATENATE(",",AT$8),#REF!,1)),"-",1),1)))</f>
        <v>-</v>
      </c>
      <c r="AU52" s="294" t="str">
        <f>IF(ISERROR(SEARCH(AU$8,#REF!,1)),"-",IF(COUNTIF(#REF!,AU$8)=1,1,IF(ISERROR(SEARCH(CONCATENATE(AU$8,","),#REF!,1)),IF(ISERROR(SEARCH(CONCATENATE(",",AU$8),#REF!,1)),"-",1),1)))</f>
        <v>-</v>
      </c>
      <c r="AV52" s="294" t="str">
        <f>IF(ISERROR(SEARCH(AV$8,#REF!,1)),"-",IF(COUNTIF(#REF!,AV$8)=1,1,IF(ISERROR(SEARCH(CONCATENATE(AV$8,","),#REF!,1)),IF(ISERROR(SEARCH(CONCATENATE(",",AV$8),#REF!,1)),"-",1),1)))</f>
        <v>-</v>
      </c>
      <c r="AW52" s="294" t="str">
        <f>IF(ISERROR(SEARCH(AW$8,#REF!,1)),"-",IF(COUNTIF(#REF!,AW$8)=1,1,IF(ISERROR(SEARCH(CONCATENATE(AW$8,","),#REF!,1)),IF(ISERROR(SEARCH(CONCATENATE(",",AW$8),#REF!,1)),"-",1),1)))</f>
        <v>-</v>
      </c>
      <c r="AX52" s="294" t="str">
        <f>IF(ISERROR(SEARCH(AX$8,#REF!,1)),"-",IF(COUNTIF(#REF!,AX$8)=1,1,IF(ISERROR(SEARCH(CONCATENATE(AX$8,","),#REF!,1)),IF(ISERROR(SEARCH(CONCATENATE(",",AX$8),#REF!,1)),"-",1),1)))</f>
        <v>-</v>
      </c>
      <c r="AY52" s="294" t="str">
        <f>IF(ISERROR(SEARCH(AY$8,#REF!,1)),"-",IF(COUNTIF(#REF!,AY$8)=1,1,IF(ISERROR(SEARCH(CONCATENATE(AY$8,","),#REF!,1)),IF(ISERROR(SEARCH(CONCATENATE(",",AY$8),#REF!,1)),"-",1),1)))</f>
        <v>-</v>
      </c>
      <c r="AZ52" s="294" t="str">
        <f>IF(ISERROR(SEARCH(AZ$8,#REF!,1)),"-",IF(COUNTIF(#REF!,AZ$8)=1,1,IF(ISERROR(SEARCH(CONCATENATE(AZ$8,","),#REF!,1)),IF(ISERROR(SEARCH(CONCATENATE(",",AZ$8),#REF!,1)),"-",1),1)))</f>
        <v>-</v>
      </c>
      <c r="BA52" s="411"/>
      <c r="BB52" s="294" t="str">
        <f>IF(ISERROR(SEARCH(BB$8,#REF!,1)),"-",IF(COUNTIF(#REF!,BB$8)=1,1,IF(ISERROR(SEARCH(CONCATENATE(BB$8,","),#REF!,1)),IF(ISERROR(SEARCH(CONCATENATE(",",BB$8),#REF!,1)),"-",1),1)))</f>
        <v>-</v>
      </c>
      <c r="BC52" s="294" t="str">
        <f>IF(ISERROR(SEARCH(BC$8,#REF!,1)),"-",IF(COUNTIF(#REF!,BC$8)=1,1,IF(ISERROR(SEARCH(CONCATENATE(BC$8,","),#REF!,1)),IF(ISERROR(SEARCH(CONCATENATE(",",BC$8),#REF!,1)),"-",1),1)))</f>
        <v>-</v>
      </c>
      <c r="BD52" s="294" t="str">
        <f>IF(ISERROR(SEARCH(BD$8,#REF!,1)),"-",IF(COUNTIF(#REF!,BD$8)=1,1,IF(ISERROR(SEARCH(CONCATENATE(BD$8,","),#REF!,1)),IF(ISERROR(SEARCH(CONCATENATE(",",BD$8),#REF!,1)),"-",1),1)))</f>
        <v>-</v>
      </c>
      <c r="BE52" s="294" t="str">
        <f>IF(ISERROR(SEARCH(BE$8,#REF!,1)),"-",IF(COUNTIF(#REF!,BE$8)=1,1,IF(ISERROR(SEARCH(CONCATENATE(BE$8,","),#REF!,1)),IF(ISERROR(SEARCH(CONCATENATE(",",BE$8),#REF!,1)),"-",1),1)))</f>
        <v>-</v>
      </c>
      <c r="BF52" s="294" t="str">
        <f>IF(ISERROR(SEARCH(BF$8,#REF!,1)),"-",IF(COUNTIF(#REF!,BF$8)=1,1,IF(ISERROR(SEARCH(CONCATENATE(BF$8,","),#REF!,1)),IF(ISERROR(SEARCH(CONCATENATE(",",BF$8),#REF!,1)),"-",1),1)))</f>
        <v>-</v>
      </c>
      <c r="BG52" s="294" t="str">
        <f>IF(ISERROR(SEARCH(BG$8,#REF!,1)),"-",IF(COUNTIF(#REF!,BG$8)=1,1,IF(ISERROR(SEARCH(CONCATENATE(BG$8,","),#REF!,1)),IF(ISERROR(SEARCH(CONCATENATE(",",BG$8),#REF!,1)),"-",1),1)))</f>
        <v>-</v>
      </c>
      <c r="BH52" s="294" t="str">
        <f>IF(ISERROR(SEARCH(BH$8,#REF!,1)),"-",IF(COUNTIF(#REF!,BH$8)=1,1,IF(ISERROR(SEARCH(CONCATENATE(BH$8,","),#REF!,1)),IF(ISERROR(SEARCH(CONCATENATE(",",BH$8),#REF!,1)),"-",1),1)))</f>
        <v>-</v>
      </c>
      <c r="BI52" s="294" t="str">
        <f>IF(ISERROR(SEARCH(BI$8,#REF!,1)),"-",IF(COUNTIF(#REF!,BI$8)=1,1,IF(ISERROR(SEARCH(CONCATENATE(BI$8,","),#REF!,1)),IF(ISERROR(SEARCH(CONCATENATE(",",BI$8),#REF!,1)),"-",1),1)))</f>
        <v>-</v>
      </c>
      <c r="BJ52" s="294" t="str">
        <f>IF(ISERROR(SEARCH(BJ$8,#REF!,1)),"-",IF(COUNTIF(#REF!,BJ$8)=1,1,IF(ISERROR(SEARCH(CONCATENATE(BJ$8,","),#REF!,1)),IF(ISERROR(SEARCH(CONCATENATE(",",BJ$8),#REF!,1)),"-",1),1)))</f>
        <v>-</v>
      </c>
      <c r="BK52" s="411"/>
      <c r="BL52" s="294"/>
      <c r="BM52" s="294"/>
      <c r="BN52" s="294"/>
      <c r="BO52" s="294"/>
      <c r="BP52" s="304"/>
      <c r="BQ52" s="412"/>
    </row>
    <row r="53" spans="1:69" s="259" customFormat="1" ht="20.25" customHeight="1" thickBot="1">
      <c r="A53" s="413"/>
      <c r="B53" s="230"/>
      <c r="C53" s="234">
        <f>SUM(C49,C19)</f>
        <v>6</v>
      </c>
      <c r="D53" s="231">
        <f t="shared" ref="D53:P53" si="28">SUM(D49,D19)</f>
        <v>11</v>
      </c>
      <c r="E53" s="231">
        <f t="shared" si="28"/>
        <v>0</v>
      </c>
      <c r="F53" s="300">
        <f t="shared" si="28"/>
        <v>0</v>
      </c>
      <c r="G53" s="299">
        <f t="shared" si="28"/>
        <v>90</v>
      </c>
      <c r="H53" s="233">
        <f t="shared" si="28"/>
        <v>2700</v>
      </c>
      <c r="I53" s="231">
        <f t="shared" si="28"/>
        <v>570</v>
      </c>
      <c r="J53" s="231">
        <f t="shared" si="28"/>
        <v>286</v>
      </c>
      <c r="K53" s="231">
        <f t="shared" si="28"/>
        <v>0</v>
      </c>
      <c r="L53" s="300">
        <f t="shared" si="28"/>
        <v>284</v>
      </c>
      <c r="M53" s="299">
        <f t="shared" si="28"/>
        <v>2130</v>
      </c>
      <c r="N53" s="233">
        <f t="shared" si="28"/>
        <v>15.5</v>
      </c>
      <c r="O53" s="231">
        <f t="shared" si="28"/>
        <v>16</v>
      </c>
      <c r="P53" s="231">
        <f t="shared" si="28"/>
        <v>16</v>
      </c>
      <c r="Q53" s="231" t="e">
        <f>SUM(Q49,#REF!)</f>
        <v>#REF!</v>
      </c>
      <c r="R53" s="231" t="e">
        <f>SUM(R49,#REF!)</f>
        <v>#REF!</v>
      </c>
      <c r="S53" s="231" t="e">
        <f>SUM(S49,#REF!)</f>
        <v>#REF!</v>
      </c>
      <c r="T53" s="232" t="e">
        <f>SUM(T49,#REF!)</f>
        <v>#REF!</v>
      </c>
      <c r="U53" s="233" t="e">
        <f>SUM(U49,#REF!)</f>
        <v>#REF!</v>
      </c>
      <c r="V53" s="231" t="e">
        <f>SUM(V49,#REF!)</f>
        <v>#REF!</v>
      </c>
      <c r="W53" s="231" t="e">
        <f>SUM(W49,#REF!)</f>
        <v>#REF!</v>
      </c>
      <c r="X53" s="231" t="e">
        <f>SUM(X49,#REF!)</f>
        <v>#REF!</v>
      </c>
      <c r="Y53" s="231" t="e">
        <f>SUM(Y49,#REF!)</f>
        <v>#REF!</v>
      </c>
      <c r="Z53" s="231" t="e">
        <f>SUM(Z49,#REF!)</f>
        <v>#REF!</v>
      </c>
      <c r="AA53" s="231" t="e">
        <f>SUM(AA49,#REF!)</f>
        <v>#REF!</v>
      </c>
      <c r="AB53" s="231" t="e">
        <f>SUM(AB49,#REF!)</f>
        <v>#REF!</v>
      </c>
      <c r="AC53" s="231" t="e">
        <f>SUM(AC49,#REF!)</f>
        <v>#REF!</v>
      </c>
      <c r="AD53" s="231" t="e">
        <f>SUM(AD49,#REF!)</f>
        <v>#REF!</v>
      </c>
      <c r="AE53" s="231" t="e">
        <f>SUM(AE49,#REF!)</f>
        <v>#REF!</v>
      </c>
      <c r="AF53" s="231" t="e">
        <f>SUM(AF49,#REF!)</f>
        <v>#REF!</v>
      </c>
      <c r="AG53" s="231" t="e">
        <f>SUM(AG49,#REF!)</f>
        <v>#REF!</v>
      </c>
      <c r="AH53" s="231" t="e">
        <f>SUM(AH49,#REF!)</f>
        <v>#REF!</v>
      </c>
      <c r="AI53" s="231" t="e">
        <f>SUM(AI49,#REF!)</f>
        <v>#REF!</v>
      </c>
      <c r="AJ53" s="231" t="e">
        <f>SUM(AJ49,#REF!)</f>
        <v>#REF!</v>
      </c>
      <c r="AK53" s="231" t="e">
        <f>SUM(AK49,#REF!)</f>
        <v>#REF!</v>
      </c>
      <c r="AL53" s="231" t="e">
        <f>SUM(AL49,#REF!)</f>
        <v>#REF!</v>
      </c>
      <c r="AM53" s="231" t="e">
        <f>SUM(AM49,#REF!)</f>
        <v>#REF!</v>
      </c>
      <c r="AN53" s="231" t="e">
        <f>SUM(AN49,#REF!)</f>
        <v>#REF!</v>
      </c>
      <c r="AO53" s="231" t="e">
        <f>SUM(AO49,#REF!)</f>
        <v>#REF!</v>
      </c>
      <c r="AP53" s="231" t="e">
        <f>SUM(AP49,#REF!)</f>
        <v>#REF!</v>
      </c>
      <c r="AQ53" s="231" t="e">
        <f>SUM(AQ49,#REF!)</f>
        <v>#REF!</v>
      </c>
      <c r="AR53" s="231" t="e">
        <f>SUM(AR49,#REF!)</f>
        <v>#REF!</v>
      </c>
      <c r="AS53" s="231" t="e">
        <f>SUM(AS49,#REF!)</f>
        <v>#REF!</v>
      </c>
      <c r="AT53" s="231" t="e">
        <f>SUM(AT49,#REF!)</f>
        <v>#REF!</v>
      </c>
      <c r="AU53" s="231" t="e">
        <f>SUM(AU49,#REF!)</f>
        <v>#REF!</v>
      </c>
      <c r="AV53" s="231" t="e">
        <f>SUM(AV49,#REF!)</f>
        <v>#REF!</v>
      </c>
      <c r="AW53" s="231" t="e">
        <f>SUM(AW49,#REF!)</f>
        <v>#REF!</v>
      </c>
      <c r="AX53" s="231" t="e">
        <f>SUM(AX49,#REF!)</f>
        <v>#REF!</v>
      </c>
      <c r="AY53" s="231" t="e">
        <f>SUM(AY49,#REF!)</f>
        <v>#REF!</v>
      </c>
      <c r="AZ53" s="231" t="e">
        <f>SUM(AZ49,#REF!)</f>
        <v>#REF!</v>
      </c>
      <c r="BA53" s="231" t="e">
        <f>SUM(BA49,#REF!)</f>
        <v>#REF!</v>
      </c>
      <c r="BB53" s="231" t="e">
        <f>SUM(BB49,#REF!)</f>
        <v>#REF!</v>
      </c>
      <c r="BC53" s="231" t="e">
        <f>SUM(BC49,#REF!)</f>
        <v>#REF!</v>
      </c>
      <c r="BD53" s="231" t="e">
        <f>SUM(BD49,#REF!)</f>
        <v>#REF!</v>
      </c>
      <c r="BE53" s="231" t="e">
        <f>SUM(BE49,#REF!)</f>
        <v>#REF!</v>
      </c>
      <c r="BF53" s="231" t="e">
        <f>SUM(BF49,#REF!)</f>
        <v>#REF!</v>
      </c>
      <c r="BG53" s="231" t="e">
        <f>SUM(BG49,#REF!)</f>
        <v>#REF!</v>
      </c>
      <c r="BH53" s="231" t="e">
        <f>SUM(BH49,#REF!)</f>
        <v>#REF!</v>
      </c>
      <c r="BI53" s="231" t="e">
        <f>SUM(BI49,#REF!)</f>
        <v>#REF!</v>
      </c>
      <c r="BJ53" s="231" t="e">
        <f>SUM(BJ49,#REF!)</f>
        <v>#REF!</v>
      </c>
      <c r="BK53" s="231" t="e">
        <f>SUM(BK49,#REF!)</f>
        <v>#REF!</v>
      </c>
      <c r="BL53" s="231" t="e">
        <f>SUM(BL49,#REF!)</f>
        <v>#REF!</v>
      </c>
      <c r="BM53" s="231" t="e">
        <f>SUM(BM49,#REF!)</f>
        <v>#REF!</v>
      </c>
      <c r="BN53" s="231" t="e">
        <f>SUM(BN49,#REF!)</f>
        <v>#REF!</v>
      </c>
      <c r="BO53" s="231" t="e">
        <f>SUM(BO49,#REF!)</f>
        <v>#REF!</v>
      </c>
      <c r="BP53" s="231" t="e">
        <f>SUM(BP49,#REF!)</f>
        <v>#REF!</v>
      </c>
    </row>
    <row r="54" spans="1:69" s="259" customFormat="1" ht="21" customHeight="1" thickBot="1">
      <c r="A54" s="414"/>
      <c r="C54" s="1288" t="s">
        <v>282</v>
      </c>
      <c r="D54" s="1289"/>
      <c r="E54" s="1289"/>
      <c r="F54" s="1289"/>
      <c r="G54" s="1289"/>
      <c r="H54" s="1289"/>
      <c r="I54" s="1289"/>
      <c r="J54" s="1289"/>
      <c r="K54" s="1289"/>
      <c r="L54" s="1289"/>
      <c r="M54" s="1289"/>
      <c r="N54" s="262">
        <v>16</v>
      </c>
      <c r="O54" s="263">
        <v>16</v>
      </c>
      <c r="P54" s="265">
        <v>16</v>
      </c>
      <c r="Q54" s="264">
        <v>24</v>
      </c>
      <c r="R54" s="264">
        <v>24</v>
      </c>
      <c r="S54" s="265">
        <v>24</v>
      </c>
      <c r="T54" s="266">
        <v>24</v>
      </c>
      <c r="U54" s="409"/>
      <c r="V54" s="410"/>
      <c r="X54" s="295" t="str">
        <f>IF(ISERROR(SEARCH(X$8,#REF!,1)),"-",IF(COUNTIF(#REF!,X$8)=1,1,IF(ISERROR(SEARCH(CONCATENATE(X$8,","),#REF!,1)),IF(ISERROR(SEARCH(CONCATENATE(",",X$8),#REF!,1)),"-",1),1)))</f>
        <v>-</v>
      </c>
      <c r="Y54" s="295" t="str">
        <f>IF(ISERROR(SEARCH(Y$8,#REF!,1)),"-",IF(COUNTIF(#REF!,Y$8)=1,1,IF(ISERROR(SEARCH(CONCATENATE(Y$8,","),#REF!,1)),IF(ISERROR(SEARCH(CONCATENATE(",",Y$8),#REF!,1)),"-",1),1)))</f>
        <v>-</v>
      </c>
      <c r="Z54" s="295" t="str">
        <f>IF(ISERROR(SEARCH(Z$8,#REF!,1)),"-",IF(COUNTIF(#REF!,Z$8)=1,1,IF(ISERROR(SEARCH(CONCATENATE(Z$8,","),#REF!,1)),IF(ISERROR(SEARCH(CONCATENATE(",",Z$8),#REF!,1)),"-",1),1)))</f>
        <v>-</v>
      </c>
      <c r="AA54" s="295" t="str">
        <f>IF(ISERROR(SEARCH(AA$8,#REF!,1)),"-",IF(COUNTIF(#REF!,AA$8)=1,1,IF(ISERROR(SEARCH(CONCATENATE(AA$8,","),#REF!,1)),IF(ISERROR(SEARCH(CONCATENATE(",",AA$8),#REF!,1)),"-",1),1)))</f>
        <v>-</v>
      </c>
      <c r="AB54" s="295" t="str">
        <f>IF(ISERROR(SEARCH(AB$8,#REF!,1)),"-",IF(COUNTIF(#REF!,AB$8)=1,1,IF(ISERROR(SEARCH(CONCATENATE(AB$8,","),#REF!,1)),IF(ISERROR(SEARCH(CONCATENATE(",",AB$8),#REF!,1)),"-",1),1)))</f>
        <v>-</v>
      </c>
      <c r="AC54" s="295" t="str">
        <f>IF(ISERROR(SEARCH(AC$8,#REF!,1)),"-",IF(COUNTIF(#REF!,AC$8)=1,1,IF(ISERROR(SEARCH(CONCATENATE(AC$8,","),#REF!,1)),IF(ISERROR(SEARCH(CONCATENATE(",",AC$8),#REF!,1)),"-",1),1)))</f>
        <v>-</v>
      </c>
      <c r="AD54" s="295" t="str">
        <f>IF(ISERROR(SEARCH(AD$8,#REF!,1)),"-",IF(COUNTIF(#REF!,AD$8)=1,1,IF(ISERROR(SEARCH(CONCATENATE(AD$8,","),#REF!,1)),IF(ISERROR(SEARCH(CONCATENATE(",",AD$8),#REF!,1)),"-",1),1)))</f>
        <v>-</v>
      </c>
      <c r="AE54" s="295" t="str">
        <f>IF(ISERROR(SEARCH(AE$8,#REF!,1)),"-",IF(COUNTIF(#REF!,AE$8)=1,1,IF(ISERROR(SEARCH(CONCATENATE(AE$8,","),#REF!,1)),IF(ISERROR(SEARCH(CONCATENATE(",",AE$8),#REF!,1)),"-",1),1)))</f>
        <v>-</v>
      </c>
      <c r="AF54" s="295" t="str">
        <f>IF(ISERROR(SEARCH(AF$8,#REF!,1)),"-",IF(COUNTIF(#REF!,AF$8)=1,1,IF(ISERROR(SEARCH(CONCATENATE(AF$8,","),#REF!,1)),IF(ISERROR(SEARCH(CONCATENATE(",",AF$8),#REF!,1)),"-",1),1)))</f>
        <v>-</v>
      </c>
      <c r="AG54" s="415"/>
      <c r="AH54" s="295" t="str">
        <f>IF(ISERROR(SEARCH(AH$8,#REF!,1)),"-",IF(COUNTIF(#REF!,AH$8)=1,1,IF(ISERROR(SEARCH(CONCATENATE(AH$8,","),#REF!,1)),IF(ISERROR(SEARCH(CONCATENATE(",",AH$8),#REF!,1)),"-",1),1)))</f>
        <v>-</v>
      </c>
      <c r="AI54" s="295" t="str">
        <f>IF(ISERROR(SEARCH(AI$8,#REF!,1)),"-",IF(COUNTIF(#REF!,AI$8)=1,1,IF(ISERROR(SEARCH(CONCATENATE(AI$8,","),#REF!,1)),IF(ISERROR(SEARCH(CONCATENATE(",",AI$8),#REF!,1)),"-",1),1)))</f>
        <v>-</v>
      </c>
      <c r="AJ54" s="295" t="str">
        <f>IF(ISERROR(SEARCH(AJ$8,#REF!,1)),"-",IF(COUNTIF(#REF!,AJ$8)=1,1,IF(ISERROR(SEARCH(CONCATENATE(AJ$8,","),#REF!,1)),IF(ISERROR(SEARCH(CONCATENATE(",",AJ$8),#REF!,1)),"-",1),1)))</f>
        <v>-</v>
      </c>
      <c r="AK54" s="295" t="str">
        <f>IF(ISERROR(SEARCH(AK$8,#REF!,1)),"-",IF(COUNTIF(#REF!,AK$8)=1,1,IF(ISERROR(SEARCH(CONCATENATE(AK$8,","),#REF!,1)),IF(ISERROR(SEARCH(CONCATENATE(",",AK$8),#REF!,1)),"-",1),1)))</f>
        <v>-</v>
      </c>
      <c r="AL54" s="295" t="str">
        <f>IF(ISERROR(SEARCH(AL$8,#REF!,1)),"-",IF(COUNTIF(#REF!,AL$8)=1,1,IF(ISERROR(SEARCH(CONCATENATE(AL$8,","),#REF!,1)),IF(ISERROR(SEARCH(CONCATENATE(",",AL$8),#REF!,1)),"-",1),1)))</f>
        <v>-</v>
      </c>
      <c r="AM54" s="295" t="str">
        <f>IF(ISERROR(SEARCH(AM$8,#REF!,1)),"-",IF(COUNTIF(#REF!,AM$8)=1,1,IF(ISERROR(SEARCH(CONCATENATE(AM$8,","),#REF!,1)),IF(ISERROR(SEARCH(CONCATENATE(",",AM$8),#REF!,1)),"-",1),1)))</f>
        <v>-</v>
      </c>
      <c r="AN54" s="295" t="str">
        <f>IF(ISERROR(SEARCH(AN$8,#REF!,1)),"-",IF(COUNTIF(#REF!,AN$8)=1,1,IF(ISERROR(SEARCH(CONCATENATE(AN$8,","),#REF!,1)),IF(ISERROR(SEARCH(CONCATENATE(",",AN$8),#REF!,1)),"-",1),1)))</f>
        <v>-</v>
      </c>
      <c r="AO54" s="295" t="str">
        <f>IF(ISERROR(SEARCH(AO$8,#REF!,1)),"-",IF(COUNTIF(#REF!,AO$8)=1,1,IF(ISERROR(SEARCH(CONCATENATE(AO$8,","),#REF!,1)),IF(ISERROR(SEARCH(CONCATENATE(",",AO$8),#REF!,1)),"-",1),1)))</f>
        <v>-</v>
      </c>
      <c r="AP54" s="295" t="str">
        <f>IF(ISERROR(SEARCH(AP$8,#REF!,1)),"-",IF(COUNTIF(#REF!,AP$8)=1,1,IF(ISERROR(SEARCH(CONCATENATE(AP$8,","),#REF!,1)),IF(ISERROR(SEARCH(CONCATENATE(",",AP$8),#REF!,1)),"-",1),1)))</f>
        <v>-</v>
      </c>
      <c r="AQ54" s="415"/>
      <c r="AR54" s="295" t="str">
        <f>IF(ISERROR(SEARCH(AR$8,#REF!,1)),"-",IF(COUNTIF(#REF!,AR$8)=1,1,IF(ISERROR(SEARCH(CONCATENATE(AR$8,","),#REF!,1)),IF(ISERROR(SEARCH(CONCATENATE(",",AR$8),#REF!,1)),"-",1),1)))</f>
        <v>-</v>
      </c>
      <c r="AS54" s="295" t="str">
        <f>IF(ISERROR(SEARCH(AS$8,#REF!,1)),"-",IF(COUNTIF(#REF!,AS$8)=1,1,IF(ISERROR(SEARCH(CONCATENATE(AS$8,","),#REF!,1)),IF(ISERROR(SEARCH(CONCATENATE(",",AS$8),#REF!,1)),"-",1),1)))</f>
        <v>-</v>
      </c>
      <c r="AT54" s="295" t="str">
        <f>IF(ISERROR(SEARCH(AT$8,#REF!,1)),"-",IF(COUNTIF(#REF!,AT$8)=1,1,IF(ISERROR(SEARCH(CONCATENATE(AT$8,","),#REF!,1)),IF(ISERROR(SEARCH(CONCATENATE(",",AT$8),#REF!,1)),"-",1),1)))</f>
        <v>-</v>
      </c>
      <c r="AU54" s="295" t="str">
        <f>IF(ISERROR(SEARCH(AU$8,#REF!,1)),"-",IF(COUNTIF(#REF!,AU$8)=1,1,IF(ISERROR(SEARCH(CONCATENATE(AU$8,","),#REF!,1)),IF(ISERROR(SEARCH(CONCATENATE(",",AU$8),#REF!,1)),"-",1),1)))</f>
        <v>-</v>
      </c>
      <c r="AV54" s="295" t="str">
        <f>IF(ISERROR(SEARCH(AV$8,#REF!,1)),"-",IF(COUNTIF(#REF!,AV$8)=1,1,IF(ISERROR(SEARCH(CONCATENATE(AV$8,","),#REF!,1)),IF(ISERROR(SEARCH(CONCATENATE(",",AV$8),#REF!,1)),"-",1),1)))</f>
        <v>-</v>
      </c>
      <c r="AW54" s="295" t="str">
        <f>IF(ISERROR(SEARCH(AW$8,#REF!,1)),"-",IF(COUNTIF(#REF!,AW$8)=1,1,IF(ISERROR(SEARCH(CONCATENATE(AW$8,","),#REF!,1)),IF(ISERROR(SEARCH(CONCATENATE(",",AW$8),#REF!,1)),"-",1),1)))</f>
        <v>-</v>
      </c>
      <c r="AX54" s="295" t="str">
        <f>IF(ISERROR(SEARCH(AX$8,#REF!,1)),"-",IF(COUNTIF(#REF!,AX$8)=1,1,IF(ISERROR(SEARCH(CONCATENATE(AX$8,","),#REF!,1)),IF(ISERROR(SEARCH(CONCATENATE(",",AX$8),#REF!,1)),"-",1),1)))</f>
        <v>-</v>
      </c>
      <c r="AY54" s="295" t="str">
        <f>IF(ISERROR(SEARCH(AY$8,#REF!,1)),"-",IF(COUNTIF(#REF!,AY$8)=1,1,IF(ISERROR(SEARCH(CONCATENATE(AY$8,","),#REF!,1)),IF(ISERROR(SEARCH(CONCATENATE(",",AY$8),#REF!,1)),"-",1),1)))</f>
        <v>-</v>
      </c>
      <c r="AZ54" s="295" t="str">
        <f>IF(ISERROR(SEARCH(AZ$8,#REF!,1)),"-",IF(COUNTIF(#REF!,AZ$8)=1,1,IF(ISERROR(SEARCH(CONCATENATE(AZ$8,","),#REF!,1)),IF(ISERROR(SEARCH(CONCATENATE(",",AZ$8),#REF!,1)),"-",1),1)))</f>
        <v>-</v>
      </c>
      <c r="BA54" s="415"/>
      <c r="BB54" s="295" t="str">
        <f>IF(ISERROR(SEARCH(BB$8,#REF!,1)),"-",IF(COUNTIF(#REF!,BB$8)=1,1,IF(ISERROR(SEARCH(CONCATENATE(BB$8,","),#REF!,1)),IF(ISERROR(SEARCH(CONCATENATE(",",BB$8),#REF!,1)),"-",1),1)))</f>
        <v>-</v>
      </c>
      <c r="BC54" s="295" t="str">
        <f>IF(ISERROR(SEARCH(BC$8,#REF!,1)),"-",IF(COUNTIF(#REF!,BC$8)=1,1,IF(ISERROR(SEARCH(CONCATENATE(BC$8,","),#REF!,1)),IF(ISERROR(SEARCH(CONCATENATE(",",BC$8),#REF!,1)),"-",1),1)))</f>
        <v>-</v>
      </c>
      <c r="BD54" s="295" t="str">
        <f>IF(ISERROR(SEARCH(BD$8,#REF!,1)),"-",IF(COUNTIF(#REF!,BD$8)=1,1,IF(ISERROR(SEARCH(CONCATENATE(BD$8,","),#REF!,1)),IF(ISERROR(SEARCH(CONCATENATE(",",BD$8),#REF!,1)),"-",1),1)))</f>
        <v>-</v>
      </c>
      <c r="BE54" s="295" t="str">
        <f>IF(ISERROR(SEARCH(BE$8,#REF!,1)),"-",IF(COUNTIF(#REF!,BE$8)=1,1,IF(ISERROR(SEARCH(CONCATENATE(BE$8,","),#REF!,1)),IF(ISERROR(SEARCH(CONCATENATE(",",BE$8),#REF!,1)),"-",1),1)))</f>
        <v>-</v>
      </c>
      <c r="BF54" s="295" t="str">
        <f>IF(ISERROR(SEARCH(BF$8,#REF!,1)),"-",IF(COUNTIF(#REF!,BF$8)=1,1,IF(ISERROR(SEARCH(CONCATENATE(BF$8,","),#REF!,1)),IF(ISERROR(SEARCH(CONCATENATE(",",BF$8),#REF!,1)),"-",1),1)))</f>
        <v>-</v>
      </c>
      <c r="BG54" s="295" t="str">
        <f>IF(ISERROR(SEARCH(BG$8,#REF!,1)),"-",IF(COUNTIF(#REF!,BG$8)=1,1,IF(ISERROR(SEARCH(CONCATENATE(BG$8,","),#REF!,1)),IF(ISERROR(SEARCH(CONCATENATE(",",BG$8),#REF!,1)),"-",1),1)))</f>
        <v>-</v>
      </c>
      <c r="BH54" s="295" t="str">
        <f>IF(ISERROR(SEARCH(BH$8,#REF!,1)),"-",IF(COUNTIF(#REF!,BH$8)=1,1,IF(ISERROR(SEARCH(CONCATENATE(BH$8,","),#REF!,1)),IF(ISERROR(SEARCH(CONCATENATE(",",BH$8),#REF!,1)),"-",1),1)))</f>
        <v>-</v>
      </c>
      <c r="BI54" s="295" t="str">
        <f>IF(ISERROR(SEARCH(BI$8,#REF!,1)),"-",IF(COUNTIF(#REF!,BI$8)=1,1,IF(ISERROR(SEARCH(CONCATENATE(BI$8,","),#REF!,1)),IF(ISERROR(SEARCH(CONCATENATE(",",BI$8),#REF!,1)),"-",1),1)))</f>
        <v>-</v>
      </c>
      <c r="BJ54" s="295" t="str">
        <f>IF(ISERROR(SEARCH(BJ$8,#REF!,1)),"-",IF(COUNTIF(#REF!,BJ$8)=1,1,IF(ISERROR(SEARCH(CONCATENATE(BJ$8,","),#REF!,1)),IF(ISERROR(SEARCH(CONCATENATE(",",BJ$8),#REF!,1)),"-",1),1)))</f>
        <v>-</v>
      </c>
      <c r="BK54" s="415"/>
      <c r="BL54" s="295"/>
      <c r="BM54" s="295"/>
      <c r="BN54" s="295"/>
      <c r="BO54" s="295"/>
      <c r="BP54" s="295"/>
    </row>
    <row r="55" spans="1:69" s="259" customFormat="1" ht="17.25" thickTop="1" thickBot="1">
      <c r="A55" s="414"/>
      <c r="B55" s="436"/>
      <c r="C55" s="1131" t="s">
        <v>262</v>
      </c>
      <c r="D55" s="1132"/>
      <c r="E55" s="1132"/>
      <c r="F55" s="1132"/>
      <c r="G55" s="1132"/>
      <c r="H55" s="1132"/>
      <c r="I55" s="1132"/>
      <c r="J55" s="1132"/>
      <c r="K55" s="1132"/>
      <c r="L55" s="1132"/>
      <c r="M55" s="1132"/>
      <c r="N55" s="416">
        <v>3</v>
      </c>
      <c r="O55" s="417">
        <v>2</v>
      </c>
      <c r="P55" s="419">
        <v>1</v>
      </c>
      <c r="Q55" s="418"/>
      <c r="R55" s="418"/>
      <c r="S55" s="419"/>
      <c r="T55" s="420"/>
      <c r="U55" s="409"/>
      <c r="V55" s="410"/>
      <c r="X55" s="296" t="e">
        <f t="shared" ref="X55:AF55" si="29">SUM(X28:X54)</f>
        <v>#REF!</v>
      </c>
      <c r="Y55" s="296" t="e">
        <f t="shared" si="29"/>
        <v>#REF!</v>
      </c>
      <c r="Z55" s="296" t="e">
        <f t="shared" si="29"/>
        <v>#REF!</v>
      </c>
      <c r="AA55" s="296" t="e">
        <f t="shared" si="29"/>
        <v>#REF!</v>
      </c>
      <c r="AB55" s="296" t="e">
        <f t="shared" si="29"/>
        <v>#REF!</v>
      </c>
      <c r="AC55" s="296" t="e">
        <f t="shared" si="29"/>
        <v>#REF!</v>
      </c>
      <c r="AD55" s="296" t="e">
        <f t="shared" si="29"/>
        <v>#REF!</v>
      </c>
      <c r="AE55" s="296" t="e">
        <f t="shared" si="29"/>
        <v>#REF!</v>
      </c>
      <c r="AF55" s="296" t="e">
        <f t="shared" si="29"/>
        <v>#REF!</v>
      </c>
      <c r="AG55" s="421"/>
      <c r="AH55" s="296" t="e">
        <f t="shared" ref="AH55:AP55" si="30">SUM(AH28:AH54)</f>
        <v>#REF!</v>
      </c>
      <c r="AI55" s="296" t="e">
        <f t="shared" si="30"/>
        <v>#REF!</v>
      </c>
      <c r="AJ55" s="296" t="e">
        <f t="shared" si="30"/>
        <v>#REF!</v>
      </c>
      <c r="AK55" s="296" t="e">
        <f t="shared" si="30"/>
        <v>#REF!</v>
      </c>
      <c r="AL55" s="296" t="e">
        <f t="shared" si="30"/>
        <v>#REF!</v>
      </c>
      <c r="AM55" s="296" t="e">
        <f t="shared" si="30"/>
        <v>#REF!</v>
      </c>
      <c r="AN55" s="296" t="e">
        <f t="shared" si="30"/>
        <v>#REF!</v>
      </c>
      <c r="AO55" s="296" t="e">
        <f t="shared" si="30"/>
        <v>#REF!</v>
      </c>
      <c r="AP55" s="296" t="e">
        <f t="shared" si="30"/>
        <v>#REF!</v>
      </c>
      <c r="AQ55" s="421"/>
      <c r="AR55" s="296" t="e">
        <f t="shared" ref="AR55:AZ55" si="31">SUM(AR28:AR54)</f>
        <v>#REF!</v>
      </c>
      <c r="AS55" s="296" t="e">
        <f t="shared" si="31"/>
        <v>#REF!</v>
      </c>
      <c r="AT55" s="296" t="e">
        <f t="shared" si="31"/>
        <v>#REF!</v>
      </c>
      <c r="AU55" s="296" t="e">
        <f t="shared" si="31"/>
        <v>#REF!</v>
      </c>
      <c r="AV55" s="296" t="e">
        <f t="shared" si="31"/>
        <v>#REF!</v>
      </c>
      <c r="AW55" s="296" t="e">
        <f t="shared" si="31"/>
        <v>#REF!</v>
      </c>
      <c r="AX55" s="296" t="e">
        <f t="shared" si="31"/>
        <v>#REF!</v>
      </c>
      <c r="AY55" s="296" t="e">
        <f t="shared" si="31"/>
        <v>#REF!</v>
      </c>
      <c r="AZ55" s="296" t="e">
        <f t="shared" si="31"/>
        <v>#REF!</v>
      </c>
      <c r="BA55" s="421"/>
      <c r="BB55" s="296" t="e">
        <f t="shared" ref="BB55:BJ55" si="32">SUM(BB28:BB54)</f>
        <v>#REF!</v>
      </c>
      <c r="BC55" s="296" t="e">
        <f t="shared" si="32"/>
        <v>#REF!</v>
      </c>
      <c r="BD55" s="296" t="e">
        <f t="shared" si="32"/>
        <v>#REF!</v>
      </c>
      <c r="BE55" s="296" t="e">
        <f t="shared" si="32"/>
        <v>#REF!</v>
      </c>
      <c r="BF55" s="296" t="e">
        <f t="shared" si="32"/>
        <v>#REF!</v>
      </c>
      <c r="BG55" s="296" t="e">
        <f t="shared" si="32"/>
        <v>#REF!</v>
      </c>
      <c r="BH55" s="296" t="e">
        <f t="shared" si="32"/>
        <v>#REF!</v>
      </c>
      <c r="BI55" s="296" t="e">
        <f t="shared" si="32"/>
        <v>#REF!</v>
      </c>
      <c r="BJ55" s="296" t="e">
        <f t="shared" si="32"/>
        <v>#REF!</v>
      </c>
      <c r="BK55" s="421"/>
      <c r="BL55" s="296" t="e">
        <f>SUM(BL28:BL54)</f>
        <v>#REF!</v>
      </c>
      <c r="BM55" s="296" t="e">
        <f>SUM(BM28:BM54)</f>
        <v>#REF!</v>
      </c>
      <c r="BN55" s="296" t="e">
        <f>SUM(BN28:BN54)</f>
        <v>#REF!</v>
      </c>
      <c r="BO55" s="296" t="e">
        <f>SUM(BO28:BO54)</f>
        <v>#REF!</v>
      </c>
      <c r="BP55" s="296" t="e">
        <f>SUM(BP28:BP54)</f>
        <v>#REF!</v>
      </c>
    </row>
    <row r="56" spans="1:69" s="259" customFormat="1" ht="16.5" thickTop="1">
      <c r="A56" s="422"/>
      <c r="C56" s="1131" t="s">
        <v>129</v>
      </c>
      <c r="D56" s="1132"/>
      <c r="E56" s="1132"/>
      <c r="F56" s="1132"/>
      <c r="G56" s="1132"/>
      <c r="H56" s="1132"/>
      <c r="I56" s="1132"/>
      <c r="J56" s="1132"/>
      <c r="K56" s="1132"/>
      <c r="L56" s="1132"/>
      <c r="M56" s="1132"/>
      <c r="N56" s="423">
        <v>4</v>
      </c>
      <c r="O56" s="423">
        <v>4</v>
      </c>
      <c r="P56" s="425">
        <v>3</v>
      </c>
      <c r="Q56" s="424"/>
      <c r="R56" s="424"/>
      <c r="S56" s="425"/>
      <c r="T56" s="426"/>
      <c r="U56" s="422"/>
      <c r="V56" s="422"/>
      <c r="X56" s="297"/>
      <c r="Y56" s="297"/>
      <c r="Z56" s="297"/>
      <c r="AA56" s="297"/>
      <c r="AB56" s="297"/>
      <c r="AC56" s="297"/>
      <c r="AD56" s="297"/>
      <c r="AE56" s="297"/>
      <c r="AF56" s="297"/>
      <c r="AG56" s="427"/>
      <c r="AH56" s="297"/>
      <c r="AI56" s="297"/>
      <c r="AJ56" s="297"/>
      <c r="AK56" s="297"/>
      <c r="AL56" s="297"/>
      <c r="AM56" s="297"/>
      <c r="AN56" s="297"/>
      <c r="AO56" s="297"/>
      <c r="AP56" s="297"/>
      <c r="AQ56" s="427"/>
      <c r="AR56" s="297"/>
      <c r="AS56" s="297"/>
      <c r="AT56" s="297"/>
      <c r="AU56" s="297"/>
      <c r="AV56" s="297"/>
      <c r="AW56" s="297"/>
      <c r="AX56" s="297"/>
      <c r="AY56" s="297"/>
      <c r="AZ56" s="297"/>
      <c r="BA56" s="427"/>
      <c r="BB56" s="297"/>
      <c r="BC56" s="297"/>
      <c r="BD56" s="297"/>
      <c r="BE56" s="297"/>
      <c r="BF56" s="297"/>
      <c r="BG56" s="297"/>
      <c r="BH56" s="297"/>
      <c r="BI56" s="297"/>
      <c r="BJ56" s="297"/>
      <c r="BK56" s="427"/>
      <c r="BL56" s="297"/>
      <c r="BM56" s="297"/>
      <c r="BN56" s="297"/>
      <c r="BO56" s="297"/>
      <c r="BP56" s="297"/>
    </row>
    <row r="57" spans="1:69" s="404" customFormat="1" ht="15.75">
      <c r="A57" s="876"/>
      <c r="C57" s="1283" t="s">
        <v>605</v>
      </c>
      <c r="D57" s="1284"/>
      <c r="E57" s="1284"/>
      <c r="F57" s="1284"/>
      <c r="G57" s="1284"/>
      <c r="H57" s="1284"/>
      <c r="I57" s="1284"/>
      <c r="J57" s="1284"/>
      <c r="K57" s="1284"/>
      <c r="L57" s="1284"/>
      <c r="M57" s="1284"/>
      <c r="N57" s="877"/>
      <c r="O57" s="878"/>
      <c r="P57" s="880"/>
      <c r="Q57" s="879"/>
      <c r="R57" s="879"/>
      <c r="S57" s="880"/>
      <c r="T57" s="881"/>
      <c r="U57" s="882"/>
      <c r="V57" s="882"/>
      <c r="W57" s="882"/>
      <c r="X57" s="883"/>
      <c r="Y57" s="883"/>
      <c r="Z57" s="883"/>
      <c r="AA57" s="883"/>
      <c r="AB57" s="883"/>
      <c r="AC57" s="883"/>
      <c r="AD57" s="883"/>
      <c r="AE57" s="883"/>
      <c r="AF57" s="883"/>
      <c r="AG57" s="882"/>
      <c r="AH57" s="883"/>
      <c r="AI57" s="883"/>
      <c r="AJ57" s="883"/>
      <c r="AK57" s="883"/>
      <c r="AL57" s="883"/>
      <c r="AM57" s="883"/>
      <c r="AN57" s="883"/>
      <c r="AO57" s="883"/>
      <c r="AP57" s="883"/>
      <c r="AQ57" s="882"/>
      <c r="AR57" s="883"/>
      <c r="AS57" s="883"/>
      <c r="AT57" s="883"/>
      <c r="AU57" s="883"/>
      <c r="AV57" s="883"/>
      <c r="AW57" s="883"/>
      <c r="AX57" s="883"/>
      <c r="AY57" s="883"/>
      <c r="AZ57" s="883"/>
      <c r="BA57" s="882"/>
      <c r="BB57" s="883"/>
      <c r="BC57" s="883"/>
      <c r="BD57" s="883"/>
      <c r="BE57" s="883"/>
      <c r="BF57" s="883"/>
      <c r="BG57" s="883"/>
      <c r="BH57" s="883"/>
      <c r="BI57" s="883"/>
      <c r="BJ57" s="883"/>
      <c r="BK57" s="882"/>
      <c r="BL57" s="883"/>
      <c r="BM57" s="883"/>
      <c r="BN57" s="883"/>
      <c r="BO57" s="883"/>
      <c r="BP57" s="883"/>
    </row>
    <row r="58" spans="1:69" s="404" customFormat="1" ht="16.5" thickBot="1">
      <c r="A58" s="876"/>
      <c r="C58" s="1322" t="s">
        <v>126</v>
      </c>
      <c r="D58" s="1323"/>
      <c r="E58" s="1323"/>
      <c r="F58" s="1323"/>
      <c r="G58" s="1323"/>
      <c r="H58" s="1323"/>
      <c r="I58" s="1323"/>
      <c r="J58" s="1323"/>
      <c r="K58" s="1323"/>
      <c r="L58" s="1323"/>
      <c r="M58" s="1323"/>
      <c r="N58" s="884"/>
      <c r="O58" s="884"/>
      <c r="P58" s="886"/>
      <c r="Q58" s="885"/>
      <c r="R58" s="885"/>
      <c r="S58" s="886"/>
      <c r="T58" s="887"/>
      <c r="U58" s="876"/>
      <c r="V58" s="876"/>
      <c r="X58" s="888"/>
      <c r="Y58" s="888"/>
      <c r="Z58" s="888"/>
      <c r="AA58" s="888"/>
      <c r="AB58" s="888"/>
      <c r="AC58" s="888"/>
      <c r="AD58" s="888"/>
      <c r="AE58" s="888"/>
      <c r="AF58" s="888"/>
      <c r="AG58" s="876"/>
      <c r="AH58" s="888"/>
      <c r="AI58" s="888"/>
      <c r="AJ58" s="888"/>
      <c r="AK58" s="888"/>
      <c r="AL58" s="888"/>
      <c r="AM58" s="888"/>
      <c r="AN58" s="888"/>
      <c r="AO58" s="888"/>
      <c r="AP58" s="888"/>
      <c r="AQ58" s="876"/>
      <c r="AR58" s="888"/>
      <c r="AS58" s="888"/>
      <c r="AT58" s="888"/>
      <c r="AU58" s="888"/>
      <c r="AV58" s="888"/>
      <c r="AW58" s="888"/>
      <c r="AX58" s="888"/>
      <c r="AY58" s="888"/>
      <c r="AZ58" s="888"/>
      <c r="BA58" s="876"/>
      <c r="BB58" s="888"/>
      <c r="BC58" s="888"/>
      <c r="BD58" s="888"/>
      <c r="BE58" s="888"/>
      <c r="BF58" s="888"/>
      <c r="BG58" s="888"/>
      <c r="BH58" s="888"/>
      <c r="BI58" s="888"/>
      <c r="BJ58" s="888"/>
      <c r="BK58" s="876"/>
      <c r="BL58" s="888"/>
      <c r="BM58" s="888"/>
      <c r="BN58" s="888"/>
      <c r="BO58" s="888"/>
      <c r="BP58" s="888"/>
    </row>
    <row r="59" spans="1:69" s="430" customFormat="1" ht="15.75">
      <c r="A59" s="422"/>
      <c r="B59" s="428"/>
      <c r="C59" s="199"/>
      <c r="D59" s="428"/>
      <c r="E59" s="199"/>
      <c r="F59" s="422"/>
      <c r="G59" s="422"/>
      <c r="H59" s="422"/>
      <c r="I59" s="422"/>
      <c r="J59" s="422"/>
      <c r="K59" s="422"/>
      <c r="L59" s="422"/>
      <c r="M59" s="221"/>
      <c r="N59" s="221"/>
      <c r="O59" s="221"/>
      <c r="P59" s="429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</row>
    <row r="60" spans="1:69" ht="11.25" customHeight="1">
      <c r="A60" s="422"/>
      <c r="B60" s="260" t="s">
        <v>299</v>
      </c>
      <c r="C60" s="260"/>
      <c r="D60" s="260"/>
      <c r="E60" s="422"/>
      <c r="F60" s="422"/>
      <c r="G60" s="422"/>
      <c r="H60" s="422"/>
      <c r="I60" s="422"/>
      <c r="J60" s="422"/>
      <c r="K60" s="422"/>
      <c r="L60" s="422"/>
      <c r="M60" s="422"/>
      <c r="N60" s="431" t="s">
        <v>299</v>
      </c>
      <c r="O60" s="394"/>
      <c r="P60" s="394"/>
      <c r="Q60" s="394"/>
      <c r="R60" s="238"/>
      <c r="S60" s="238"/>
      <c r="T60" s="238"/>
      <c r="U60" s="238"/>
    </row>
    <row r="61" spans="1:69" ht="14.25" customHeight="1">
      <c r="A61" s="422"/>
      <c r="B61" s="260" t="s">
        <v>656</v>
      </c>
      <c r="C61" s="422"/>
      <c r="D61" s="422"/>
      <c r="E61" s="422"/>
      <c r="F61" s="422"/>
      <c r="G61" s="422"/>
      <c r="H61" s="422"/>
      <c r="I61" s="259"/>
      <c r="J61" s="422"/>
      <c r="K61" s="422"/>
      <c r="L61" s="422"/>
      <c r="M61" s="422"/>
      <c r="N61" s="431" t="s">
        <v>391</v>
      </c>
      <c r="O61" s="394"/>
      <c r="P61" s="394"/>
      <c r="Q61" s="394"/>
      <c r="R61" s="238"/>
      <c r="S61" s="238"/>
      <c r="T61" s="238"/>
      <c r="U61" s="238"/>
    </row>
    <row r="62" spans="1:69" ht="11.25" customHeight="1">
      <c r="A62" s="422"/>
      <c r="B62" s="422" t="s">
        <v>654</v>
      </c>
      <c r="C62" s="422"/>
      <c r="D62" s="260" t="s">
        <v>299</v>
      </c>
      <c r="E62" s="259"/>
      <c r="F62" s="259"/>
      <c r="G62" s="259"/>
      <c r="H62" s="422"/>
      <c r="I62" s="422"/>
      <c r="J62" s="422"/>
      <c r="K62" s="422"/>
      <c r="L62" s="422"/>
      <c r="M62" s="422"/>
      <c r="N62" s="431"/>
      <c r="O62" s="394"/>
      <c r="P62" s="394"/>
      <c r="Q62" s="394"/>
      <c r="R62" s="238"/>
      <c r="S62" s="238"/>
      <c r="T62" s="238"/>
      <c r="U62" s="238"/>
    </row>
    <row r="63" spans="1:69" ht="15.75">
      <c r="A63" s="422"/>
      <c r="B63" s="422" t="s">
        <v>657</v>
      </c>
      <c r="C63" s="432"/>
      <c r="D63" s="260" t="s">
        <v>467</v>
      </c>
      <c r="E63" s="259"/>
      <c r="F63" s="259"/>
      <c r="G63" s="200"/>
      <c r="H63" s="422"/>
      <c r="I63" s="422"/>
      <c r="J63" s="422"/>
      <c r="K63" s="422"/>
      <c r="L63" s="422"/>
      <c r="M63" s="422"/>
      <c r="N63" s="431" t="s">
        <v>397</v>
      </c>
      <c r="O63" s="394"/>
      <c r="P63" s="394"/>
      <c r="Q63" s="394"/>
      <c r="R63" s="238"/>
      <c r="S63" s="238"/>
      <c r="T63" s="238"/>
      <c r="U63" s="238"/>
    </row>
    <row r="64" spans="1:69" ht="12.75" customHeight="1">
      <c r="A64" s="422"/>
      <c r="B64" s="422" t="s">
        <v>477</v>
      </c>
      <c r="C64" s="422"/>
      <c r="D64" s="422" t="s">
        <v>394</v>
      </c>
      <c r="E64" s="259"/>
      <c r="F64" s="259"/>
      <c r="G64" s="422"/>
      <c r="H64" s="422"/>
      <c r="I64" s="422"/>
      <c r="J64" s="422"/>
      <c r="K64" s="422"/>
      <c r="L64" s="422"/>
      <c r="M64" s="422"/>
      <c r="N64" s="394" t="s">
        <v>477</v>
      </c>
      <c r="O64" s="394"/>
      <c r="P64" s="394"/>
      <c r="Q64" s="394"/>
      <c r="R64" s="238"/>
      <c r="S64" s="238"/>
      <c r="T64" s="238"/>
      <c r="U64" s="238"/>
    </row>
    <row r="65" spans="1:21" ht="13.5" customHeight="1">
      <c r="A65" s="422"/>
      <c r="B65" s="422"/>
      <c r="C65" s="422"/>
      <c r="D65" s="422" t="s">
        <v>395</v>
      </c>
      <c r="E65" s="259"/>
      <c r="F65" s="259"/>
      <c r="G65" s="422"/>
      <c r="H65" s="422"/>
      <c r="I65" s="422"/>
      <c r="J65" s="422"/>
      <c r="K65" s="422"/>
      <c r="L65" s="422"/>
      <c r="M65" s="422"/>
      <c r="N65" s="394"/>
      <c r="O65" s="394"/>
      <c r="P65" s="394"/>
      <c r="Q65" s="394"/>
      <c r="R65" s="238"/>
      <c r="S65" s="238"/>
      <c r="T65" s="238"/>
      <c r="U65" s="238"/>
    </row>
    <row r="66" spans="1:21" ht="15.75">
      <c r="A66" s="422"/>
      <c r="B66" s="260" t="s">
        <v>299</v>
      </c>
      <c r="C66" s="260"/>
      <c r="D66" s="422" t="s">
        <v>477</v>
      </c>
      <c r="E66" s="259"/>
      <c r="F66" s="259"/>
      <c r="G66" s="260"/>
      <c r="H66" s="422"/>
      <c r="I66" s="422"/>
      <c r="J66" s="422"/>
      <c r="K66" s="422"/>
      <c r="L66" s="422"/>
      <c r="M66" s="422"/>
      <c r="N66" s="431" t="s">
        <v>299</v>
      </c>
      <c r="O66" s="431"/>
      <c r="P66" s="431"/>
      <c r="Q66" s="431"/>
      <c r="R66" s="238"/>
      <c r="S66" s="238"/>
      <c r="T66" s="238"/>
      <c r="U66" s="238"/>
    </row>
    <row r="67" spans="1:21" ht="11.25" customHeight="1">
      <c r="A67" s="422"/>
      <c r="B67" s="260" t="s">
        <v>658</v>
      </c>
      <c r="C67" s="422"/>
      <c r="D67" s="422"/>
      <c r="E67" s="259"/>
      <c r="F67" s="422"/>
      <c r="G67" s="260"/>
      <c r="H67" s="422"/>
      <c r="I67" s="422"/>
      <c r="J67" s="422"/>
      <c r="K67" s="422"/>
      <c r="L67" s="422"/>
      <c r="M67" s="422"/>
      <c r="N67" s="431" t="s">
        <v>300</v>
      </c>
      <c r="O67" s="431"/>
      <c r="P67" s="431"/>
      <c r="Q67" s="394"/>
      <c r="R67" s="238"/>
      <c r="S67" s="238"/>
      <c r="T67" s="238"/>
      <c r="U67" s="238"/>
    </row>
    <row r="68" spans="1:21" ht="15.75">
      <c r="A68" s="422"/>
      <c r="B68" s="422" t="s">
        <v>659</v>
      </c>
      <c r="C68" s="422"/>
      <c r="D68" s="422"/>
      <c r="E68" s="422"/>
      <c r="F68" s="422"/>
      <c r="G68" s="259"/>
      <c r="H68" s="422"/>
      <c r="I68" s="422"/>
      <c r="J68" s="422"/>
      <c r="K68" s="422"/>
      <c r="L68" s="422"/>
      <c r="M68" s="422"/>
      <c r="N68" s="394" t="s">
        <v>301</v>
      </c>
      <c r="O68" s="394"/>
      <c r="P68" s="394"/>
      <c r="Q68" s="394"/>
      <c r="R68" s="238"/>
      <c r="S68" s="238"/>
      <c r="T68" s="238"/>
      <c r="U68" s="238"/>
    </row>
    <row r="69" spans="1:21" ht="12.75" customHeight="1">
      <c r="A69" s="422"/>
      <c r="B69" s="422" t="s">
        <v>655</v>
      </c>
      <c r="C69" s="432"/>
      <c r="D69" s="432"/>
      <c r="E69" s="432"/>
      <c r="F69" s="422"/>
      <c r="G69" s="200"/>
      <c r="H69" s="422"/>
      <c r="I69" s="422"/>
      <c r="J69" s="422"/>
      <c r="K69" s="422"/>
      <c r="L69" s="422"/>
      <c r="M69" s="422"/>
      <c r="N69" s="394" t="s">
        <v>396</v>
      </c>
      <c r="O69" s="394"/>
      <c r="P69" s="394"/>
      <c r="Q69" s="394"/>
      <c r="R69" s="238"/>
      <c r="S69" s="238"/>
      <c r="T69" s="238"/>
      <c r="U69" s="238"/>
    </row>
    <row r="70" spans="1:21" ht="15.75">
      <c r="A70" s="259"/>
      <c r="B70" s="422" t="s">
        <v>477</v>
      </c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394" t="s">
        <v>477</v>
      </c>
      <c r="O70" s="1012"/>
      <c r="P70" s="1012"/>
      <c r="Q70" s="1012"/>
      <c r="R70" s="238"/>
      <c r="S70" s="238"/>
      <c r="T70" s="238"/>
      <c r="U70" s="238"/>
    </row>
    <row r="71" spans="1:21" s="429" customFormat="1" ht="15">
      <c r="B71" s="433"/>
      <c r="N71" s="251"/>
      <c r="O71" s="251"/>
      <c r="P71" s="251"/>
      <c r="Q71" s="251"/>
      <c r="R71" s="251"/>
      <c r="S71" s="251"/>
      <c r="T71" s="251"/>
      <c r="U71" s="251"/>
    </row>
    <row r="72" spans="1:21" s="429" customFormat="1" ht="15">
      <c r="B72" s="433"/>
      <c r="N72" s="251"/>
      <c r="O72" s="251"/>
      <c r="P72" s="251"/>
      <c r="Q72" s="251"/>
      <c r="R72" s="251"/>
      <c r="S72" s="251"/>
      <c r="T72" s="251"/>
      <c r="U72" s="251"/>
    </row>
    <row r="73" spans="1:21" s="429" customFormat="1" ht="15">
      <c r="B73" s="433"/>
      <c r="N73" s="251"/>
      <c r="O73" s="251"/>
      <c r="P73" s="251"/>
      <c r="Q73" s="251"/>
      <c r="R73" s="251"/>
      <c r="S73" s="250"/>
      <c r="T73" s="250"/>
    </row>
  </sheetData>
  <mergeCells count="48">
    <mergeCell ref="C58:M58"/>
    <mergeCell ref="N2:P2"/>
    <mergeCell ref="N6:BN6"/>
    <mergeCell ref="A31:P31"/>
    <mergeCell ref="E4:E7"/>
    <mergeCell ref="F4:F7"/>
    <mergeCell ref="I4:I7"/>
    <mergeCell ref="J4:L4"/>
    <mergeCell ref="A17:B17"/>
    <mergeCell ref="A16:B16"/>
    <mergeCell ref="A9:P9"/>
    <mergeCell ref="A2:A7"/>
    <mergeCell ref="A28:B28"/>
    <mergeCell ref="A30:B30"/>
    <mergeCell ref="A49:B49"/>
    <mergeCell ref="A19:B19"/>
    <mergeCell ref="Q1:BP1"/>
    <mergeCell ref="H2:M2"/>
    <mergeCell ref="M3:M7"/>
    <mergeCell ref="N3:O3"/>
    <mergeCell ref="L5:L7"/>
    <mergeCell ref="N4:BP4"/>
    <mergeCell ref="H3:H7"/>
    <mergeCell ref="I3:L3"/>
    <mergeCell ref="J5:J7"/>
    <mergeCell ref="K5:K7"/>
    <mergeCell ref="C52:T52"/>
    <mergeCell ref="BK29:BP29"/>
    <mergeCell ref="A43:P43"/>
    <mergeCell ref="AP29:BJ29"/>
    <mergeCell ref="A50:B50"/>
    <mergeCell ref="A51:B51"/>
    <mergeCell ref="C3:C7"/>
    <mergeCell ref="D3:D7"/>
    <mergeCell ref="B2:B7"/>
    <mergeCell ref="C2:F2"/>
    <mergeCell ref="G2:G7"/>
    <mergeCell ref="E3:F3"/>
    <mergeCell ref="C55:M55"/>
    <mergeCell ref="C56:M56"/>
    <mergeCell ref="C57:M57"/>
    <mergeCell ref="A10:BP10"/>
    <mergeCell ref="A20:T20"/>
    <mergeCell ref="A21:T21"/>
    <mergeCell ref="C54:M54"/>
    <mergeCell ref="A29:T29"/>
    <mergeCell ref="U29:AO29"/>
    <mergeCell ref="A37:P37"/>
  </mergeCells>
  <phoneticPr fontId="34" type="noConversion"/>
  <printOptions horizontalCentered="1"/>
  <pageMargins left="0" right="0" top="0" bottom="0" header="0" footer="0"/>
  <pageSetup paperSize="9" scale="78" fitToHeight="0" orientation="landscape" r:id="rId1"/>
  <rowBreaks count="1" manualBreakCount="1">
    <brk id="36" max="7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N40" sqref="N40"/>
    </sheetView>
  </sheetViews>
  <sheetFormatPr defaultRowHeight="12.75"/>
  <cols>
    <col min="1" max="1" width="8.5703125" style="201" bestFit="1" customWidth="1"/>
    <col min="2" max="2" width="32.7109375" style="201" bestFit="1" customWidth="1"/>
    <col min="3" max="10" width="9.140625" style="201"/>
    <col min="11" max="11" width="26.5703125" style="201" customWidth="1"/>
    <col min="12" max="12" width="9.140625" style="201"/>
    <col min="13" max="13" width="16.5703125" style="201" customWidth="1"/>
    <col min="14" max="14" width="22.140625" style="201" customWidth="1"/>
    <col min="15" max="15" width="24.28515625" style="201" customWidth="1"/>
    <col min="16" max="16" width="17.5703125" style="201" customWidth="1"/>
    <col min="17" max="16384" width="9.140625" style="201"/>
  </cols>
  <sheetData>
    <row r="1" spans="1:16" ht="15.75">
      <c r="A1" s="643"/>
      <c r="B1" s="643"/>
      <c r="C1" s="643"/>
      <c r="D1" s="643"/>
      <c r="E1" s="643"/>
      <c r="F1" s="643"/>
      <c r="G1" s="643"/>
      <c r="H1" s="643"/>
      <c r="I1" s="643"/>
      <c r="J1" s="644"/>
      <c r="K1" s="643"/>
      <c r="L1" s="643"/>
      <c r="M1" s="645"/>
      <c r="N1" s="646"/>
      <c r="O1" s="646"/>
      <c r="P1" s="647" t="s">
        <v>514</v>
      </c>
    </row>
    <row r="2" spans="1:16" ht="18.75">
      <c r="A2" s="648"/>
      <c r="B2" s="648"/>
      <c r="C2" s="649" t="s">
        <v>484</v>
      </c>
      <c r="D2" s="648"/>
      <c r="E2" s="648"/>
      <c r="F2" s="648"/>
      <c r="G2" s="648"/>
      <c r="H2" s="648"/>
      <c r="I2" s="648"/>
      <c r="J2" s="651"/>
      <c r="K2" s="648"/>
      <c r="L2" s="648"/>
      <c r="M2" s="645"/>
      <c r="N2" s="646"/>
      <c r="O2" s="646"/>
      <c r="P2" s="652"/>
    </row>
    <row r="3" spans="1:16" ht="19.5" thickBot="1">
      <c r="A3" s="648"/>
      <c r="B3" s="648"/>
      <c r="C3" s="649"/>
      <c r="D3" s="648"/>
      <c r="E3" s="648"/>
      <c r="F3" s="648"/>
      <c r="G3" s="648"/>
      <c r="H3" s="648"/>
      <c r="I3" s="648"/>
      <c r="J3" s="651"/>
      <c r="K3" s="648"/>
      <c r="L3" s="648"/>
      <c r="M3" s="645"/>
      <c r="N3" s="646"/>
      <c r="O3" s="646"/>
      <c r="P3" s="652"/>
    </row>
    <row r="4" spans="1:16">
      <c r="A4" s="1202" t="s">
        <v>271</v>
      </c>
      <c r="B4" s="1205" t="s">
        <v>270</v>
      </c>
      <c r="C4" s="1193" t="s">
        <v>284</v>
      </c>
      <c r="D4" s="1208" t="s">
        <v>272</v>
      </c>
      <c r="E4" s="1208"/>
      <c r="F4" s="1208"/>
      <c r="G4" s="1208"/>
      <c r="H4" s="1208"/>
      <c r="I4" s="1208"/>
      <c r="J4" s="1193" t="s">
        <v>515</v>
      </c>
      <c r="K4" s="1193" t="s">
        <v>516</v>
      </c>
      <c r="L4" s="1193" t="s">
        <v>517</v>
      </c>
      <c r="M4" s="1193" t="s">
        <v>518</v>
      </c>
      <c r="N4" s="1196" t="s">
        <v>519</v>
      </c>
      <c r="O4" s="1196" t="s">
        <v>520</v>
      </c>
      <c r="P4" s="1199" t="s">
        <v>521</v>
      </c>
    </row>
    <row r="5" spans="1:16">
      <c r="A5" s="1203"/>
      <c r="B5" s="1206"/>
      <c r="C5" s="1194"/>
      <c r="D5" s="1194" t="s">
        <v>290</v>
      </c>
      <c r="E5" s="1209" t="s">
        <v>292</v>
      </c>
      <c r="F5" s="1209"/>
      <c r="G5" s="1209"/>
      <c r="H5" s="1209"/>
      <c r="I5" s="1210" t="s">
        <v>293</v>
      </c>
      <c r="J5" s="1194"/>
      <c r="K5" s="1194"/>
      <c r="L5" s="1194"/>
      <c r="M5" s="1194"/>
      <c r="N5" s="1197"/>
      <c r="O5" s="1197"/>
      <c r="P5" s="1200"/>
    </row>
    <row r="6" spans="1:16">
      <c r="A6" s="1203"/>
      <c r="B6" s="1206"/>
      <c r="C6" s="1194"/>
      <c r="D6" s="1194"/>
      <c r="E6" s="1194" t="s">
        <v>291</v>
      </c>
      <c r="F6" s="1209" t="s">
        <v>274</v>
      </c>
      <c r="G6" s="1209"/>
      <c r="H6" s="1209"/>
      <c r="I6" s="1210"/>
      <c r="J6" s="1194"/>
      <c r="K6" s="1194"/>
      <c r="L6" s="1194"/>
      <c r="M6" s="1194"/>
      <c r="N6" s="1197"/>
      <c r="O6" s="1197"/>
      <c r="P6" s="1200"/>
    </row>
    <row r="7" spans="1:16">
      <c r="A7" s="1203"/>
      <c r="B7" s="1206"/>
      <c r="C7" s="1194"/>
      <c r="D7" s="1194"/>
      <c r="E7" s="1194"/>
      <c r="F7" s="1194" t="s">
        <v>275</v>
      </c>
      <c r="G7" s="1194" t="s">
        <v>276</v>
      </c>
      <c r="H7" s="1194" t="s">
        <v>277</v>
      </c>
      <c r="I7" s="1210"/>
      <c r="J7" s="1194"/>
      <c r="K7" s="1194"/>
      <c r="L7" s="1194"/>
      <c r="M7" s="1194"/>
      <c r="N7" s="1197"/>
      <c r="O7" s="1197"/>
      <c r="P7" s="1200"/>
    </row>
    <row r="8" spans="1:16">
      <c r="A8" s="1203"/>
      <c r="B8" s="1206"/>
      <c r="C8" s="1194"/>
      <c r="D8" s="1194"/>
      <c r="E8" s="1194"/>
      <c r="F8" s="1194"/>
      <c r="G8" s="1194"/>
      <c r="H8" s="1194"/>
      <c r="I8" s="1210"/>
      <c r="J8" s="1194"/>
      <c r="K8" s="1194"/>
      <c r="L8" s="1194"/>
      <c r="M8" s="1194"/>
      <c r="N8" s="1197"/>
      <c r="O8" s="1197"/>
      <c r="P8" s="1200"/>
    </row>
    <row r="9" spans="1:16" ht="13.5" thickBot="1">
      <c r="A9" s="1204"/>
      <c r="B9" s="1207"/>
      <c r="C9" s="1195"/>
      <c r="D9" s="1195"/>
      <c r="E9" s="1195"/>
      <c r="F9" s="1195"/>
      <c r="G9" s="1195"/>
      <c r="H9" s="1195"/>
      <c r="I9" s="1211"/>
      <c r="J9" s="1195"/>
      <c r="K9" s="1195"/>
      <c r="L9" s="1195"/>
      <c r="M9" s="1195"/>
      <c r="N9" s="1198"/>
      <c r="O9" s="1198"/>
      <c r="P9" s="1201"/>
    </row>
    <row r="10" spans="1:16" ht="16.5" thickBot="1">
      <c r="A10" s="1216" t="s">
        <v>522</v>
      </c>
      <c r="B10" s="1217"/>
      <c r="C10" s="1217"/>
      <c r="D10" s="1217"/>
      <c r="E10" s="1217"/>
      <c r="F10" s="1217"/>
      <c r="G10" s="1217"/>
      <c r="H10" s="1217"/>
      <c r="I10" s="1217"/>
      <c r="J10" s="1217"/>
      <c r="K10" s="1217"/>
      <c r="L10" s="1217"/>
      <c r="M10" s="1217"/>
      <c r="N10" s="1217"/>
      <c r="O10" s="1217"/>
      <c r="P10" s="1218"/>
    </row>
    <row r="11" spans="1:16" s="203" customFormat="1" ht="45">
      <c r="A11" s="970" t="s">
        <v>417</v>
      </c>
      <c r="B11" s="985" t="s">
        <v>639</v>
      </c>
      <c r="C11" s="972">
        <v>4</v>
      </c>
      <c r="D11" s="973">
        <f>C11*30</f>
        <v>120</v>
      </c>
      <c r="E11" s="974">
        <f>SUM(F11:H11)</f>
        <v>30</v>
      </c>
      <c r="F11" s="956">
        <v>16</v>
      </c>
      <c r="G11" s="956"/>
      <c r="H11" s="957">
        <v>14</v>
      </c>
      <c r="I11" s="975">
        <f>D11-E11</f>
        <v>90</v>
      </c>
      <c r="J11" s="939" t="s">
        <v>11</v>
      </c>
      <c r="K11" s="933" t="s">
        <v>611</v>
      </c>
      <c r="L11" s="932" t="s">
        <v>528</v>
      </c>
      <c r="M11" s="934" t="s">
        <v>529</v>
      </c>
      <c r="N11" s="1008" t="s">
        <v>640</v>
      </c>
      <c r="O11" s="1008" t="s">
        <v>645</v>
      </c>
      <c r="P11" s="1007" t="s">
        <v>534</v>
      </c>
    </row>
    <row r="12" spans="1:16" s="203" customFormat="1" ht="30">
      <c r="A12" s="986" t="s">
        <v>417</v>
      </c>
      <c r="B12" s="987"/>
      <c r="C12" s="632">
        <v>4</v>
      </c>
      <c r="D12" s="730">
        <f>C12*30</f>
        <v>120</v>
      </c>
      <c r="E12" s="979">
        <f>SUM(F12:H12)</f>
        <v>30</v>
      </c>
      <c r="F12" s="670">
        <v>16</v>
      </c>
      <c r="G12" s="670"/>
      <c r="H12" s="671">
        <v>14</v>
      </c>
      <c r="I12" s="676">
        <f>D12-E12</f>
        <v>90</v>
      </c>
      <c r="J12" s="940" t="s">
        <v>11</v>
      </c>
      <c r="K12" s="949"/>
      <c r="L12" s="950"/>
      <c r="M12" s="726" t="s">
        <v>529</v>
      </c>
      <c r="N12" s="988"/>
      <c r="O12" s="988"/>
      <c r="P12" s="1002"/>
    </row>
    <row r="13" spans="1:16" s="203" customFormat="1" ht="30.75" thickBot="1">
      <c r="A13" s="981" t="s">
        <v>417</v>
      </c>
      <c r="B13" s="989"/>
      <c r="C13" s="982">
        <v>4</v>
      </c>
      <c r="D13" s="731">
        <f>C13*30</f>
        <v>120</v>
      </c>
      <c r="E13" s="983">
        <f>SUM(F13:H13)</f>
        <v>30</v>
      </c>
      <c r="F13" s="965">
        <v>16</v>
      </c>
      <c r="G13" s="965"/>
      <c r="H13" s="966">
        <v>14</v>
      </c>
      <c r="I13" s="984">
        <f>D13-E13</f>
        <v>90</v>
      </c>
      <c r="J13" s="948" t="s">
        <v>11</v>
      </c>
      <c r="K13" s="951"/>
      <c r="L13" s="952"/>
      <c r="M13" s="729" t="s">
        <v>529</v>
      </c>
      <c r="N13" s="990"/>
      <c r="O13" s="990"/>
      <c r="P13" s="1003"/>
    </row>
    <row r="14" spans="1:16" ht="18.75">
      <c r="A14" s="648"/>
      <c r="B14" s="648"/>
      <c r="C14" s="649"/>
      <c r="D14" s="648"/>
      <c r="E14" s="648"/>
      <c r="F14" s="648"/>
      <c r="G14" s="648"/>
      <c r="H14" s="648"/>
      <c r="I14" s="648"/>
      <c r="J14" s="651"/>
      <c r="K14" s="648"/>
      <c r="L14" s="648"/>
      <c r="M14" s="645"/>
      <c r="N14" s="646"/>
      <c r="O14" s="646"/>
      <c r="P14" s="652"/>
    </row>
    <row r="15" spans="1:16" s="715" customFormat="1" ht="15.75">
      <c r="N15" s="819"/>
      <c r="O15" s="723"/>
      <c r="P15" s="715" t="s">
        <v>606</v>
      </c>
    </row>
    <row r="16" spans="1:16" s="716" customFormat="1" ht="18.75">
      <c r="C16" s="717" t="s">
        <v>607</v>
      </c>
      <c r="N16" s="820"/>
      <c r="O16" s="724"/>
    </row>
    <row r="17" spans="1:16" ht="15.75" thickBot="1">
      <c r="A17" s="643"/>
      <c r="B17" s="643"/>
      <c r="C17" s="643"/>
      <c r="D17" s="643"/>
      <c r="E17" s="643"/>
      <c r="F17" s="643"/>
      <c r="G17" s="643"/>
      <c r="H17" s="643"/>
      <c r="I17" s="643"/>
      <c r="J17" s="644"/>
      <c r="K17" s="643"/>
      <c r="L17" s="643"/>
      <c r="M17" s="645"/>
      <c r="N17" s="646"/>
      <c r="O17" s="646"/>
      <c r="P17" s="653"/>
    </row>
    <row r="18" spans="1:16">
      <c r="A18" s="1202" t="s">
        <v>271</v>
      </c>
      <c r="B18" s="1205" t="s">
        <v>270</v>
      </c>
      <c r="C18" s="1193" t="s">
        <v>284</v>
      </c>
      <c r="D18" s="1208" t="s">
        <v>272</v>
      </c>
      <c r="E18" s="1208"/>
      <c r="F18" s="1208"/>
      <c r="G18" s="1208"/>
      <c r="H18" s="1208"/>
      <c r="I18" s="1208"/>
      <c r="J18" s="1193" t="s">
        <v>515</v>
      </c>
      <c r="K18" s="1193" t="s">
        <v>516</v>
      </c>
      <c r="L18" s="1193" t="s">
        <v>517</v>
      </c>
      <c r="M18" s="1193" t="s">
        <v>518</v>
      </c>
      <c r="N18" s="1196" t="s">
        <v>519</v>
      </c>
      <c r="O18" s="1196" t="s">
        <v>520</v>
      </c>
      <c r="P18" s="1199" t="s">
        <v>521</v>
      </c>
    </row>
    <row r="19" spans="1:16">
      <c r="A19" s="1203"/>
      <c r="B19" s="1206"/>
      <c r="C19" s="1194"/>
      <c r="D19" s="1194" t="s">
        <v>290</v>
      </c>
      <c r="E19" s="1209" t="s">
        <v>292</v>
      </c>
      <c r="F19" s="1209"/>
      <c r="G19" s="1209"/>
      <c r="H19" s="1209"/>
      <c r="I19" s="1210" t="s">
        <v>293</v>
      </c>
      <c r="J19" s="1194"/>
      <c r="K19" s="1194"/>
      <c r="L19" s="1194"/>
      <c r="M19" s="1194"/>
      <c r="N19" s="1197"/>
      <c r="O19" s="1197"/>
      <c r="P19" s="1200"/>
    </row>
    <row r="20" spans="1:16">
      <c r="A20" s="1203"/>
      <c r="B20" s="1206"/>
      <c r="C20" s="1194"/>
      <c r="D20" s="1194"/>
      <c r="E20" s="1194" t="s">
        <v>291</v>
      </c>
      <c r="F20" s="1209" t="s">
        <v>274</v>
      </c>
      <c r="G20" s="1209"/>
      <c r="H20" s="1209"/>
      <c r="I20" s="1210"/>
      <c r="J20" s="1194"/>
      <c r="K20" s="1194"/>
      <c r="L20" s="1194"/>
      <c r="M20" s="1194"/>
      <c r="N20" s="1197"/>
      <c r="O20" s="1197"/>
      <c r="P20" s="1200"/>
    </row>
    <row r="21" spans="1:16">
      <c r="A21" s="1203"/>
      <c r="B21" s="1206"/>
      <c r="C21" s="1194"/>
      <c r="D21" s="1194"/>
      <c r="E21" s="1194"/>
      <c r="F21" s="1194" t="s">
        <v>275</v>
      </c>
      <c r="G21" s="1194" t="s">
        <v>276</v>
      </c>
      <c r="H21" s="1194" t="s">
        <v>277</v>
      </c>
      <c r="I21" s="1210"/>
      <c r="J21" s="1194"/>
      <c r="K21" s="1194"/>
      <c r="L21" s="1194"/>
      <c r="M21" s="1194"/>
      <c r="N21" s="1197"/>
      <c r="O21" s="1197"/>
      <c r="P21" s="1200"/>
    </row>
    <row r="22" spans="1:16">
      <c r="A22" s="1203"/>
      <c r="B22" s="1206"/>
      <c r="C22" s="1194"/>
      <c r="D22" s="1194"/>
      <c r="E22" s="1194"/>
      <c r="F22" s="1194"/>
      <c r="G22" s="1194"/>
      <c r="H22" s="1194"/>
      <c r="I22" s="1210"/>
      <c r="J22" s="1194"/>
      <c r="K22" s="1194"/>
      <c r="L22" s="1194"/>
      <c r="M22" s="1194"/>
      <c r="N22" s="1197"/>
      <c r="O22" s="1197"/>
      <c r="P22" s="1200"/>
    </row>
    <row r="23" spans="1:16" ht="13.5" thickBot="1">
      <c r="A23" s="1204"/>
      <c r="B23" s="1207"/>
      <c r="C23" s="1195"/>
      <c r="D23" s="1195"/>
      <c r="E23" s="1195"/>
      <c r="F23" s="1195"/>
      <c r="G23" s="1195"/>
      <c r="H23" s="1195"/>
      <c r="I23" s="1211"/>
      <c r="J23" s="1195"/>
      <c r="K23" s="1195"/>
      <c r="L23" s="1195"/>
      <c r="M23" s="1195"/>
      <c r="N23" s="1198"/>
      <c r="O23" s="1198"/>
      <c r="P23" s="1201"/>
    </row>
    <row r="24" spans="1:16" ht="16.5" thickBot="1">
      <c r="A24" s="1216" t="s">
        <v>522</v>
      </c>
      <c r="B24" s="1217"/>
      <c r="C24" s="1217"/>
      <c r="D24" s="1217"/>
      <c r="E24" s="1217"/>
      <c r="F24" s="1217"/>
      <c r="G24" s="1217"/>
      <c r="H24" s="1217"/>
      <c r="I24" s="1217"/>
      <c r="J24" s="1217"/>
      <c r="K24" s="1217"/>
      <c r="L24" s="1217"/>
      <c r="M24" s="1217"/>
      <c r="N24" s="1217"/>
      <c r="O24" s="1217"/>
      <c r="P24" s="1218"/>
    </row>
    <row r="25" spans="1:16" ht="18.75" customHeight="1" thickBot="1">
      <c r="A25" s="1353" t="s">
        <v>449</v>
      </c>
      <c r="B25" s="1354"/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5"/>
    </row>
    <row r="26" spans="1:16" s="203" customFormat="1" ht="45">
      <c r="A26" s="970" t="s">
        <v>435</v>
      </c>
      <c r="B26" s="971" t="s">
        <v>372</v>
      </c>
      <c r="C26" s="972">
        <v>5</v>
      </c>
      <c r="D26" s="973">
        <f>C26*30</f>
        <v>150</v>
      </c>
      <c r="E26" s="974">
        <f>SUM(F26:H26)</f>
        <v>44</v>
      </c>
      <c r="F26" s="956">
        <v>24</v>
      </c>
      <c r="G26" s="956"/>
      <c r="H26" s="957">
        <v>20</v>
      </c>
      <c r="I26" s="975">
        <f>D26-E26</f>
        <v>106</v>
      </c>
      <c r="J26" s="939" t="s">
        <v>11</v>
      </c>
      <c r="K26" s="721" t="s">
        <v>643</v>
      </c>
      <c r="L26" s="932" t="s">
        <v>528</v>
      </c>
      <c r="M26" s="934" t="s">
        <v>529</v>
      </c>
      <c r="N26" s="976"/>
      <c r="O26" s="1008" t="s">
        <v>648</v>
      </c>
      <c r="P26" s="991"/>
    </row>
    <row r="27" spans="1:16" s="203" customFormat="1" ht="45">
      <c r="A27" s="977" t="s">
        <v>450</v>
      </c>
      <c r="B27" s="978" t="s">
        <v>451</v>
      </c>
      <c r="C27" s="632">
        <v>6</v>
      </c>
      <c r="D27" s="730">
        <f>C27*30</f>
        <v>180</v>
      </c>
      <c r="E27" s="979">
        <f>SUM(F27:H27)</f>
        <v>60</v>
      </c>
      <c r="F27" s="670">
        <v>30</v>
      </c>
      <c r="G27" s="670"/>
      <c r="H27" s="671">
        <v>30</v>
      </c>
      <c r="I27" s="676">
        <f>D27-E27</f>
        <v>120</v>
      </c>
      <c r="J27" s="940" t="s">
        <v>11</v>
      </c>
      <c r="K27" s="721" t="s">
        <v>643</v>
      </c>
      <c r="L27" s="719" t="s">
        <v>528</v>
      </c>
      <c r="M27" s="726" t="s">
        <v>529</v>
      </c>
      <c r="N27" s="980"/>
      <c r="O27" s="1009" t="s">
        <v>647</v>
      </c>
      <c r="P27" s="992"/>
    </row>
    <row r="28" spans="1:16" s="203" customFormat="1" ht="45">
      <c r="A28" s="977" t="s">
        <v>452</v>
      </c>
      <c r="B28" s="978" t="s">
        <v>382</v>
      </c>
      <c r="C28" s="632">
        <v>6</v>
      </c>
      <c r="D28" s="730">
        <f>C28*30</f>
        <v>180</v>
      </c>
      <c r="E28" s="979">
        <f>SUM(F28:H28)</f>
        <v>42</v>
      </c>
      <c r="F28" s="670">
        <v>22</v>
      </c>
      <c r="G28" s="670"/>
      <c r="H28" s="671">
        <v>20</v>
      </c>
      <c r="I28" s="676">
        <f>D28-E28</f>
        <v>138</v>
      </c>
      <c r="J28" s="940" t="s">
        <v>11</v>
      </c>
      <c r="K28" s="721" t="s">
        <v>643</v>
      </c>
      <c r="L28" s="719" t="s">
        <v>528</v>
      </c>
      <c r="M28" s="726" t="s">
        <v>529</v>
      </c>
      <c r="N28" s="980"/>
      <c r="O28" s="1006"/>
      <c r="P28" s="992"/>
    </row>
    <row r="29" spans="1:16" s="203" customFormat="1" ht="45">
      <c r="A29" s="977" t="s">
        <v>453</v>
      </c>
      <c r="B29" s="978" t="s">
        <v>383</v>
      </c>
      <c r="C29" s="632">
        <v>6</v>
      </c>
      <c r="D29" s="730">
        <f>C29*30</f>
        <v>180</v>
      </c>
      <c r="E29" s="979">
        <f>SUM(F29:H29)</f>
        <v>60</v>
      </c>
      <c r="F29" s="670">
        <v>30</v>
      </c>
      <c r="G29" s="670"/>
      <c r="H29" s="671">
        <v>30</v>
      </c>
      <c r="I29" s="676">
        <f>D29-E29</f>
        <v>120</v>
      </c>
      <c r="J29" s="940" t="s">
        <v>11</v>
      </c>
      <c r="K29" s="721" t="s">
        <v>643</v>
      </c>
      <c r="L29" s="719" t="s">
        <v>528</v>
      </c>
      <c r="M29" s="726" t="s">
        <v>529</v>
      </c>
      <c r="N29" s="980"/>
      <c r="O29" s="1006"/>
      <c r="P29" s="992"/>
    </row>
    <row r="30" spans="1:16" s="203" customFormat="1" ht="39" thickBot="1">
      <c r="A30" s="981" t="s">
        <v>454</v>
      </c>
      <c r="B30" s="1000" t="s">
        <v>373</v>
      </c>
      <c r="C30" s="982">
        <v>6</v>
      </c>
      <c r="D30" s="731">
        <f>C30*30</f>
        <v>180</v>
      </c>
      <c r="E30" s="983">
        <f>SUM(F30:H30)</f>
        <v>42</v>
      </c>
      <c r="F30" s="965">
        <v>22</v>
      </c>
      <c r="G30" s="965"/>
      <c r="H30" s="966">
        <v>20</v>
      </c>
      <c r="I30" s="984">
        <f>D30-E30</f>
        <v>138</v>
      </c>
      <c r="J30" s="945" t="s">
        <v>11</v>
      </c>
      <c r="K30" s="946" t="s">
        <v>610</v>
      </c>
      <c r="L30" s="945" t="s">
        <v>608</v>
      </c>
      <c r="M30" s="947" t="s">
        <v>529</v>
      </c>
      <c r="N30" s="1010" t="s">
        <v>641</v>
      </c>
      <c r="O30" s="1010" t="s">
        <v>646</v>
      </c>
      <c r="P30" s="1004" t="s">
        <v>642</v>
      </c>
    </row>
    <row r="31" spans="1:16" ht="21.75" customHeight="1" thickBot="1">
      <c r="A31" s="1353" t="s">
        <v>635</v>
      </c>
      <c r="B31" s="1354"/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5"/>
    </row>
    <row r="32" spans="1:16" s="203" customFormat="1" ht="54" customHeight="1">
      <c r="A32" s="953" t="s">
        <v>440</v>
      </c>
      <c r="B32" s="994" t="s">
        <v>455</v>
      </c>
      <c r="C32" s="998">
        <v>5</v>
      </c>
      <c r="D32" s="997">
        <f>C32*30</f>
        <v>150</v>
      </c>
      <c r="E32" s="955">
        <f>SUM(F32:H32)</f>
        <v>44</v>
      </c>
      <c r="F32" s="956">
        <v>24</v>
      </c>
      <c r="G32" s="954"/>
      <c r="H32" s="957">
        <v>20</v>
      </c>
      <c r="I32" s="794">
        <f>D32-E32</f>
        <v>106</v>
      </c>
      <c r="J32" s="999" t="s">
        <v>11</v>
      </c>
      <c r="K32" s="895" t="s">
        <v>611</v>
      </c>
      <c r="L32" s="894" t="s">
        <v>528</v>
      </c>
      <c r="M32" s="666" t="s">
        <v>529</v>
      </c>
      <c r="N32" s="1001" t="s">
        <v>593</v>
      </c>
      <c r="O32" s="1001" t="s">
        <v>594</v>
      </c>
      <c r="P32" s="958" t="s">
        <v>591</v>
      </c>
    </row>
    <row r="33" spans="1:16" s="203" customFormat="1" ht="62.25" customHeight="1">
      <c r="A33" s="959" t="s">
        <v>456</v>
      </c>
      <c r="B33" s="725" t="s">
        <v>374</v>
      </c>
      <c r="C33" s="674">
        <v>6</v>
      </c>
      <c r="D33" s="249">
        <f>C33*30</f>
        <v>180</v>
      </c>
      <c r="E33" s="960">
        <f>SUM(F33:H33)</f>
        <v>60</v>
      </c>
      <c r="F33" s="670">
        <v>30</v>
      </c>
      <c r="G33" s="312"/>
      <c r="H33" s="671">
        <v>30</v>
      </c>
      <c r="I33" s="626">
        <f>D33-E33</f>
        <v>120</v>
      </c>
      <c r="J33" s="733" t="s">
        <v>11</v>
      </c>
      <c r="K33" s="657" t="s">
        <v>611</v>
      </c>
      <c r="L33" s="654" t="s">
        <v>528</v>
      </c>
      <c r="M33" s="667" t="s">
        <v>529</v>
      </c>
      <c r="N33" s="713" t="s">
        <v>595</v>
      </c>
      <c r="O33" s="713" t="s">
        <v>596</v>
      </c>
      <c r="P33" s="961" t="s">
        <v>590</v>
      </c>
    </row>
    <row r="34" spans="1:16" s="203" customFormat="1" ht="54.75" customHeight="1">
      <c r="A34" s="959" t="s">
        <v>457</v>
      </c>
      <c r="B34" s="725" t="s">
        <v>384</v>
      </c>
      <c r="C34" s="674">
        <v>6</v>
      </c>
      <c r="D34" s="249">
        <f>C34*30</f>
        <v>180</v>
      </c>
      <c r="E34" s="960">
        <f>SUM(F34:H34)</f>
        <v>42</v>
      </c>
      <c r="F34" s="670">
        <v>22</v>
      </c>
      <c r="G34" s="312"/>
      <c r="H34" s="671">
        <v>20</v>
      </c>
      <c r="I34" s="626">
        <f>D34-E34</f>
        <v>138</v>
      </c>
      <c r="J34" s="733" t="s">
        <v>11</v>
      </c>
      <c r="K34" s="677" t="s">
        <v>611</v>
      </c>
      <c r="L34" s="654" t="s">
        <v>528</v>
      </c>
      <c r="M34" s="667" t="s">
        <v>529</v>
      </c>
      <c r="N34" s="1009" t="s">
        <v>597</v>
      </c>
      <c r="O34" s="713" t="s">
        <v>597</v>
      </c>
      <c r="P34" s="963" t="s">
        <v>564</v>
      </c>
    </row>
    <row r="35" spans="1:16" s="203" customFormat="1" ht="51.75" customHeight="1">
      <c r="A35" s="959" t="s">
        <v>458</v>
      </c>
      <c r="B35" s="995" t="s">
        <v>343</v>
      </c>
      <c r="C35" s="674">
        <v>6</v>
      </c>
      <c r="D35" s="249">
        <f>C35*30</f>
        <v>180</v>
      </c>
      <c r="E35" s="960">
        <f>SUM(F35:H35)</f>
        <v>60</v>
      </c>
      <c r="F35" s="670">
        <v>30</v>
      </c>
      <c r="G35" s="312"/>
      <c r="H35" s="671">
        <v>30</v>
      </c>
      <c r="I35" s="626">
        <f>D35-E35</f>
        <v>120</v>
      </c>
      <c r="J35" s="733" t="s">
        <v>11</v>
      </c>
      <c r="K35" s="677" t="s">
        <v>611</v>
      </c>
      <c r="L35" s="654" t="s">
        <v>528</v>
      </c>
      <c r="M35" s="667" t="s">
        <v>529</v>
      </c>
      <c r="N35" s="1009" t="s">
        <v>644</v>
      </c>
      <c r="O35" s="713" t="s">
        <v>598</v>
      </c>
      <c r="P35" s="1005" t="s">
        <v>590</v>
      </c>
    </row>
    <row r="36" spans="1:16" s="203" customFormat="1" ht="54" customHeight="1" thickBot="1">
      <c r="A36" s="964" t="s">
        <v>459</v>
      </c>
      <c r="B36" s="996" t="s">
        <v>460</v>
      </c>
      <c r="C36" s="789">
        <v>6</v>
      </c>
      <c r="D36" s="790">
        <f>C36*30</f>
        <v>180</v>
      </c>
      <c r="E36" s="791">
        <f>SUM(F36:H36)</f>
        <v>42</v>
      </c>
      <c r="F36" s="965">
        <v>22</v>
      </c>
      <c r="G36" s="663"/>
      <c r="H36" s="966">
        <v>20</v>
      </c>
      <c r="I36" s="795">
        <f>D36-E36</f>
        <v>138</v>
      </c>
      <c r="J36" s="793" t="s">
        <v>11</v>
      </c>
      <c r="K36" s="656" t="s">
        <v>611</v>
      </c>
      <c r="L36" s="655" t="s">
        <v>528</v>
      </c>
      <c r="M36" s="668" t="s">
        <v>529</v>
      </c>
      <c r="N36" s="714" t="s">
        <v>599</v>
      </c>
      <c r="O36" s="714" t="s">
        <v>600</v>
      </c>
      <c r="P36" s="967" t="s">
        <v>534</v>
      </c>
    </row>
    <row r="37" spans="1:16" ht="21.75" customHeight="1" thickBot="1">
      <c r="A37" s="1353" t="s">
        <v>461</v>
      </c>
      <c r="B37" s="1354"/>
      <c r="C37" s="1354"/>
      <c r="D37" s="1354"/>
      <c r="E37" s="1354"/>
      <c r="F37" s="1354"/>
      <c r="G37" s="1354"/>
      <c r="H37" s="1354"/>
      <c r="I37" s="1354"/>
      <c r="J37" s="1354"/>
      <c r="K37" s="1354"/>
      <c r="L37" s="1354"/>
      <c r="M37" s="1354"/>
      <c r="N37" s="1354"/>
      <c r="O37" s="1354"/>
      <c r="P37" s="1355"/>
    </row>
    <row r="38" spans="1:16" s="203" customFormat="1" ht="45">
      <c r="A38" s="970" t="s">
        <v>445</v>
      </c>
      <c r="B38" s="985" t="s">
        <v>462</v>
      </c>
      <c r="C38" s="941">
        <v>5</v>
      </c>
      <c r="D38" s="929">
        <f>C38*30</f>
        <v>150</v>
      </c>
      <c r="E38" s="930">
        <f>SUM(F38:H38)</f>
        <v>44</v>
      </c>
      <c r="F38" s="492">
        <v>24</v>
      </c>
      <c r="G38" s="492"/>
      <c r="H38" s="893">
        <v>20</v>
      </c>
      <c r="I38" s="931">
        <f>D38-E38</f>
        <v>106</v>
      </c>
      <c r="J38" s="932" t="s">
        <v>11</v>
      </c>
      <c r="K38" s="933" t="s">
        <v>611</v>
      </c>
      <c r="L38" s="932" t="s">
        <v>528</v>
      </c>
      <c r="M38" s="934" t="s">
        <v>529</v>
      </c>
      <c r="N38" s="1001"/>
      <c r="O38" s="1008" t="s">
        <v>649</v>
      </c>
      <c r="P38" s="968"/>
    </row>
    <row r="39" spans="1:16" s="203" customFormat="1" ht="51">
      <c r="A39" s="977" t="s">
        <v>541</v>
      </c>
      <c r="B39" s="722" t="s">
        <v>375</v>
      </c>
      <c r="C39" s="935">
        <v>6</v>
      </c>
      <c r="D39" s="929">
        <f>C39*30</f>
        <v>180</v>
      </c>
      <c r="E39" s="936">
        <f>SUM(F39:H39)</f>
        <v>60</v>
      </c>
      <c r="F39" s="477">
        <v>30</v>
      </c>
      <c r="G39" s="477"/>
      <c r="H39" s="495">
        <v>30</v>
      </c>
      <c r="I39" s="937">
        <f>D39-E39</f>
        <v>120</v>
      </c>
      <c r="J39" s="719" t="s">
        <v>11</v>
      </c>
      <c r="K39" s="720" t="s">
        <v>611</v>
      </c>
      <c r="L39" s="719" t="s">
        <v>528</v>
      </c>
      <c r="M39" s="726" t="s">
        <v>529</v>
      </c>
      <c r="N39" s="713"/>
      <c r="O39" s="1009" t="s">
        <v>652</v>
      </c>
      <c r="P39" s="963"/>
    </row>
    <row r="40" spans="1:16" s="203" customFormat="1" ht="45">
      <c r="A40" s="977" t="s">
        <v>543</v>
      </c>
      <c r="B40" s="722" t="s">
        <v>342</v>
      </c>
      <c r="C40" s="935">
        <v>6</v>
      </c>
      <c r="D40" s="929">
        <f>C40*30</f>
        <v>180</v>
      </c>
      <c r="E40" s="936">
        <f>SUM(F40:H40)</f>
        <v>42</v>
      </c>
      <c r="F40" s="477">
        <v>22</v>
      </c>
      <c r="G40" s="477"/>
      <c r="H40" s="495">
        <v>20</v>
      </c>
      <c r="I40" s="937">
        <f>D40-E40</f>
        <v>138</v>
      </c>
      <c r="J40" s="719" t="s">
        <v>11</v>
      </c>
      <c r="K40" s="721" t="s">
        <v>611</v>
      </c>
      <c r="L40" s="719" t="s">
        <v>528</v>
      </c>
      <c r="M40" s="726" t="s">
        <v>529</v>
      </c>
      <c r="N40" s="962"/>
      <c r="O40" s="1009" t="s">
        <v>651</v>
      </c>
      <c r="P40" s="963"/>
    </row>
    <row r="41" spans="1:16" s="203" customFormat="1" ht="45">
      <c r="A41" s="977" t="s">
        <v>545</v>
      </c>
      <c r="B41" s="993" t="s">
        <v>385</v>
      </c>
      <c r="C41" s="935">
        <v>6</v>
      </c>
      <c r="D41" s="929">
        <f>C41*30</f>
        <v>180</v>
      </c>
      <c r="E41" s="936">
        <f>SUM(F41:H41)</f>
        <v>60</v>
      </c>
      <c r="F41" s="477">
        <v>30</v>
      </c>
      <c r="G41" s="477"/>
      <c r="H41" s="495">
        <v>30</v>
      </c>
      <c r="I41" s="937">
        <f>D41-E41</f>
        <v>120</v>
      </c>
      <c r="J41" s="719" t="s">
        <v>11</v>
      </c>
      <c r="K41" s="721" t="s">
        <v>611</v>
      </c>
      <c r="L41" s="719" t="s">
        <v>528</v>
      </c>
      <c r="M41" s="726" t="s">
        <v>529</v>
      </c>
      <c r="N41" s="962"/>
      <c r="O41" s="1009" t="s">
        <v>650</v>
      </c>
      <c r="P41" s="963"/>
    </row>
    <row r="42" spans="1:16" s="203" customFormat="1" ht="51.75" thickBot="1">
      <c r="A42" s="981" t="s">
        <v>547</v>
      </c>
      <c r="B42" s="728" t="s">
        <v>348</v>
      </c>
      <c r="C42" s="938">
        <v>6</v>
      </c>
      <c r="D42" s="942">
        <f>C42*30</f>
        <v>180</v>
      </c>
      <c r="E42" s="943">
        <f>SUM(F42:H42)</f>
        <v>44</v>
      </c>
      <c r="F42" s="896">
        <v>24</v>
      </c>
      <c r="G42" s="896"/>
      <c r="H42" s="897">
        <v>20</v>
      </c>
      <c r="I42" s="944">
        <f>D42-E42</f>
        <v>136</v>
      </c>
      <c r="J42" s="727" t="s">
        <v>11</v>
      </c>
      <c r="K42" s="813" t="s">
        <v>611</v>
      </c>
      <c r="L42" s="727" t="s">
        <v>528</v>
      </c>
      <c r="M42" s="729" t="s">
        <v>529</v>
      </c>
      <c r="N42" s="714"/>
      <c r="O42" s="1011" t="s">
        <v>653</v>
      </c>
      <c r="P42" s="969"/>
    </row>
  </sheetData>
  <mergeCells count="43">
    <mergeCell ref="M18:M23"/>
    <mergeCell ref="N18:N23"/>
    <mergeCell ref="A18:A23"/>
    <mergeCell ref="J18:J23"/>
    <mergeCell ref="B18:B23"/>
    <mergeCell ref="C18:C23"/>
    <mergeCell ref="D18:I18"/>
    <mergeCell ref="E19:H19"/>
    <mergeCell ref="I19:I23"/>
    <mergeCell ref="E20:E23"/>
    <mergeCell ref="F20:H20"/>
    <mergeCell ref="A37:P37"/>
    <mergeCell ref="F6:H6"/>
    <mergeCell ref="F7:F9"/>
    <mergeCell ref="G7:G9"/>
    <mergeCell ref="H7:H9"/>
    <mergeCell ref="A10:P10"/>
    <mergeCell ref="D5:D9"/>
    <mergeCell ref="E5:H5"/>
    <mergeCell ref="I5:I9"/>
    <mergeCell ref="E6:E9"/>
    <mergeCell ref="O18:O23"/>
    <mergeCell ref="P18:P23"/>
    <mergeCell ref="D19:D23"/>
    <mergeCell ref="O4:O9"/>
    <mergeCell ref="P4:P9"/>
    <mergeCell ref="N4:N9"/>
    <mergeCell ref="A31:P31"/>
    <mergeCell ref="A4:A9"/>
    <mergeCell ref="B4:B9"/>
    <mergeCell ref="C4:C9"/>
    <mergeCell ref="J4:J9"/>
    <mergeCell ref="K4:K9"/>
    <mergeCell ref="L4:L9"/>
    <mergeCell ref="M4:M9"/>
    <mergeCell ref="D4:I4"/>
    <mergeCell ref="A25:P25"/>
    <mergeCell ref="K18:K23"/>
    <mergeCell ref="F21:F23"/>
    <mergeCell ref="G21:G23"/>
    <mergeCell ref="H21:H23"/>
    <mergeCell ref="A24:P24"/>
    <mergeCell ref="L18:L23"/>
  </mergeCells>
  <phoneticPr fontId="34" type="noConversion"/>
  <hyperlinks>
    <hyperlink ref="N32" r:id="rId1"/>
    <hyperlink ref="O32" r:id="rId2"/>
    <hyperlink ref="N33" r:id="rId3"/>
    <hyperlink ref="O33" r:id="rId4"/>
    <hyperlink ref="O34" r:id="rId5"/>
    <hyperlink ref="O35" r:id="rId6"/>
    <hyperlink ref="N36" r:id="rId7"/>
    <hyperlink ref="O36" r:id="rId8"/>
    <hyperlink ref="N11" r:id="rId9"/>
    <hyperlink ref="N30" r:id="rId10"/>
    <hyperlink ref="N35" r:id="rId11"/>
    <hyperlink ref="O11" r:id="rId12"/>
    <hyperlink ref="O30" r:id="rId13"/>
    <hyperlink ref="O27" r:id="rId14"/>
    <hyperlink ref="O26" r:id="rId15"/>
    <hyperlink ref="N34" r:id="rId16"/>
    <hyperlink ref="O38" r:id="rId17"/>
    <hyperlink ref="O41" r:id="rId18"/>
    <hyperlink ref="O40" r:id="rId19"/>
    <hyperlink ref="O39" r:id="rId20"/>
    <hyperlink ref="O42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K_PGS_01 (3)</vt:lpstr>
      <vt:lpstr>K_PGS_03</vt:lpstr>
      <vt:lpstr>Титул бакалавр</vt:lpstr>
      <vt:lpstr>Бакалавр</vt:lpstr>
      <vt:lpstr>Каталог ВК бакалавр</vt:lpstr>
      <vt:lpstr>RUPpgs03_з триместрами</vt:lpstr>
      <vt:lpstr>Титул магістр</vt:lpstr>
      <vt:lpstr>Магістр</vt:lpstr>
      <vt:lpstr>Каталог ВК магістр</vt:lpstr>
      <vt:lpstr>'K_PGS_01 (3)'!Область_печати</vt:lpstr>
      <vt:lpstr>K_PGS_03!Область_печати</vt:lpstr>
      <vt:lpstr>Бакалавр!Область_печати</vt:lpstr>
      <vt:lpstr>Магістр!Область_печати</vt:lpstr>
      <vt:lpstr>'Титул бакалавр'!Область_печати</vt:lpstr>
      <vt:lpstr>'Титул магістр'!Область_печати</vt:lpstr>
    </vt:vector>
  </TitlesOfParts>
  <Manager>Волинець О.О.</Manager>
  <Company>Університет "Україна"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Навч план 2020-2021н.р.</dc:title>
  <dc:subject>Навчальний план 2016-17рр</dc:subject>
  <dc:creator>Волинець О.О.</dc:creator>
  <cp:keywords>Навчальний План</cp:keywords>
  <cp:lastModifiedBy>Home</cp:lastModifiedBy>
  <cp:lastPrinted>2019-05-29T09:17:39Z</cp:lastPrinted>
  <dcterms:created xsi:type="dcterms:W3CDTF">1999-02-26T10:19:35Z</dcterms:created>
  <dcterms:modified xsi:type="dcterms:W3CDTF">2024-01-16T10:00:33Z</dcterms:modified>
</cp:coreProperties>
</file>