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755" activeTab="1"/>
  </bookViews>
  <sheets>
    <sheet name="титулка" sheetId="3" r:id="rId1"/>
    <sheet name="бакалавр" sheetId="6" r:id="rId2"/>
    <sheet name="вибіркові" sheetId="8" r:id="rId3"/>
  </sheets>
  <definedNames>
    <definedName name="_xlnm.Print_Area" localSheetId="1">бакалавр!$A$1:$U$135</definedName>
    <definedName name="_xlnm.Print_Area" localSheetId="0">титулка!$A$1:$BB$48</definedName>
  </definedNames>
  <calcPr calcId="145621"/>
</workbook>
</file>

<file path=xl/calcChain.xml><?xml version="1.0" encoding="utf-8"?>
<calcChain xmlns="http://schemas.openxmlformats.org/spreadsheetml/2006/main">
  <c r="H23" i="6" l="1"/>
  <c r="H22" i="6"/>
  <c r="H21" i="6"/>
  <c r="H20" i="6"/>
  <c r="H19" i="6"/>
  <c r="H18" i="6"/>
  <c r="H17" i="6"/>
  <c r="H16" i="6"/>
  <c r="H15" i="6"/>
  <c r="H14" i="6"/>
  <c r="H13" i="6"/>
  <c r="H12" i="6"/>
  <c r="H11" i="6"/>
  <c r="I107" i="6"/>
  <c r="L107" i="6" s="1"/>
  <c r="I106" i="6"/>
  <c r="I105" i="6"/>
  <c r="I104" i="6"/>
  <c r="I103" i="6"/>
  <c r="I102" i="6"/>
  <c r="I101" i="6"/>
  <c r="I100" i="6"/>
  <c r="I98" i="6"/>
  <c r="I97" i="6"/>
  <c r="I96" i="6"/>
  <c r="I95" i="6"/>
  <c r="I94" i="6"/>
  <c r="I93" i="6"/>
  <c r="I92" i="6"/>
  <c r="I91" i="6"/>
  <c r="I89" i="6"/>
  <c r="V89" i="6" s="1"/>
  <c r="I88" i="6"/>
  <c r="I87" i="6"/>
  <c r="I86" i="6"/>
  <c r="I85" i="6"/>
  <c r="I84" i="6"/>
  <c r="I83" i="6"/>
  <c r="I82" i="6"/>
  <c r="I80" i="6"/>
  <c r="I79" i="6"/>
  <c r="I78" i="6"/>
  <c r="I77" i="6"/>
  <c r="I76" i="6"/>
  <c r="V76" i="6" s="1"/>
  <c r="I75" i="6"/>
  <c r="I74" i="6"/>
  <c r="I73" i="6"/>
  <c r="I71" i="6"/>
  <c r="I70" i="6"/>
  <c r="I69" i="6"/>
  <c r="I68" i="6"/>
  <c r="I67" i="6"/>
  <c r="I66" i="6"/>
  <c r="I65" i="6"/>
  <c r="I64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L40" i="6" s="1"/>
  <c r="I39" i="6"/>
  <c r="I38" i="6"/>
  <c r="I37" i="6"/>
  <c r="I36" i="6"/>
  <c r="L36" i="6" s="1"/>
  <c r="L59" i="6" s="1"/>
  <c r="I35" i="6"/>
  <c r="I31" i="6"/>
  <c r="I30" i="6"/>
  <c r="I29" i="6"/>
  <c r="I28" i="6"/>
  <c r="I27" i="6"/>
  <c r="C22" i="3"/>
  <c r="D22" i="3"/>
  <c r="E22" i="3" s="1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AJ22" i="3" s="1"/>
  <c r="AK22" i="3" s="1"/>
  <c r="AL22" i="3" s="1"/>
  <c r="AM22" i="3" s="1"/>
  <c r="AN22" i="3" s="1"/>
  <c r="AO22" i="3" s="1"/>
  <c r="AP22" i="3" s="1"/>
  <c r="AQ22" i="3" s="1"/>
  <c r="AR22" i="3" s="1"/>
  <c r="AS22" i="3" s="1"/>
  <c r="AT22" i="3" s="1"/>
  <c r="AU22" i="3" s="1"/>
  <c r="AV22" i="3" s="1"/>
  <c r="AW22" i="3" s="1"/>
  <c r="AX22" i="3" s="1"/>
  <c r="AY22" i="3" s="1"/>
  <c r="AZ22" i="3" s="1"/>
  <c r="BA22" i="3" s="1"/>
  <c r="G61" i="6"/>
  <c r="H107" i="6"/>
  <c r="M107" i="6" s="1"/>
  <c r="L106" i="6"/>
  <c r="H106" i="6"/>
  <c r="L105" i="6"/>
  <c r="H105" i="6"/>
  <c r="V105" i="6" s="1"/>
  <c r="L104" i="6"/>
  <c r="H104" i="6"/>
  <c r="M104" i="6" s="1"/>
  <c r="L103" i="6"/>
  <c r="H103" i="6"/>
  <c r="L102" i="6"/>
  <c r="H102" i="6"/>
  <c r="V102" i="6" s="1"/>
  <c r="L101" i="6"/>
  <c r="H101" i="6"/>
  <c r="V101" i="6"/>
  <c r="L100" i="6"/>
  <c r="H100" i="6"/>
  <c r="V100" i="6" s="1"/>
  <c r="L98" i="6"/>
  <c r="H98" i="6"/>
  <c r="M98" i="6" s="1"/>
  <c r="L97" i="6"/>
  <c r="H97" i="6"/>
  <c r="L96" i="6"/>
  <c r="H96" i="6"/>
  <c r="V96" i="6" s="1"/>
  <c r="L95" i="6"/>
  <c r="H95" i="6"/>
  <c r="V95" i="6" s="1"/>
  <c r="L94" i="6"/>
  <c r="H94" i="6"/>
  <c r="L93" i="6"/>
  <c r="H93" i="6"/>
  <c r="L92" i="6"/>
  <c r="H92" i="6"/>
  <c r="V92" i="6"/>
  <c r="L91" i="6"/>
  <c r="H91" i="6"/>
  <c r="V91" i="6" s="1"/>
  <c r="L89" i="6"/>
  <c r="H89" i="6"/>
  <c r="M89" i="6" s="1"/>
  <c r="L88" i="6"/>
  <c r="H88" i="6"/>
  <c r="L87" i="6"/>
  <c r="H87" i="6"/>
  <c r="V87" i="6" s="1"/>
  <c r="L86" i="6"/>
  <c r="H86" i="6"/>
  <c r="V86" i="6" s="1"/>
  <c r="L85" i="6"/>
  <c r="H85" i="6"/>
  <c r="L84" i="6"/>
  <c r="H84" i="6"/>
  <c r="L83" i="6"/>
  <c r="H83" i="6"/>
  <c r="V83" i="6"/>
  <c r="L82" i="6"/>
  <c r="H82" i="6"/>
  <c r="V82" i="6" s="1"/>
  <c r="L80" i="6"/>
  <c r="H80" i="6"/>
  <c r="V80" i="6" s="1"/>
  <c r="L79" i="6"/>
  <c r="H79" i="6"/>
  <c r="L78" i="6"/>
  <c r="H78" i="6"/>
  <c r="M78" i="6" s="1"/>
  <c r="L77" i="6"/>
  <c r="H77" i="6"/>
  <c r="V77" i="6" s="1"/>
  <c r="H76" i="6"/>
  <c r="L75" i="6"/>
  <c r="H75" i="6"/>
  <c r="V75" i="6" s="1"/>
  <c r="L74" i="6"/>
  <c r="H74" i="6"/>
  <c r="V74" i="6"/>
  <c r="L73" i="6"/>
  <c r="H73" i="6"/>
  <c r="V73" i="6" s="1"/>
  <c r="M87" i="6"/>
  <c r="M101" i="6"/>
  <c r="M79" i="6"/>
  <c r="V79" i="6"/>
  <c r="M74" i="6"/>
  <c r="M83" i="6"/>
  <c r="M92" i="6"/>
  <c r="M75" i="6"/>
  <c r="M84" i="6"/>
  <c r="V84" i="6"/>
  <c r="M91" i="6"/>
  <c r="M93" i="6"/>
  <c r="V93" i="6"/>
  <c r="V98" i="6"/>
  <c r="M100" i="6"/>
  <c r="M102" i="6"/>
  <c r="M73" i="6"/>
  <c r="M80" i="6"/>
  <c r="M96" i="6"/>
  <c r="M105" i="6"/>
  <c r="M76" i="6"/>
  <c r="M85" i="6"/>
  <c r="V85" i="6"/>
  <c r="M88" i="6"/>
  <c r="V88" i="6"/>
  <c r="M94" i="6"/>
  <c r="V94" i="6"/>
  <c r="M97" i="6"/>
  <c r="V97" i="6"/>
  <c r="M103" i="6"/>
  <c r="V103" i="6"/>
  <c r="M106" i="6"/>
  <c r="V106" i="6"/>
  <c r="W66" i="6"/>
  <c r="X66" i="6" s="1"/>
  <c r="W67" i="6"/>
  <c r="X67" i="6" s="1"/>
  <c r="Y67" i="6" s="1"/>
  <c r="W68" i="6"/>
  <c r="X68" i="6"/>
  <c r="Y68" i="6" s="1"/>
  <c r="W69" i="6"/>
  <c r="X69" i="6" s="1"/>
  <c r="Y69" i="6" s="1"/>
  <c r="L65" i="6"/>
  <c r="L69" i="6"/>
  <c r="L12" i="6"/>
  <c r="L13" i="6"/>
  <c r="L14" i="6"/>
  <c r="L18" i="6"/>
  <c r="L19" i="6"/>
  <c r="L20" i="6"/>
  <c r="L11" i="6"/>
  <c r="L28" i="6"/>
  <c r="L29" i="6"/>
  <c r="L30" i="6"/>
  <c r="L31" i="6"/>
  <c r="L27" i="6"/>
  <c r="L66" i="6"/>
  <c r="L67" i="6"/>
  <c r="L68" i="6"/>
  <c r="L70" i="6"/>
  <c r="L71" i="6"/>
  <c r="L64" i="6"/>
  <c r="L37" i="6"/>
  <c r="L38" i="6"/>
  <c r="L39" i="6"/>
  <c r="L41" i="6"/>
  <c r="L42" i="6"/>
  <c r="L43" i="6"/>
  <c r="L44" i="6"/>
  <c r="L45" i="6"/>
  <c r="L46" i="6"/>
  <c r="L47" i="6"/>
  <c r="L48" i="6"/>
  <c r="L49" i="6"/>
  <c r="L50" i="6"/>
  <c r="L51" i="6"/>
  <c r="L52" i="6"/>
  <c r="L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35" i="6"/>
  <c r="H51" i="6"/>
  <c r="V51" i="6" s="1"/>
  <c r="W51" i="6"/>
  <c r="X51" i="6" s="1"/>
  <c r="Y51" i="6" s="1"/>
  <c r="H67" i="6"/>
  <c r="V67" i="6" s="1"/>
  <c r="H68" i="6"/>
  <c r="H69" i="6"/>
  <c r="V69" i="6" s="1"/>
  <c r="M68" i="6"/>
  <c r="V68" i="6"/>
  <c r="E63" i="8"/>
  <c r="D63" i="8"/>
  <c r="I63" i="8" s="1"/>
  <c r="E62" i="8"/>
  <c r="D62" i="8"/>
  <c r="E61" i="8"/>
  <c r="I61" i="8" s="1"/>
  <c r="D61" i="8"/>
  <c r="E60" i="8"/>
  <c r="D60" i="8"/>
  <c r="E59" i="8"/>
  <c r="I59" i="8" s="1"/>
  <c r="D59" i="8"/>
  <c r="E58" i="8"/>
  <c r="D58" i="8"/>
  <c r="E56" i="8"/>
  <c r="D56" i="8"/>
  <c r="I56" i="8" s="1"/>
  <c r="E55" i="8"/>
  <c r="D55" i="8"/>
  <c r="E54" i="8"/>
  <c r="I54" i="8" s="1"/>
  <c r="D54" i="8"/>
  <c r="E53" i="8"/>
  <c r="D53" i="8"/>
  <c r="E52" i="8"/>
  <c r="D52" i="8"/>
  <c r="I52" i="8" s="1"/>
  <c r="E51" i="8"/>
  <c r="D51" i="8"/>
  <c r="E49" i="8"/>
  <c r="D49" i="8"/>
  <c r="I49" i="8" s="1"/>
  <c r="E48" i="8"/>
  <c r="D48" i="8"/>
  <c r="E47" i="8"/>
  <c r="I47" i="8" s="1"/>
  <c r="D47" i="8"/>
  <c r="E46" i="8"/>
  <c r="D46" i="8"/>
  <c r="E45" i="8"/>
  <c r="D45" i="8"/>
  <c r="E44" i="8"/>
  <c r="D44" i="8"/>
  <c r="D42" i="8"/>
  <c r="I42" i="8" s="1"/>
  <c r="D41" i="8"/>
  <c r="I41" i="8" s="1"/>
  <c r="D40" i="8"/>
  <c r="I40" i="8" s="1"/>
  <c r="D39" i="8"/>
  <c r="I39" i="8" s="1"/>
  <c r="D38" i="8"/>
  <c r="I38" i="8" s="1"/>
  <c r="D37" i="8"/>
  <c r="I37" i="8" s="1"/>
  <c r="I35" i="8"/>
  <c r="I34" i="8"/>
  <c r="I33" i="8"/>
  <c r="I32" i="8"/>
  <c r="I31" i="8"/>
  <c r="I30" i="8"/>
  <c r="D18" i="8"/>
  <c r="I18" i="8" s="1"/>
  <c r="D17" i="8"/>
  <c r="I17" i="8" s="1"/>
  <c r="D16" i="8"/>
  <c r="I16" i="8" s="1"/>
  <c r="D15" i="8"/>
  <c r="I15" i="8" s="1"/>
  <c r="D14" i="8"/>
  <c r="I14" i="8" s="1"/>
  <c r="D13" i="8"/>
  <c r="I13" i="8" s="1"/>
  <c r="D12" i="8"/>
  <c r="I12" i="8" s="1"/>
  <c r="D11" i="8"/>
  <c r="I11" i="8" s="1"/>
  <c r="I58" i="8"/>
  <c r="I62" i="8"/>
  <c r="I45" i="8"/>
  <c r="I55" i="8"/>
  <c r="I44" i="8"/>
  <c r="I48" i="8"/>
  <c r="I53" i="8"/>
  <c r="I60" i="8"/>
  <c r="I51" i="8"/>
  <c r="I46" i="8"/>
  <c r="AG112" i="6"/>
  <c r="H45" i="6"/>
  <c r="V45" i="6" s="1"/>
  <c r="W45" i="6"/>
  <c r="X45" i="6" s="1"/>
  <c r="Y45" i="6" s="1"/>
  <c r="M45" i="6"/>
  <c r="V117" i="6"/>
  <c r="V116" i="6"/>
  <c r="V115" i="6"/>
  <c r="V114" i="6"/>
  <c r="V113" i="6"/>
  <c r="AG114" i="6"/>
  <c r="AF112" i="6"/>
  <c r="AF114" i="6" s="1"/>
  <c r="AE112" i="6"/>
  <c r="AE114" i="6"/>
  <c r="AD112" i="6"/>
  <c r="AD114" i="6" s="1"/>
  <c r="AC112" i="6"/>
  <c r="AC114" i="6"/>
  <c r="AB112" i="6"/>
  <c r="AB114" i="6" s="1"/>
  <c r="AA112" i="6"/>
  <c r="AA114" i="6"/>
  <c r="Z112" i="6"/>
  <c r="Z114" i="6" s="1"/>
  <c r="F108" i="6"/>
  <c r="F112" i="6"/>
  <c r="E108" i="6"/>
  <c r="E112" i="6" s="1"/>
  <c r="D108" i="6"/>
  <c r="W107" i="6"/>
  <c r="X107" i="6" s="1"/>
  <c r="W106" i="6"/>
  <c r="X106" i="6" s="1"/>
  <c r="W105" i="6"/>
  <c r="X105" i="6" s="1"/>
  <c r="W101" i="6"/>
  <c r="X101" i="6" s="1"/>
  <c r="W100" i="6"/>
  <c r="X100" i="6" s="1"/>
  <c r="W99" i="6"/>
  <c r="X99" i="6" s="1"/>
  <c r="Y99" i="6" s="1"/>
  <c r="W71" i="6"/>
  <c r="X71" i="6" s="1"/>
  <c r="Y71" i="6" s="1"/>
  <c r="H71" i="6"/>
  <c r="V71" i="6"/>
  <c r="W70" i="6"/>
  <c r="X70" i="6" s="1"/>
  <c r="Y70" i="6" s="1"/>
  <c r="H70" i="6"/>
  <c r="V70" i="6"/>
  <c r="H66" i="6"/>
  <c r="V66" i="6" s="1"/>
  <c r="W65" i="6"/>
  <c r="X65" i="6"/>
  <c r="Y65" i="6" s="1"/>
  <c r="H65" i="6"/>
  <c r="V65" i="6" s="1"/>
  <c r="W64" i="6"/>
  <c r="X64" i="6"/>
  <c r="Y64" i="6" s="1"/>
  <c r="H64" i="6"/>
  <c r="V64" i="6" s="1"/>
  <c r="U61" i="6"/>
  <c r="U60" i="6"/>
  <c r="T61" i="6"/>
  <c r="S61" i="6"/>
  <c r="S60" i="6" s="1"/>
  <c r="R61" i="6"/>
  <c r="Q61" i="6"/>
  <c r="Q60" i="6" s="1"/>
  <c r="P61" i="6"/>
  <c r="O61" i="6"/>
  <c r="O60" i="6" s="1"/>
  <c r="N61" i="6"/>
  <c r="L61" i="6"/>
  <c r="L108" i="6" s="1"/>
  <c r="L112" i="6" s="1"/>
  <c r="K61" i="6"/>
  <c r="K60" i="6" s="1"/>
  <c r="J61" i="6"/>
  <c r="J60" i="6"/>
  <c r="G60" i="6"/>
  <c r="F60" i="6"/>
  <c r="E60" i="6"/>
  <c r="D60" i="6"/>
  <c r="C60" i="6"/>
  <c r="B60" i="6"/>
  <c r="U59" i="6"/>
  <c r="T59" i="6"/>
  <c r="T108" i="6" s="1"/>
  <c r="T112" i="6" s="1"/>
  <c r="S59" i="6"/>
  <c r="R59" i="6"/>
  <c r="Q59" i="6"/>
  <c r="P59" i="6"/>
  <c r="O59" i="6"/>
  <c r="N59" i="6"/>
  <c r="K59" i="6"/>
  <c r="K108" i="6" s="1"/>
  <c r="J59" i="6"/>
  <c r="G59" i="6"/>
  <c r="H59" i="6" s="1"/>
  <c r="M59" i="6" s="1"/>
  <c r="C59" i="6"/>
  <c r="C108" i="6" s="1"/>
  <c r="H58" i="6"/>
  <c r="M58" i="6" s="1"/>
  <c r="H57" i="6"/>
  <c r="H56" i="6"/>
  <c r="H55" i="6"/>
  <c r="H54" i="6"/>
  <c r="H53" i="6"/>
  <c r="M53" i="6" s="1"/>
  <c r="W52" i="6"/>
  <c r="X52" i="6" s="1"/>
  <c r="Y52" i="6" s="1"/>
  <c r="H52" i="6"/>
  <c r="W50" i="6"/>
  <c r="X50" i="6" s="1"/>
  <c r="Y50" i="6" s="1"/>
  <c r="H50" i="6"/>
  <c r="W49" i="6"/>
  <c r="X49" i="6"/>
  <c r="H49" i="6"/>
  <c r="W48" i="6"/>
  <c r="X48" i="6" s="1"/>
  <c r="Y48" i="6" s="1"/>
  <c r="H48" i="6"/>
  <c r="W47" i="6"/>
  <c r="X47" i="6" s="1"/>
  <c r="Y47" i="6" s="1"/>
  <c r="H47" i="6"/>
  <c r="W46" i="6"/>
  <c r="X46" i="6" s="1"/>
  <c r="Y46" i="6" s="1"/>
  <c r="H46" i="6"/>
  <c r="W44" i="6"/>
  <c r="X44" i="6"/>
  <c r="H44" i="6"/>
  <c r="V44" i="6" s="1"/>
  <c r="W43" i="6"/>
  <c r="X43" i="6"/>
  <c r="H43" i="6"/>
  <c r="W42" i="6"/>
  <c r="X42" i="6" s="1"/>
  <c r="H42" i="6"/>
  <c r="W41" i="6"/>
  <c r="X41" i="6" s="1"/>
  <c r="H41" i="6"/>
  <c r="W40" i="6"/>
  <c r="X40" i="6" s="1"/>
  <c r="H40" i="6"/>
  <c r="W39" i="6"/>
  <c r="X39" i="6"/>
  <c r="Y39" i="6" s="1"/>
  <c r="H39" i="6"/>
  <c r="W38" i="6"/>
  <c r="X38" i="6" s="1"/>
  <c r="Y38" i="6" s="1"/>
  <c r="H38" i="6"/>
  <c r="W37" i="6"/>
  <c r="X37" i="6" s="1"/>
  <c r="Y37" i="6" s="1"/>
  <c r="H37" i="6"/>
  <c r="W36" i="6"/>
  <c r="X36" i="6" s="1"/>
  <c r="Y36" i="6" s="1"/>
  <c r="H36" i="6"/>
  <c r="W35" i="6"/>
  <c r="X35" i="6"/>
  <c r="Y35" i="6" s="1"/>
  <c r="H35" i="6"/>
  <c r="D32" i="6"/>
  <c r="C32" i="6"/>
  <c r="W31" i="6"/>
  <c r="X31" i="6" s="1"/>
  <c r="H31" i="6"/>
  <c r="W30" i="6"/>
  <c r="X30" i="6"/>
  <c r="Y30" i="6" s="1"/>
  <c r="H30" i="6"/>
  <c r="W29" i="6"/>
  <c r="X29" i="6" s="1"/>
  <c r="H29" i="6"/>
  <c r="W28" i="6"/>
  <c r="X28" i="6" s="1"/>
  <c r="Y28" i="6" s="1"/>
  <c r="H28" i="6"/>
  <c r="W27" i="6"/>
  <c r="X27" i="6" s="1"/>
  <c r="Y27" i="6" s="1"/>
  <c r="H27" i="6"/>
  <c r="U26" i="6"/>
  <c r="U25" i="6"/>
  <c r="T26" i="6"/>
  <c r="T25" i="6" s="1"/>
  <c r="S26" i="6"/>
  <c r="S25" i="6"/>
  <c r="R26" i="6"/>
  <c r="R25" i="6" s="1"/>
  <c r="Q26" i="6"/>
  <c r="Q25" i="6"/>
  <c r="P26" i="6"/>
  <c r="P25" i="6" s="1"/>
  <c r="O26" i="6"/>
  <c r="O25" i="6"/>
  <c r="N26" i="6"/>
  <c r="N25" i="6" s="1"/>
  <c r="L26" i="6"/>
  <c r="L25" i="6"/>
  <c r="K26" i="6"/>
  <c r="K25" i="6" s="1"/>
  <c r="J26" i="6"/>
  <c r="J25" i="6"/>
  <c r="G26" i="6"/>
  <c r="G25" i="6" s="1"/>
  <c r="F25" i="6"/>
  <c r="E25" i="6"/>
  <c r="D25" i="6"/>
  <c r="C25" i="6"/>
  <c r="B25" i="6"/>
  <c r="U24" i="6"/>
  <c r="T24" i="6"/>
  <c r="S24" i="6"/>
  <c r="R24" i="6"/>
  <c r="Q24" i="6"/>
  <c r="Q32" i="6" s="1"/>
  <c r="P24" i="6"/>
  <c r="O24" i="6"/>
  <c r="N24" i="6"/>
  <c r="L24" i="6"/>
  <c r="L32" i="6" s="1"/>
  <c r="K24" i="6"/>
  <c r="J24" i="6"/>
  <c r="G24" i="6"/>
  <c r="W23" i="6"/>
  <c r="X23" i="6" s="1"/>
  <c r="W22" i="6"/>
  <c r="X22" i="6" s="1"/>
  <c r="W21" i="6"/>
  <c r="X21" i="6" s="1"/>
  <c r="Y21" i="6" s="1"/>
  <c r="W20" i="6"/>
  <c r="X20" i="6" s="1"/>
  <c r="Y20" i="6" s="1"/>
  <c r="W19" i="6"/>
  <c r="X19" i="6" s="1"/>
  <c r="Y19" i="6" s="1"/>
  <c r="W18" i="6"/>
  <c r="X18" i="6" s="1"/>
  <c r="Y18" i="6" s="1"/>
  <c r="W17" i="6"/>
  <c r="X17" i="6" s="1"/>
  <c r="W16" i="6"/>
  <c r="X16" i="6" s="1"/>
  <c r="Y16" i="6" s="1"/>
  <c r="W15" i="6"/>
  <c r="X15" i="6" s="1"/>
  <c r="Y15" i="6" s="1"/>
  <c r="W14" i="6"/>
  <c r="X14" i="6" s="1"/>
  <c r="Y14" i="6" s="1"/>
  <c r="W13" i="6"/>
  <c r="X13" i="6" s="1"/>
  <c r="Y13" i="6" s="1"/>
  <c r="W12" i="6"/>
  <c r="X12" i="6" s="1"/>
  <c r="Y12" i="6" s="1"/>
  <c r="W11" i="6"/>
  <c r="X11" i="6" s="1"/>
  <c r="Y11" i="6" s="1"/>
  <c r="B8" i="6"/>
  <c r="C8" i="6" s="1"/>
  <c r="D8" i="6"/>
  <c r="E8" i="6" s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O5" i="6"/>
  <c r="P5" i="6" s="1"/>
  <c r="Q5" i="6" s="1"/>
  <c r="R5" i="6" s="1"/>
  <c r="S5" i="6" s="1"/>
  <c r="T5" i="6" s="1"/>
  <c r="U5" i="6" s="1"/>
  <c r="M37" i="3"/>
  <c r="K37" i="3"/>
  <c r="H37" i="3"/>
  <c r="F37" i="3"/>
  <c r="D37" i="3"/>
  <c r="B37" i="3"/>
  <c r="O36" i="3"/>
  <c r="O35" i="3"/>
  <c r="O37" i="3" s="1"/>
  <c r="O34" i="3"/>
  <c r="O33" i="3"/>
  <c r="M50" i="6"/>
  <c r="M56" i="6"/>
  <c r="M31" i="6"/>
  <c r="V13" i="6"/>
  <c r="J108" i="6"/>
  <c r="V16" i="6"/>
  <c r="M28" i="6"/>
  <c r="M37" i="6"/>
  <c r="M41" i="6"/>
  <c r="M49" i="6"/>
  <c r="M64" i="6"/>
  <c r="V46" i="6"/>
  <c r="V50" i="6"/>
  <c r="H61" i="6"/>
  <c r="H108" i="6" s="1"/>
  <c r="Y17" i="6"/>
  <c r="V40" i="6"/>
  <c r="V35" i="6"/>
  <c r="M43" i="6"/>
  <c r="M47" i="6"/>
  <c r="V19" i="6"/>
  <c r="Y23" i="6"/>
  <c r="M30" i="6"/>
  <c r="V39" i="6"/>
  <c r="V107" i="6"/>
  <c r="V20" i="6"/>
  <c r="R32" i="6"/>
  <c r="I26" i="6"/>
  <c r="I25" i="6" s="1"/>
  <c r="Y29" i="6"/>
  <c r="V30" i="6"/>
  <c r="V36" i="6"/>
  <c r="V43" i="6"/>
  <c r="U108" i="6"/>
  <c r="N60" i="6"/>
  <c r="Y107" i="6"/>
  <c r="V17" i="6"/>
  <c r="J32" i="6"/>
  <c r="O32" i="6"/>
  <c r="S32" i="6"/>
  <c r="V41" i="6"/>
  <c r="M42" i="6"/>
  <c r="M46" i="6"/>
  <c r="M57" i="6"/>
  <c r="M66" i="6"/>
  <c r="M70" i="6"/>
  <c r="Y100" i="6"/>
  <c r="D112" i="6"/>
  <c r="V52" i="6"/>
  <c r="V21" i="6"/>
  <c r="K32" i="6"/>
  <c r="T32" i="6"/>
  <c r="H24" i="6"/>
  <c r="Y22" i="6"/>
  <c r="W26" i="6"/>
  <c r="X26" i="6" s="1"/>
  <c r="Y26" i="6" s="1"/>
  <c r="M27" i="6"/>
  <c r="Y31" i="6"/>
  <c r="M35" i="6"/>
  <c r="V37" i="6"/>
  <c r="V42" i="6"/>
  <c r="Y44" i="6"/>
  <c r="M65" i="6"/>
  <c r="Y105" i="6"/>
  <c r="N108" i="6"/>
  <c r="N112" i="6" s="1"/>
  <c r="I24" i="6"/>
  <c r="G32" i="6"/>
  <c r="W24" i="6"/>
  <c r="X24" i="6" s="1"/>
  <c r="W25" i="6"/>
  <c r="X25" i="6" s="1"/>
  <c r="Y25" i="6" s="1"/>
  <c r="I59" i="6"/>
  <c r="M39" i="6"/>
  <c r="Y42" i="6"/>
  <c r="Y43" i="6"/>
  <c r="V47" i="6"/>
  <c r="M54" i="6"/>
  <c r="M71" i="6"/>
  <c r="Q108" i="6"/>
  <c r="P32" i="6"/>
  <c r="U32" i="6"/>
  <c r="Y40" i="6"/>
  <c r="V49" i="6"/>
  <c r="O108" i="6"/>
  <c r="V12" i="6"/>
  <c r="V14" i="6"/>
  <c r="V15" i="6"/>
  <c r="V18" i="6"/>
  <c r="V22" i="6"/>
  <c r="V23" i="6"/>
  <c r="H26" i="6"/>
  <c r="H25" i="6"/>
  <c r="V28" i="6"/>
  <c r="N32" i="6"/>
  <c r="M36" i="6"/>
  <c r="M40" i="6"/>
  <c r="M44" i="6"/>
  <c r="M52" i="6"/>
  <c r="M55" i="6"/>
  <c r="C112" i="6"/>
  <c r="P108" i="6"/>
  <c r="P112" i="6" s="1"/>
  <c r="P60" i="6"/>
  <c r="T60" i="6"/>
  <c r="M69" i="6"/>
  <c r="Y101" i="6"/>
  <c r="S108" i="6"/>
  <c r="I61" i="6"/>
  <c r="V11" i="6"/>
  <c r="V27" i="6"/>
  <c r="V31" i="6"/>
  <c r="Y41" i="6"/>
  <c r="Y49" i="6"/>
  <c r="G108" i="6"/>
  <c r="Y66" i="6"/>
  <c r="Y106" i="6"/>
  <c r="I32" i="6"/>
  <c r="I112" i="6" s="1"/>
  <c r="G112" i="6"/>
  <c r="H109" i="6" s="1"/>
  <c r="J112" i="6"/>
  <c r="O112" i="6"/>
  <c r="H60" i="6"/>
  <c r="K112" i="6"/>
  <c r="U112" i="6"/>
  <c r="S112" i="6"/>
  <c r="M61" i="6"/>
  <c r="Y24" i="6"/>
  <c r="Q112" i="6"/>
  <c r="I60" i="6"/>
  <c r="I108" i="6"/>
  <c r="M24" i="6"/>
  <c r="H32" i="6"/>
  <c r="H112" i="6" s="1"/>
  <c r="H110" i="6"/>
  <c r="M108" i="6" l="1"/>
  <c r="V29" i="6"/>
  <c r="M29" i="6"/>
  <c r="M26" i="6" s="1"/>
  <c r="M25" i="6" s="1"/>
  <c r="V38" i="6"/>
  <c r="M38" i="6"/>
  <c r="W61" i="6"/>
  <c r="X61" i="6" s="1"/>
  <c r="Y61" i="6" s="1"/>
  <c r="V48" i="6"/>
  <c r="M48" i="6"/>
  <c r="R60" i="6"/>
  <c r="R108" i="6"/>
  <c r="R112" i="6" s="1"/>
  <c r="V112" i="6" s="1"/>
  <c r="M67" i="6"/>
  <c r="M60" i="6" s="1"/>
  <c r="M95" i="6"/>
  <c r="M77" i="6"/>
  <c r="L76" i="6"/>
  <c r="L60" i="6" s="1"/>
  <c r="V78" i="6"/>
  <c r="M86" i="6"/>
  <c r="V104" i="6"/>
  <c r="M51" i="6"/>
  <c r="M82" i="6"/>
  <c r="M32" i="6" l="1"/>
  <c r="M112" i="6"/>
</calcChain>
</file>

<file path=xl/sharedStrings.xml><?xml version="1.0" encoding="utf-8"?>
<sst xmlns="http://schemas.openxmlformats.org/spreadsheetml/2006/main" count="923" uniqueCount="420">
  <si>
    <t>Відкритий міжнародний університет розвитку людини "Україна"</t>
  </si>
  <si>
    <t>Президент Відкритого</t>
  </si>
  <si>
    <t>рішенням Вченої ради</t>
  </si>
  <si>
    <t>міжнародного університету</t>
  </si>
  <si>
    <t>розвитку людини "Україна"</t>
  </si>
  <si>
    <t>Н А В Ч А Л Ь Н И Й    П Л А Н</t>
  </si>
  <si>
    <t>_________________ П.М. Таланчук</t>
  </si>
  <si>
    <t xml:space="preserve">на основі повної середньої освіти
</t>
  </si>
  <si>
    <t>І 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</si>
  <si>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</si>
  <si>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</si>
  <si>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</si>
  <si>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</si>
  <si>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</si>
  <si>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</si>
  <si>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</si>
  <si>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</si>
  <si>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</si>
  <si>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</si>
  <si>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</si>
  <si>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</si>
  <si>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</si>
  <si>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II</t>
  </si>
  <si>
    <t>Т</t>
  </si>
  <si>
    <t>С</t>
  </si>
  <si>
    <t>К</t>
  </si>
  <si>
    <t>П</t>
  </si>
  <si>
    <t>III</t>
  </si>
  <si>
    <t>IV</t>
  </si>
  <si>
    <t>II. ЗВЕДЕНІ ДАНІ ПРО БЮДЖЕТ ЧАСУ, тижні</t>
  </si>
  <si>
    <t>ІІІ. ПРАКТИКА</t>
  </si>
  <si>
    <t>IV.  АТЕСТАЦІЯ</t>
  </si>
  <si>
    <t>Теоретичне 
навчання</t>
  </si>
  <si>
    <t>Екзамена-ційна сесія</t>
  </si>
  <si>
    <t>Практика</t>
  </si>
  <si>
    <t>Атестація</t>
  </si>
  <si>
    <t>Канікули</t>
  </si>
  <si>
    <t>Усього</t>
  </si>
  <si>
    <t>Назва
 практики</t>
  </si>
  <si>
    <t>Семестр</t>
  </si>
  <si>
    <t>Тижні</t>
  </si>
  <si>
    <t>Ознайомча</t>
  </si>
  <si>
    <t>Навчальна</t>
  </si>
  <si>
    <t>Разом</t>
  </si>
  <si>
    <t>ЗАТВЕРДЖУЮ</t>
  </si>
  <si>
    <t>ЗАТВЕРДЖЕНО</t>
  </si>
  <si>
    <t>Галузь знань</t>
  </si>
  <si>
    <t>Спеціальність</t>
  </si>
  <si>
    <t>Кваліфікація</t>
  </si>
  <si>
    <t>I</t>
  </si>
  <si>
    <t>IІ</t>
  </si>
  <si>
    <t>Д</t>
  </si>
  <si>
    <t xml:space="preserve">З </t>
  </si>
  <si>
    <t xml:space="preserve">Т </t>
  </si>
  <si>
    <t xml:space="preserve">– теоретичне навчання; </t>
  </si>
  <si>
    <t xml:space="preserve">С </t>
  </si>
  <si>
    <t xml:space="preserve">– екзаменаційна сесія; </t>
  </si>
  <si>
    <t xml:space="preserve">П </t>
  </si>
  <si>
    <t xml:space="preserve">– практика; </t>
  </si>
  <si>
    <t xml:space="preserve">К </t>
  </si>
  <si>
    <t xml:space="preserve">– канікули; </t>
  </si>
  <si>
    <t>Бакалаврська кваліфікаційна робота</t>
  </si>
  <si>
    <t>Форма атестації  (іспит, дипломний проєкт (робота))</t>
  </si>
  <si>
    <t>першого рівня вищої освіти</t>
  </si>
  <si>
    <t>Відкритого міжнародного університету</t>
  </si>
  <si>
    <t xml:space="preserve">Освітньо-професійна програма </t>
  </si>
  <si>
    <t>Назва дисциплін</t>
  </si>
  <si>
    <t>Виконання дипломного проекту 
(роботи)</t>
  </si>
  <si>
    <r>
      <t>підготовки</t>
    </r>
    <r>
      <rPr>
        <b/>
        <sz val="14"/>
        <rFont val="Times New Roman"/>
        <family val="1"/>
        <charset val="204"/>
      </rPr>
      <t xml:space="preserve">  бакалавра</t>
    </r>
  </si>
  <si>
    <t>– іспит.</t>
  </si>
  <si>
    <t xml:space="preserve">– підготовка кваліфікаційної роботи; </t>
  </si>
  <si>
    <t xml:space="preserve">– захист кваліфікаційної роботи. </t>
  </si>
  <si>
    <t>Е</t>
  </si>
  <si>
    <t>З</t>
  </si>
  <si>
    <t>V. ПЛАН НАВЧАЛЬНОГО ПРОЦЕСУ</t>
  </si>
  <si>
    <t>Шифр за ОПП</t>
  </si>
  <si>
    <t>НАЗВА НАВЧАЛЬНОЇ ДИСЦИПЛІНИ</t>
  </si>
  <si>
    <t>Розподіл за семестрами</t>
  </si>
  <si>
    <t>Кількість кредитів ЄКТС</t>
  </si>
  <si>
    <t>Кількість годин</t>
  </si>
  <si>
    <t>Розподіл годин на тиждень за курсами і семестрами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</si>
  <si>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</si>
  <si>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</si>
  <si>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</si>
  <si>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</si>
  <si>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</si>
  <si>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</si>
  <si>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I курс</t>
  </si>
  <si>
    <t>II курс</t>
  </si>
  <si>
    <t>III курс</t>
  </si>
  <si>
    <t>IV курс</t>
  </si>
  <si>
    <t>роботи</t>
  </si>
  <si>
    <t>розрахункові роботи</t>
  </si>
  <si>
    <t>всього</t>
  </si>
  <si>
    <t>у тому числі:</t>
  </si>
  <si>
    <t>семестри</t>
  </si>
  <si>
    <t>лекції</t>
  </si>
  <si>
    <t>лабораторні</t>
  </si>
  <si>
    <t>практичні</t>
  </si>
  <si>
    <t>кількість тижнів у семестрі</t>
  </si>
  <si>
    <t>І. ЦИКЛ ЗАГАЛЬНОЇ ПІДГОТОВКИ</t>
  </si>
  <si>
    <t>Кредити на семестр</t>
  </si>
  <si>
    <t>1.1. Обов’язкові компоненти освітньої програми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</si>
  <si>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</si>
  <si>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</si>
  <si>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</si>
  <si>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</si>
  <si>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</si>
  <si>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</si>
  <si>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</si>
  <si>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</si>
  <si>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ОК 1.1</t>
  </si>
  <si>
    <t>Україна в контексті світового розвитку</t>
  </si>
  <si>
    <t>ОК 1.2</t>
  </si>
  <si>
    <t>Українська мова (за професійним спрямуванням)</t>
  </si>
  <si>
    <t>ОК 1.3</t>
  </si>
  <si>
    <t>Фізична культура (Фізичне виховання. Основи здорового способу життя)</t>
  </si>
  <si>
    <t>ОК 1.4</t>
  </si>
  <si>
    <t>Інформаційні технології</t>
  </si>
  <si>
    <t>ОК 1.5</t>
  </si>
  <si>
    <t>Основи наукових досліджень та академічного письма</t>
  </si>
  <si>
    <t>ОК 1.6</t>
  </si>
  <si>
    <t>Інклюзивне суспільство</t>
  </si>
  <si>
    <t>ОК 1.7</t>
  </si>
  <si>
    <t>Основи навчання студентів (самоуправління навчанням)</t>
  </si>
  <si>
    <t>ОК 1.8</t>
  </si>
  <si>
    <t>Іноземна мова</t>
  </si>
  <si>
    <t>ОК 1.9</t>
  </si>
  <si>
    <t>Іноземна мова (за професійним спрямуванням)</t>
  </si>
  <si>
    <t>ОК 1.10</t>
  </si>
  <si>
    <t>Іноземна мова поглибленого вивчення</t>
  </si>
  <si>
    <t>ОК 1.11</t>
  </si>
  <si>
    <t>Філософія</t>
  </si>
  <si>
    <t>ОК 1.12</t>
  </si>
  <si>
    <t>Права людини та верховенство права в сучасних реаліях</t>
  </si>
  <si>
    <t>ОК 1.13</t>
  </si>
  <si>
    <t>Екологія та екологічна етика</t>
  </si>
  <si>
    <t>Всього ОК за циклом загальної підготовки</t>
  </si>
  <si>
    <t>1.2. Вибіркові компоненти освітньої програми</t>
  </si>
  <si>
    <t>Всього ВК за циклом загальної підготовки</t>
  </si>
  <si>
    <t>ВК 1.1</t>
  </si>
  <si>
    <t>Дисципліни вільного вибору студентів із загальноуніверситетського переліку дисциплін</t>
  </si>
  <si>
    <t>ВК 1.2</t>
  </si>
  <si>
    <t>ВК 1.3</t>
  </si>
  <si>
    <t>ВК 1.4</t>
  </si>
  <si>
    <t>ВК 1.5</t>
  </si>
  <si>
    <t>Всього за циклом загальної підготовки</t>
  </si>
  <si>
    <t>ІІ. ЦИКЛ ПРОФЕСІЙНОЇ ПІДГОТОВКИ</t>
  </si>
  <si>
    <t>2.1. Обов’язкові компоненти освітньої програми</t>
  </si>
  <si>
    <t>ОК 2.1</t>
  </si>
  <si>
    <t>Вступ до спеціальності</t>
  </si>
  <si>
    <t>ОК 2.2</t>
  </si>
  <si>
    <t>Історія психології</t>
  </si>
  <si>
    <t>ОК 2.3</t>
  </si>
  <si>
    <t>Загальна психологія</t>
  </si>
  <si>
    <t>ОК 2.4</t>
  </si>
  <si>
    <t>Вікова психологія</t>
  </si>
  <si>
    <t>ОК 2.5</t>
  </si>
  <si>
    <t>Практикум із загальної психології</t>
  </si>
  <si>
    <t>ОК 2.6</t>
  </si>
  <si>
    <t>ОК 2.7</t>
  </si>
  <si>
    <t>Педагогічна психологія</t>
  </si>
  <si>
    <t>ОК 2.8</t>
  </si>
  <si>
    <t>Психодіагностика</t>
  </si>
  <si>
    <t>ОК 2.9</t>
  </si>
  <si>
    <t>Психогігієна та психопрофілактика</t>
  </si>
  <si>
    <t>ОК 2.10</t>
  </si>
  <si>
    <t>Соціальна та політична психологія</t>
  </si>
  <si>
    <t>ОК 2.11</t>
  </si>
  <si>
    <t>Експериментальна психологія</t>
  </si>
  <si>
    <t>ОК 2.12</t>
  </si>
  <si>
    <t>Клінічна психологія</t>
  </si>
  <si>
    <t>ОК 2.13</t>
  </si>
  <si>
    <t>Патопсихологія</t>
  </si>
  <si>
    <t>ОК 2.14</t>
  </si>
  <si>
    <t>Основи психологічної корекції</t>
  </si>
  <si>
    <t>ОК 2.15</t>
  </si>
  <si>
    <t>Теорія та практика психологічного тренінгу</t>
  </si>
  <si>
    <t>ОК 2.16</t>
  </si>
  <si>
    <t>Реабілітаційна психологія</t>
  </si>
  <si>
    <t>ОК 2.17</t>
  </si>
  <si>
    <t>Юридична психологія</t>
  </si>
  <si>
    <t>ОК 2.18</t>
  </si>
  <si>
    <t>Методика викладання психології</t>
  </si>
  <si>
    <t>ПР 1</t>
  </si>
  <si>
    <t>Ознайомча практика</t>
  </si>
  <si>
    <t>ПР 2</t>
  </si>
  <si>
    <t>Навчальна практика</t>
  </si>
  <si>
    <t>ПР 3</t>
  </si>
  <si>
    <t>ПР 4</t>
  </si>
  <si>
    <t>Виробнича (переддипломна) практика</t>
  </si>
  <si>
    <t>Комплексний атестаційний екзамен</t>
  </si>
  <si>
    <t>Всього ОК за циклом професійної підготовки</t>
  </si>
  <si>
    <t>2.2. Вибіркові компоненти освітньої програми</t>
  </si>
  <si>
    <t>Всього ВК за циклом професійної підготовки</t>
  </si>
  <si>
    <t>Мейджор (Major course) (студенти обирають один із запропонованих мейджорів)</t>
  </si>
  <si>
    <t>ВК 2.1</t>
  </si>
  <si>
    <t>ВК 2.2</t>
  </si>
  <si>
    <t>ВК 2.3</t>
  </si>
  <si>
    <t>ВК 2.4</t>
  </si>
  <si>
    <t>ВК 2.5</t>
  </si>
  <si>
    <t>ВК 2.6</t>
  </si>
  <si>
    <t>ВК 2.7</t>
  </si>
  <si>
    <t>ВК 2.8</t>
  </si>
  <si>
    <t>ВК 2.9</t>
  </si>
  <si>
    <t>ВК 2.10</t>
  </si>
  <si>
    <t>ВК 2.11</t>
  </si>
  <si>
    <t>ВК 2.12</t>
  </si>
  <si>
    <t>ВК 2.13</t>
  </si>
  <si>
    <t>ВК 2.14</t>
  </si>
  <si>
    <t>ВК 2.15</t>
  </si>
  <si>
    <t>ВК 2.16</t>
  </si>
  <si>
    <t>ВК 2.17</t>
  </si>
  <si>
    <t>ВК 2.18</t>
  </si>
  <si>
    <t>ВК 2.19</t>
  </si>
  <si>
    <t>ВК 2.20</t>
  </si>
  <si>
    <t>ВК 2.21</t>
  </si>
  <si>
    <t>ВК 2.22</t>
  </si>
  <si>
    <t>ВК 2.23</t>
  </si>
  <si>
    <t>ВК 2.24</t>
  </si>
  <si>
    <t>ВК 2.25</t>
  </si>
  <si>
    <t>ВК 2.26</t>
  </si>
  <si>
    <t>ВК 2.27</t>
  </si>
  <si>
    <t>Всього за циклом професійної підготовки</t>
  </si>
  <si>
    <t>Частка компонент загального циклу в загальному обсязі освітньої програми, %</t>
  </si>
  <si>
    <t>Частка вибіркових компонент у загальному обсязі освітньої програми, %</t>
  </si>
  <si>
    <t xml:space="preserve">ЗАГАЛЬНА КІЛЬКІСТЬ ГОДИН </t>
  </si>
  <si>
    <t>Максимальна кількість годин на тиждень</t>
  </si>
  <si>
    <t>Кількість екзаменів</t>
  </si>
  <si>
    <t>Кількість заліків</t>
  </si>
  <si>
    <t>Кількість курсових і дипломних проєктів</t>
  </si>
  <si>
    <t>Кількість курсових робіт</t>
  </si>
  <si>
    <t>"ПСИХОЛОГІЯ"</t>
  </si>
  <si>
    <t>05 Соціальні та поведінкові науки</t>
  </si>
  <si>
    <t>бакалавр з психології</t>
  </si>
  <si>
    <t>Мейджор «Практична психологія»</t>
  </si>
  <si>
    <t>Мейджор «Психологія особистості»</t>
  </si>
  <si>
    <t>Психологія особистості</t>
  </si>
  <si>
    <t>Диференціальна психологія</t>
  </si>
  <si>
    <t>Проективні методики в психології</t>
  </si>
  <si>
    <t>Профорієнтація та профвідбір</t>
  </si>
  <si>
    <t>Практика консультування у службі сім”ї</t>
  </si>
  <si>
    <t>Психологічна допомога особистості</t>
  </si>
  <si>
    <t>Основи роботи психолога з персоналом</t>
  </si>
  <si>
    <t>Проблеми мотивації поведінки та діяльності людини</t>
  </si>
  <si>
    <t>Психологічна служба</t>
  </si>
  <si>
    <t>Психологія організацій</t>
  </si>
  <si>
    <t>Психологія праці</t>
  </si>
  <si>
    <t>Конфліктологія</t>
  </si>
  <si>
    <t>Психосоматика</t>
  </si>
  <si>
    <t>Психологія здорового способу життя</t>
  </si>
  <si>
    <t>Психологія спорту</t>
  </si>
  <si>
    <t xml:space="preserve">Психологія аномального розвитку особистості </t>
  </si>
  <si>
    <t>Психофізіологія</t>
  </si>
  <si>
    <t xml:space="preserve">Психологія стресу та стресових розладів особистості </t>
  </si>
  <si>
    <t>Мейджор «Психологія розвитку»</t>
  </si>
  <si>
    <t xml:space="preserve">Психологія самосвідомості </t>
  </si>
  <si>
    <t>Геронтопсихологія</t>
  </si>
  <si>
    <t>Психологія розвитку та успіху особистості</t>
  </si>
  <si>
    <t xml:space="preserve">Психологія стресостійкості особистості </t>
  </si>
  <si>
    <t xml:space="preserve">Пренатальна і перинатальна психологія </t>
  </si>
  <si>
    <t xml:space="preserve">Психологія сім’ї  </t>
  </si>
  <si>
    <t>ПОГОДЖЕНО</t>
  </si>
  <si>
    <t xml:space="preserve">Проректор з освітньої діяльності </t>
  </si>
  <si>
    <t>Голова Науково-методичного об'єднання</t>
  </si>
  <si>
    <t>___________ О.П. Коляда</t>
  </si>
  <si>
    <t>з психології</t>
  </si>
  <si>
    <t>Завідувач кафедри психології</t>
  </si>
  <si>
    <r>
      <t xml:space="preserve">______________ </t>
    </r>
    <r>
      <rPr>
        <i/>
        <sz val="11"/>
        <color indexed="1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А.М. Османова</t>
    </r>
  </si>
  <si>
    <t>Мейджор «Соціальна та організаційна психологія»</t>
  </si>
  <si>
    <t>ВК 2.28</t>
  </si>
  <si>
    <t>ВК 2.29</t>
  </si>
  <si>
    <t>ВК 2.30</t>
  </si>
  <si>
    <t>Мейджор «Психологічне забезпечення психічного та фізичного здоров’я»</t>
  </si>
  <si>
    <t>Психологічне консультування</t>
  </si>
  <si>
    <r>
      <t xml:space="preserve">Форма навчання     </t>
    </r>
    <r>
      <rPr>
        <u/>
        <sz val="14"/>
        <rFont val="Times New Roman"/>
        <family val="1"/>
        <charset val="204"/>
      </rPr>
      <t>денна</t>
    </r>
  </si>
  <si>
    <r>
      <t xml:space="preserve">Строк навчання      </t>
    </r>
    <r>
      <rPr>
        <u/>
        <sz val="14"/>
        <rFont val="Times New Roman"/>
        <family val="1"/>
        <charset val="204"/>
      </rPr>
      <t>3 роки 10  місяців</t>
    </r>
  </si>
  <si>
    <r>
      <t>ПОЗНАЧЕННЯ:</t>
    </r>
    <r>
      <rPr>
        <sz val="14"/>
        <rFont val="Times New Roman"/>
        <family val="1"/>
        <charset val="204"/>
      </rPr>
      <t xml:space="preserve"> </t>
    </r>
  </si>
  <si>
    <t>Начальник управління моніторингу якості освіти, ліцензування та акредитації</t>
  </si>
  <si>
    <t>______________Л.В. Володіна</t>
  </si>
  <si>
    <t>053 Психологія</t>
  </si>
  <si>
    <t>Додаток 1</t>
  </si>
  <si>
    <t>Пропозиції кафедри до каталогу вибіркових дисциплін циклу загальної підготовки</t>
  </si>
  <si>
    <t>Форма контролю</t>
  </si>
  <si>
    <t>Кафедра/циклова комісія</t>
  </si>
  <si>
    <t>Навчально-виховний підрозділ</t>
  </si>
  <si>
    <t>Форма навчання</t>
  </si>
  <si>
    <t>Назва електронного курсу (з посиланням на курс дисципліни на платформі Moodle)</t>
  </si>
  <si>
    <t>Посилання на анотацію дисципліни</t>
  </si>
  <si>
    <t>Викладач ПІБ (з посиланням на особисту сторінку, якщо є)</t>
  </si>
  <si>
    <t>Для ОС "бакалавр"</t>
  </si>
  <si>
    <t>з</t>
  </si>
  <si>
    <t>ІСТ</t>
  </si>
  <si>
    <t>денна, заочна, дистанційна</t>
  </si>
  <si>
    <t>Пропозиції кафедри до каталогу вибіркових дисциплін циклу професійної підготовки</t>
  </si>
  <si>
    <t>Директор Інституту соціальних технологій</t>
  </si>
  <si>
    <t>Кафедра психології</t>
  </si>
  <si>
    <t xml:space="preserve">  </t>
  </si>
  <si>
    <t>Захист</t>
  </si>
  <si>
    <t>https://vo.uu.edu.ua/course/view.php?id=565</t>
  </si>
  <si>
    <t>https://ab.uu.edu.ua/edu-discipline/sotsialna_ta_politichna_psikhologiya</t>
  </si>
  <si>
    <t>к.психол.наук, доцент Османова A.М.</t>
  </si>
  <si>
    <t>https://vo.uu.edu.ua/course/view.php?id=538</t>
  </si>
  <si>
    <t>https://ab.uu.edu.ua/edu-discipline/klinichna_psikhologiya</t>
  </si>
  <si>
    <t>ст.викладач, Хорунженко Г.В.</t>
  </si>
  <si>
    <t>https://vo.uu.edu.ua/course/view.php?id=297</t>
  </si>
  <si>
    <t>https://ab.uu.edu.ua/edu-discipline/patopsikhologiya</t>
  </si>
  <si>
    <t>https://vo.uu.edu.ua/course/view.php?id=168</t>
  </si>
  <si>
    <t>https://ab.uu.edu.ua/edu-discipline/reabilitaciyna_psihologiya</t>
  </si>
  <si>
    <t>https://vo.uu.edu.ua/course/view.php?id=567</t>
  </si>
  <si>
    <t>https://ab.uu.edu.ua/edu-discipline/yuridichna_psikhologiya</t>
  </si>
  <si>
    <t>к.психол.наук, доцент Питлюк-Смеречинська O.Д.</t>
  </si>
  <si>
    <t>ВК 1.6</t>
  </si>
  <si>
    <t>Психологія сім'ї</t>
  </si>
  <si>
    <t>https://vo.uu.edu.ua/course/view.php?id=560</t>
  </si>
  <si>
    <t>https://vo.uu.edu.ua/mod/resource/view.php?id=207205</t>
  </si>
  <si>
    <t>ВК 1.7</t>
  </si>
  <si>
    <t>Математичні методи в психології</t>
  </si>
  <si>
    <t>Кафдра психології</t>
  </si>
  <si>
    <t>к.психол.наук, доцент Іваннікова Г.В.</t>
  </si>
  <si>
    <t>ВК 1.8</t>
  </si>
  <si>
    <t>Психологія спілкуваня</t>
  </si>
  <si>
    <t>https://vo.uu.edu.ua/course/view.php?id=9648</t>
  </si>
  <si>
    <t>к.психол.наук. Доцент Маслянікова І.В.</t>
  </si>
  <si>
    <t>https://vo.uu.edu.ua/course/view.php?id=4330</t>
  </si>
  <si>
    <t>https://ab.uu.edu.ua/edu-discipline/diferentsialna_psikhologiya</t>
  </si>
  <si>
    <t>к.психол.наук, доцент Маслянікова І.В.</t>
  </si>
  <si>
    <t>https://vo.uu.edu.ua/course/view.php?id=556</t>
  </si>
  <si>
    <t>https://ab.uu.edu.ua/edu-discipline/psikhologichni_problemi_spilkuvannya</t>
  </si>
  <si>
    <t>https://vo.uu.edu.ua/course/view.php?id=10324</t>
  </si>
  <si>
    <t>https://ab.uu.edu.ua/edu-discipline/suchasni_problemi_psikhologiyi_osobistosti</t>
  </si>
  <si>
    <t xml:space="preserve">Психологічна допомога в складних життєвих ситуаціях </t>
  </si>
  <si>
    <t>https://vo.uu.edu.ua/course/view.php?id=12625</t>
  </si>
  <si>
    <t>https://vo.uu.edu.ua/mod/folder/view.php?id=204519</t>
  </si>
  <si>
    <t>https://vo.uu.edu.ua/course/edit.php?id=12640</t>
  </si>
  <si>
    <t>доктор психол.наук, професор Дубчак Г.М.</t>
  </si>
  <si>
    <t xml:space="preserve">Проблеми мотивації поведінки та діяльності людини </t>
  </si>
  <si>
    <t>https://vo.uu.edu.ua/course/view.php?id=553</t>
  </si>
  <si>
    <t>https://ab.uu.edu.ua/edu-discipline/problemi_motivatsiyi_povedinki_ta_diyalnosti_lyudini</t>
  </si>
  <si>
    <t>https://vo.uu.edu.ua/course/view.php?id=12624</t>
  </si>
  <si>
    <t>https://vo.uu.edu.ua/course/view.php?id=15929</t>
  </si>
  <si>
    <t>https://ab.uu.edu.ua/edu-discipline/proforientatsiya_ta_profvidbir</t>
  </si>
  <si>
    <t>к.психол.наук,ст.викладач Іваннікова Г.В.</t>
  </si>
  <si>
    <t>https://vo.uu.edu.ua/course/view.php?id=15930</t>
  </si>
  <si>
    <t>https://vo.uu.edu.ua/course/view.php?id=15931</t>
  </si>
  <si>
    <t>https://vo.uu.edu.ua/course/view.php?id=15932</t>
  </si>
  <si>
    <t>https://vo.uu.edu.ua/course/view.php?id=15933</t>
  </si>
  <si>
    <t>https://vo.uu.edu.ua/course/view.php?id=9081</t>
  </si>
  <si>
    <t>https://ab.uu.edu.ua/edu-discipline/konfliktologiya</t>
  </si>
  <si>
    <t>https://vo.uu.edu.ua/course/view.php?id=9715</t>
  </si>
  <si>
    <t>https://ab.uu.edu.ua/edu-discipline/psihologichna_sluzhba</t>
  </si>
  <si>
    <t>https://ab.uu.edu.ua/edu-discipline/psikhologiya_sim_yi</t>
  </si>
  <si>
    <t>https://vo.uu.edu.ua/course/view.php?id=4343</t>
  </si>
  <si>
    <t>https://ab.uu.edu.ua/edu-discipline/psikhologiya_organizatsii</t>
  </si>
  <si>
    <t>к.психол.наук, ст.викладач Курбатова А.О.</t>
  </si>
  <si>
    <t>https://vo.uu.edu.ua/course/view.php?id=558</t>
  </si>
  <si>
    <t>https://ab.uu.edu.ua/edu-discipline/psikhologiya_pratsi</t>
  </si>
  <si>
    <t>https://vo.uu.edu.ua/course/view.php?id=547</t>
  </si>
  <si>
    <t>https://ab.uu.edu.ua/edu-discipline/osnovi_roboti_psikhologa_z_personalom</t>
  </si>
  <si>
    <t>https://vo.uu.edu.ua/course/view.php?id=15934</t>
  </si>
  <si>
    <t>доктор психол.наук, професор Співак Л.М.</t>
  </si>
  <si>
    <t>https://vo.uu.edu.ua/course/view.php?id=15935</t>
  </si>
  <si>
    <t>https://ab.uu.edu.ua/edu-discipline/gerontopsikhologiya</t>
  </si>
  <si>
    <t>https://vo.uu.edu.ua/course/view.php?id=15936</t>
  </si>
  <si>
    <t>https://vo.uu.edu.ua/course/view.php?id=557</t>
  </si>
  <si>
    <t>https://ab.uu.edu.ua/edu-discipline/psikhologiya_osobistosti</t>
  </si>
  <si>
    <t>https://vo.uu.edu.ua/course/view.php?id=15937</t>
  </si>
  <si>
    <t>https://vo.uu.edu.ua/course/view.php?id=4339</t>
  </si>
  <si>
    <t>https://ab.uu.edu.ua/edu-discipline/psihosomatika</t>
  </si>
  <si>
    <t>https://vo.uu.edu.ua/course/view.php?id=561</t>
  </si>
  <si>
    <t>https://ab.uu.edu.ua/edu-discipline/psikhologiya_sportu</t>
  </si>
  <si>
    <t>https://vo.uu.edu.ua/course/view.php?id=12636</t>
  </si>
  <si>
    <t>https://vo.uu.edu.ua/course/view.php?id=11720</t>
  </si>
  <si>
    <t>https://ab.uu.edu.ua/edu-discipline/psihofiziologiya</t>
  </si>
  <si>
    <t xml:space="preserve">асистент Сторожук О.М. </t>
  </si>
  <si>
    <t>https://vo.uu.edu.ua/course/view.php?id=12261</t>
  </si>
  <si>
    <t>https://ab.uu.edu.ua/edu-discipline/psikhologiya_zdorov_ya_i_zdorovii_sposib_zhittya</t>
  </si>
  <si>
    <t>https://vo.uu.edu.ua/course/view.php?id=12639</t>
  </si>
  <si>
    <t>https://ab.uu.edu.ua/edu-discipline/psihologiya_stresostiykosti_osobistosti</t>
  </si>
  <si>
    <t>______________ Алімє Османова</t>
  </si>
  <si>
    <t>______________ Сослан Адирхаєв</t>
  </si>
  <si>
    <t>Психологічний супровід дітей з інвалідністю</t>
  </si>
  <si>
    <t>Психологія  спілкування</t>
  </si>
  <si>
    <t>"____"  _____________ 2022 р.</t>
  </si>
  <si>
    <t>ВК 2.31</t>
  </si>
  <si>
    <t>ВК 2.32</t>
  </si>
  <si>
    <t>ВК 2.33</t>
  </si>
  <si>
    <t>ВК 2.34</t>
  </si>
  <si>
    <t>ВК 2.35</t>
  </si>
  <si>
    <t>ВК 2.36</t>
  </si>
  <si>
    <t>ВК 2.37</t>
  </si>
  <si>
    <t>ВК 2.38</t>
  </si>
  <si>
    <t>ВК 2.39</t>
  </si>
  <si>
    <t>ВК 2.40</t>
  </si>
  <si>
    <t>Психологія залежностей</t>
  </si>
  <si>
    <t>Психологічні проблеми спілкування</t>
  </si>
  <si>
    <t>Психологічна допомога в складних життєвих ситуаціях</t>
  </si>
  <si>
    <t>Технологічна практика</t>
  </si>
  <si>
    <t xml:space="preserve">Технологічна </t>
  </si>
  <si>
    <t>Виробнича (переддипломна)</t>
  </si>
  <si>
    <t>Основи суїцидології</t>
  </si>
  <si>
    <t>Психологія реклами</t>
  </si>
  <si>
    <t>Основи психологічної експертизи</t>
  </si>
  <si>
    <t>Психотехнології арттерапії</t>
  </si>
  <si>
    <t>Основи психотерапії</t>
  </si>
  <si>
    <t>Проєктивні методики в психології</t>
  </si>
  <si>
    <t xml:space="preserve">Експериментальна психологія </t>
  </si>
  <si>
    <t>"28"квітня 2022 р.</t>
  </si>
  <si>
    <t>від "28" квітня 2022 р.</t>
  </si>
  <si>
    <t>Протокол № 3</t>
  </si>
  <si>
    <t>Загальна психологія; Соціальна та політична психологія; Вікова психологія; Клінічна психологія; Психологічне консультування; Патопсихологія; Основи психологічної корекції</t>
  </si>
  <si>
    <t>Психологія  особистості</t>
  </si>
  <si>
    <t>Психологія самопізнання</t>
  </si>
  <si>
    <t>Білоцерківський інститут економіки та управління</t>
  </si>
  <si>
    <t>Директор Білоцерківського інституту</t>
  </si>
  <si>
    <t>економіки та управління</t>
  </si>
  <si>
    <t>______________Я.В. Новак</t>
  </si>
  <si>
    <t>Завідувач кафедри</t>
  </si>
  <si>
    <t>права та соціально-поведінкових наук</t>
  </si>
  <si>
    <t>______________ В.В.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</si>
</sst>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1\.00"/>
    <numFmt numFmtId="165" formatCode="0.0"/>
    <numFmt numFmtId="166" formatCode="\2\.0"/>
    <numFmt numFmtId="167" formatCode="\3\.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5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5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12"/>
      <name val="Arial Cyr"/>
      <charset val="204"/>
    </font>
    <font>
      <sz val="10"/>
      <color indexed="8"/>
      <name val="Calibri"/>
      <family val="2"/>
      <charset val="204"/>
    </font>
    <font>
      <b/>
      <sz val="11"/>
      <color indexed="56"/>
      <name val="Times New Roman"/>
      <family val="1"/>
      <charset val="204"/>
    </font>
    <font>
      <sz val="11"/>
      <color indexed="5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57"/>
      <name val="Times New Roman"/>
      <family val="1"/>
      <charset val="204"/>
    </font>
    <font>
      <sz val="11"/>
      <color indexed="57"/>
      <name val="Times New Roman"/>
      <family val="1"/>
      <charset val="204"/>
    </font>
    <font>
      <sz val="14"/>
      <color indexed="56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42"/>
      </right>
      <top style="medium">
        <color indexed="64"/>
      </top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medium">
        <color indexed="64"/>
      </top>
      <bottom style="thin">
        <color indexed="64"/>
      </bottom>
      <diagonal/>
    </border>
    <border>
      <left style="thin">
        <color indexed="4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0" fontId="43" fillId="0" borderId="0">
      <protection locked="0"/>
    </xf>
    <xf numFmtId="9" fontId="9" fillId="0" borderId="0" applyFont="0" applyFill="0" applyBorder="0" applyAlignment="0" applyProtection="0"/>
  </cellStyleXfs>
  <cellXfs count="917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7" fillId="0" borderId="0" xfId="0" applyFont="1"/>
    <xf numFmtId="0" fontId="7" fillId="2" borderId="0" xfId="0" applyFont="1" applyFill="1"/>
    <xf numFmtId="0" fontId="0" fillId="0" borderId="0" xfId="0" applyAlignment="1">
      <alignment horizontal="center" vertical="center"/>
    </xf>
    <xf numFmtId="0" fontId="11" fillId="0" borderId="0" xfId="0" applyFont="1"/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6" fillId="4" borderId="4" xfId="0" applyFont="1" applyFill="1" applyBorder="1" applyAlignment="1">
      <alignment horizontal="center" vertical="center"/>
    </xf>
    <xf numFmtId="1" fontId="16" fillId="4" borderId="5" xfId="0" applyNumberFormat="1" applyFont="1" applyFill="1" applyBorder="1" applyAlignment="1">
      <alignment horizontal="center" vertical="center"/>
    </xf>
    <xf numFmtId="9" fontId="16" fillId="4" borderId="6" xfId="6" applyFont="1" applyFill="1" applyBorder="1" applyAlignment="1">
      <alignment horizontal="center" vertical="center"/>
    </xf>
    <xf numFmtId="1" fontId="16" fillId="4" borderId="4" xfId="0" applyNumberFormat="1" applyFont="1" applyFill="1" applyBorder="1" applyAlignment="1">
      <alignment horizontal="center" vertical="center"/>
    </xf>
    <xf numFmtId="1" fontId="16" fillId="5" borderId="4" xfId="0" applyNumberFormat="1" applyFont="1" applyFill="1" applyBorder="1" applyAlignment="1">
      <alignment horizontal="center" vertical="center"/>
    </xf>
    <xf numFmtId="1" fontId="16" fillId="5" borderId="7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165" fontId="16" fillId="4" borderId="4" xfId="0" applyNumberFormat="1" applyFont="1" applyFill="1" applyBorder="1" applyAlignment="1">
      <alignment horizontal="center" vertical="center"/>
    </xf>
    <xf numFmtId="1" fontId="16" fillId="5" borderId="8" xfId="0" applyNumberFormat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9" fontId="19" fillId="6" borderId="6" xfId="6" applyNumberFormat="1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5" applyFont="1" applyBorder="1" applyAlignment="1" applyProtection="1">
      <alignment vertical="center"/>
    </xf>
    <xf numFmtId="0" fontId="21" fillId="0" borderId="0" xfId="5" applyFont="1" applyBorder="1" applyAlignment="1" applyProtection="1">
      <alignment vertical="center"/>
    </xf>
    <xf numFmtId="0" fontId="21" fillId="0" borderId="0" xfId="5" applyFont="1" applyBorder="1" applyAlignment="1" applyProtection="1">
      <alignment horizontal="left" vertical="center"/>
    </xf>
    <xf numFmtId="0" fontId="21" fillId="0" borderId="0" xfId="5" applyFont="1" applyAlignment="1" applyProtection="1">
      <alignment vertical="center"/>
    </xf>
    <xf numFmtId="0" fontId="22" fillId="0" borderId="0" xfId="5" applyFont="1" applyBorder="1" applyAlignment="1" applyProtection="1">
      <alignment horizontal="left" vertical="center"/>
    </xf>
    <xf numFmtId="0" fontId="22" fillId="0" borderId="0" xfId="5" applyFont="1" applyFill="1" applyBorder="1" applyAlignment="1" applyProtection="1">
      <alignment horizontal="left" vertic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11" xfId="0" applyFont="1" applyFill="1" applyBorder="1" applyAlignment="1">
      <alignment horizontal="center"/>
    </xf>
    <xf numFmtId="0" fontId="6" fillId="0" borderId="0" xfId="0" applyFont="1" applyFill="1"/>
    <xf numFmtId="0" fontId="6" fillId="0" borderId="5" xfId="0" applyFont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/>
    <xf numFmtId="0" fontId="6" fillId="0" borderId="1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2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21" fillId="0" borderId="0" xfId="5" applyFont="1" applyFill="1" applyBorder="1" applyAlignment="1" applyProtection="1">
      <alignment horizontal="left" vertical="center"/>
    </xf>
    <xf numFmtId="0" fontId="21" fillId="0" borderId="0" xfId="5" applyFont="1" applyFill="1" applyBorder="1" applyAlignment="1" applyProtection="1">
      <alignment vertical="center"/>
    </xf>
    <xf numFmtId="0" fontId="20" fillId="0" borderId="0" xfId="5" applyFont="1" applyFill="1" applyBorder="1" applyAlignment="1" applyProtection="1">
      <alignment vertical="center"/>
    </xf>
    <xf numFmtId="0" fontId="21" fillId="0" borderId="0" xfId="5" applyFont="1" applyFill="1" applyAlignment="1" applyProtection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2" fillId="0" borderId="0" xfId="5" applyFont="1" applyFill="1" applyBorder="1" applyAlignment="1" applyProtection="1">
      <alignment vertical="center"/>
    </xf>
    <xf numFmtId="0" fontId="20" fillId="0" borderId="0" xfId="5" applyFont="1" applyFill="1" applyAlignment="1" applyProtection="1">
      <alignment vertical="center"/>
    </xf>
    <xf numFmtId="0" fontId="20" fillId="0" borderId="0" xfId="5" applyFont="1" applyFill="1" applyAlignment="1" applyProtection="1">
      <alignment horizontal="left" vertical="center"/>
    </xf>
    <xf numFmtId="0" fontId="13" fillId="0" borderId="0" xfId="5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2" fillId="0" borderId="0" xfId="5" applyFont="1" applyFill="1" applyBorder="1" applyAlignment="1" applyProtection="1">
      <alignment horizontal="center" vertical="center"/>
    </xf>
    <xf numFmtId="0" fontId="21" fillId="0" borderId="0" xfId="5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1" fontId="1" fillId="0" borderId="22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29" xfId="0" applyNumberFormat="1" applyFont="1" applyFill="1" applyBorder="1" applyAlignment="1">
      <alignment horizontal="center" vertical="center"/>
    </xf>
    <xf numFmtId="1" fontId="14" fillId="0" borderId="18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1" fontId="14" fillId="0" borderId="31" xfId="0" applyNumberFormat="1" applyFont="1" applyFill="1" applyBorder="1" applyAlignment="1">
      <alignment horizontal="center" vertical="center"/>
    </xf>
    <xf numFmtId="1" fontId="14" fillId="0" borderId="30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/>
    </xf>
    <xf numFmtId="1" fontId="14" fillId="0" borderId="19" xfId="0" applyNumberFormat="1" applyFont="1" applyFill="1" applyBorder="1" applyAlignment="1">
      <alignment horizontal="center" vertical="center"/>
    </xf>
    <xf numFmtId="1" fontId="14" fillId="0" borderId="23" xfId="0" applyNumberFormat="1" applyFont="1" applyFill="1" applyBorder="1" applyAlignment="1">
      <alignment horizontal="center" vertical="center"/>
    </xf>
    <xf numFmtId="0" fontId="1" fillId="0" borderId="20" xfId="1" applyFont="1" applyFill="1" applyBorder="1" applyAlignment="1" applyProtection="1">
      <alignment wrapText="1"/>
    </xf>
    <xf numFmtId="1" fontId="14" fillId="0" borderId="20" xfId="0" applyNumberFormat="1" applyFont="1" applyFill="1" applyBorder="1" applyAlignment="1">
      <alignment horizontal="center" vertical="center"/>
    </xf>
    <xf numFmtId="1" fontId="14" fillId="0" borderId="24" xfId="0" applyNumberFormat="1" applyFont="1" applyFill="1" applyBorder="1" applyAlignment="1">
      <alignment horizontal="center" vertical="center"/>
    </xf>
    <xf numFmtId="1" fontId="14" fillId="0" borderId="25" xfId="0" applyNumberFormat="1" applyFont="1" applyFill="1" applyBorder="1" applyAlignment="1">
      <alignment horizontal="center" vertical="center"/>
    </xf>
    <xf numFmtId="1" fontId="14" fillId="0" borderId="27" xfId="0" applyNumberFormat="1" applyFont="1" applyFill="1" applyBorder="1" applyAlignment="1">
      <alignment horizontal="center" vertical="center"/>
    </xf>
    <xf numFmtId="0" fontId="1" fillId="0" borderId="25" xfId="1" applyFont="1" applyFill="1" applyBorder="1" applyAlignment="1" applyProtection="1">
      <alignment horizontal="center" vertical="center" wrapText="1"/>
    </xf>
    <xf numFmtId="2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1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 applyProtection="1">
      <alignment vertical="center" shrinkToFit="1"/>
      <protection locked="0"/>
    </xf>
    <xf numFmtId="0" fontId="12" fillId="3" borderId="33" xfId="0" applyFont="1" applyFill="1" applyBorder="1" applyAlignment="1" applyProtection="1">
      <alignment horizontal="left" vertical="center" wrapText="1" shrinkToFit="1"/>
      <protection locked="0"/>
    </xf>
    <xf numFmtId="0" fontId="12" fillId="3" borderId="33" xfId="0" applyFont="1" applyFill="1" applyBorder="1" applyAlignment="1" applyProtection="1">
      <alignment vertical="center" wrapText="1" shrinkToFit="1"/>
      <protection locked="0"/>
    </xf>
    <xf numFmtId="0" fontId="12" fillId="3" borderId="33" xfId="0" applyFont="1" applyFill="1" applyBorder="1" applyAlignment="1" applyProtection="1">
      <alignment vertical="center" shrinkToFit="1"/>
      <protection locked="0"/>
    </xf>
    <xf numFmtId="0" fontId="12" fillId="3" borderId="33" xfId="0" applyFont="1" applyFill="1" applyBorder="1" applyAlignment="1" applyProtection="1">
      <alignment horizontal="left" vertical="center" shrinkToFit="1"/>
      <protection locked="0"/>
    </xf>
    <xf numFmtId="0" fontId="12" fillId="3" borderId="33" xfId="0" applyNumberFormat="1" applyFont="1" applyFill="1" applyBorder="1" applyAlignment="1" applyProtection="1">
      <alignment vertical="center" wrapText="1" shrinkToFit="1"/>
      <protection locked="0"/>
    </xf>
    <xf numFmtId="0" fontId="0" fillId="3" borderId="0" xfId="0" applyFill="1"/>
    <xf numFmtId="0" fontId="27" fillId="3" borderId="20" xfId="0" applyFont="1" applyFill="1" applyBorder="1" applyAlignment="1">
      <alignment horizontal="center" vertical="center"/>
    </xf>
    <xf numFmtId="0" fontId="12" fillId="3" borderId="34" xfId="0" applyFont="1" applyFill="1" applyBorder="1" applyAlignment="1" applyProtection="1">
      <alignment vertical="center" shrinkToFit="1"/>
      <protection locked="0"/>
    </xf>
    <xf numFmtId="0" fontId="31" fillId="0" borderId="0" xfId="0" applyFont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7" borderId="19" xfId="0" applyFont="1" applyFill="1" applyBorder="1" applyAlignment="1">
      <alignment horizontal="center" vertical="center"/>
    </xf>
    <xf numFmtId="0" fontId="27" fillId="7" borderId="23" xfId="0" applyFont="1" applyFill="1" applyBorder="1" applyAlignment="1">
      <alignment horizontal="center" vertical="center"/>
    </xf>
    <xf numFmtId="0" fontId="27" fillId="7" borderId="20" xfId="0" applyFont="1" applyFill="1" applyBorder="1" applyAlignment="1">
      <alignment horizontal="center" vertical="center"/>
    </xf>
    <xf numFmtId="0" fontId="27" fillId="7" borderId="24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1" fontId="27" fillId="0" borderId="0" xfId="0" applyNumberFormat="1" applyFont="1"/>
    <xf numFmtId="0" fontId="13" fillId="0" borderId="35" xfId="0" applyFont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Continuous" vertical="center"/>
    </xf>
    <xf numFmtId="0" fontId="14" fillId="0" borderId="25" xfId="0" applyFont="1" applyBorder="1" applyAlignment="1">
      <alignment horizontal="centerContinuous" vertical="center"/>
    </xf>
    <xf numFmtId="0" fontId="14" fillId="5" borderId="25" xfId="0" applyFont="1" applyFill="1" applyBorder="1" applyAlignment="1">
      <alignment horizontal="centerContinuous" vertical="center"/>
    </xf>
    <xf numFmtId="0" fontId="14" fillId="0" borderId="34" xfId="0" applyFont="1" applyBorder="1" applyAlignment="1">
      <alignment horizontal="centerContinuous" vertical="center"/>
    </xf>
    <xf numFmtId="0" fontId="14" fillId="0" borderId="31" xfId="0" applyFont="1" applyBorder="1" applyAlignment="1">
      <alignment horizontal="centerContinuous" vertical="center"/>
    </xf>
    <xf numFmtId="0" fontId="14" fillId="0" borderId="36" xfId="0" applyFont="1" applyBorder="1" applyAlignment="1">
      <alignment horizontal="centerContinuous" vertical="center"/>
    </xf>
    <xf numFmtId="0" fontId="14" fillId="5" borderId="25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9" fontId="13" fillId="0" borderId="0" xfId="6" applyFont="1" applyAlignment="1">
      <alignment vertical="center"/>
    </xf>
    <xf numFmtId="1" fontId="13" fillId="0" borderId="0" xfId="6" applyNumberFormat="1" applyFont="1" applyAlignment="1">
      <alignment vertical="center"/>
    </xf>
    <xf numFmtId="0" fontId="27" fillId="7" borderId="1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9" fontId="13" fillId="3" borderId="0" xfId="6" applyFont="1" applyFill="1" applyAlignment="1">
      <alignment vertical="center"/>
    </xf>
    <xf numFmtId="1" fontId="13" fillId="3" borderId="0" xfId="6" applyNumberFormat="1" applyFont="1" applyFill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" fontId="16" fillId="4" borderId="39" xfId="0" applyNumberFormat="1" applyFont="1" applyFill="1" applyBorder="1" applyAlignment="1">
      <alignment horizontal="center" vertical="center"/>
    </xf>
    <xf numFmtId="1" fontId="16" fillId="4" borderId="8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1" fontId="10" fillId="8" borderId="5" xfId="0" applyNumberFormat="1" applyFont="1" applyFill="1" applyBorder="1" applyAlignment="1">
      <alignment horizontal="center" vertical="center"/>
    </xf>
    <xf numFmtId="1" fontId="10" fillId="8" borderId="40" xfId="0" applyNumberFormat="1" applyFont="1" applyFill="1" applyBorder="1" applyAlignment="1">
      <alignment horizontal="center" vertical="center"/>
    </xf>
    <xf numFmtId="1" fontId="10" fillId="8" borderId="4" xfId="0" applyNumberFormat="1" applyFont="1" applyFill="1" applyBorder="1" applyAlignment="1">
      <alignment horizontal="center" vertical="center"/>
    </xf>
    <xf numFmtId="1" fontId="10" fillId="8" borderId="41" xfId="0" applyNumberFormat="1" applyFont="1" applyFill="1" applyBorder="1" applyAlignment="1">
      <alignment horizontal="center" vertical="center"/>
    </xf>
    <xf numFmtId="1" fontId="10" fillId="8" borderId="8" xfId="0" applyNumberFormat="1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1" fontId="14" fillId="8" borderId="37" xfId="0" applyNumberFormat="1" applyFont="1" applyFill="1" applyBorder="1" applyAlignment="1">
      <alignment horizontal="center" vertical="center"/>
    </xf>
    <xf numFmtId="1" fontId="14" fillId="8" borderId="4" xfId="0" applyNumberFormat="1" applyFont="1" applyFill="1" applyBorder="1" applyAlignment="1">
      <alignment horizontal="center" vertical="center"/>
    </xf>
    <xf numFmtId="1" fontId="14" fillId="8" borderId="7" xfId="0" applyNumberFormat="1" applyFont="1" applyFill="1" applyBorder="1" applyAlignment="1">
      <alignment horizontal="center" vertical="center"/>
    </xf>
    <xf numFmtId="1" fontId="14" fillId="8" borderId="6" xfId="0" applyNumberFormat="1" applyFont="1" applyFill="1" applyBorder="1" applyAlignment="1">
      <alignment horizontal="center" vertical="center"/>
    </xf>
    <xf numFmtId="1" fontId="14" fillId="8" borderId="5" xfId="0" applyNumberFormat="1" applyFont="1" applyFill="1" applyBorder="1" applyAlignment="1">
      <alignment horizontal="center" vertical="center"/>
    </xf>
    <xf numFmtId="1" fontId="14" fillId="8" borderId="8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7" fontId="13" fillId="0" borderId="0" xfId="0" applyNumberFormat="1" applyFont="1" applyFill="1" applyBorder="1" applyAlignment="1">
      <alignment vertical="center"/>
    </xf>
    <xf numFmtId="1" fontId="14" fillId="5" borderId="19" xfId="0" applyNumberFormat="1" applyFont="1" applyFill="1" applyBorder="1" applyAlignment="1">
      <alignment horizontal="center" vertical="center"/>
    </xf>
    <xf numFmtId="1" fontId="14" fillId="5" borderId="23" xfId="0" applyNumberFormat="1" applyFont="1" applyFill="1" applyBorder="1" applyAlignment="1">
      <alignment horizontal="center" vertical="center"/>
    </xf>
    <xf numFmtId="1" fontId="13" fillId="0" borderId="20" xfId="0" applyNumberFormat="1" applyFont="1" applyFill="1" applyBorder="1" applyAlignment="1">
      <alignment horizontal="center" vertical="center"/>
    </xf>
    <xf numFmtId="1" fontId="13" fillId="0" borderId="35" xfId="0" applyNumberFormat="1" applyFont="1" applyFill="1" applyBorder="1" applyAlignment="1">
      <alignment horizontal="center" vertical="center"/>
    </xf>
    <xf numFmtId="1" fontId="13" fillId="5" borderId="20" xfId="0" applyNumberFormat="1" applyFont="1" applyFill="1" applyBorder="1" applyAlignment="1">
      <alignment horizontal="center" vertical="center"/>
    </xf>
    <xf numFmtId="1" fontId="13" fillId="5" borderId="24" xfId="0" applyNumberFormat="1" applyFont="1" applyFill="1" applyBorder="1" applyAlignment="1">
      <alignment horizontal="center" vertical="center"/>
    </xf>
    <xf numFmtId="1" fontId="13" fillId="0" borderId="43" xfId="0" applyNumberFormat="1" applyFont="1" applyFill="1" applyBorder="1" applyAlignment="1">
      <alignment horizontal="center" vertical="center"/>
    </xf>
    <xf numFmtId="1" fontId="13" fillId="5" borderId="22" xfId="0" applyNumberFormat="1" applyFont="1" applyFill="1" applyBorder="1" applyAlignment="1">
      <alignment horizontal="center" vertical="center"/>
    </xf>
    <xf numFmtId="1" fontId="13" fillId="0" borderId="25" xfId="0" applyNumberFormat="1" applyFont="1" applyFill="1" applyBorder="1" applyAlignment="1">
      <alignment horizontal="center" vertical="center"/>
    </xf>
    <xf numFmtId="1" fontId="13" fillId="0" borderId="36" xfId="0" applyNumberFormat="1" applyFont="1" applyFill="1" applyBorder="1" applyAlignment="1">
      <alignment horizontal="center" vertical="center"/>
    </xf>
    <xf numFmtId="1" fontId="13" fillId="5" borderId="25" xfId="0" applyNumberFormat="1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/>
    </xf>
    <xf numFmtId="1" fontId="13" fillId="5" borderId="10" xfId="0" applyNumberFormat="1" applyFont="1" applyFill="1" applyBorder="1" applyAlignment="1">
      <alignment horizontal="center" vertical="center"/>
    </xf>
    <xf numFmtId="1" fontId="13" fillId="5" borderId="16" xfId="0" applyNumberFormat="1" applyFont="1" applyFill="1" applyBorder="1" applyAlignment="1">
      <alignment horizontal="center" vertical="center"/>
    </xf>
    <xf numFmtId="0" fontId="32" fillId="3" borderId="28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31" fillId="3" borderId="0" xfId="0" applyFont="1" applyFill="1"/>
    <xf numFmtId="0" fontId="32" fillId="5" borderId="11" xfId="0" applyFont="1" applyFill="1" applyBorder="1" applyAlignment="1">
      <alignment horizontal="center" vertical="center"/>
    </xf>
    <xf numFmtId="0" fontId="32" fillId="5" borderId="28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32" fillId="3" borderId="46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1" fontId="14" fillId="5" borderId="4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1" fontId="14" fillId="5" borderId="5" xfId="0" applyNumberFormat="1" applyFont="1" applyFill="1" applyBorder="1" applyAlignment="1">
      <alignment horizontal="center" vertical="center"/>
    </xf>
    <xf numFmtId="1" fontId="14" fillId="5" borderId="6" xfId="0" applyNumberFormat="1" applyFont="1" applyFill="1" applyBorder="1" applyAlignment="1">
      <alignment horizontal="center" vertical="center"/>
    </xf>
    <xf numFmtId="1" fontId="14" fillId="5" borderId="7" xfId="0" applyNumberFormat="1" applyFont="1" applyFill="1" applyBorder="1" applyAlignment="1">
      <alignment horizontal="center" vertical="center"/>
    </xf>
    <xf numFmtId="1" fontId="14" fillId="5" borderId="8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3" borderId="47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3" borderId="49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9" xfId="3" applyFont="1" applyFill="1" applyBorder="1" applyAlignment="1">
      <alignment horizontal="centerContinuous"/>
    </xf>
    <xf numFmtId="0" fontId="6" fillId="0" borderId="10" xfId="3" applyFont="1" applyFill="1" applyBorder="1" applyAlignment="1">
      <alignment horizontal="centerContinuous"/>
    </xf>
    <xf numFmtId="0" fontId="6" fillId="0" borderId="16" xfId="3" applyFont="1" applyFill="1" applyBorder="1" applyAlignment="1">
      <alignment horizontal="centerContinuous"/>
    </xf>
    <xf numFmtId="0" fontId="6" fillId="0" borderId="50" xfId="3" applyFont="1" applyFill="1" applyBorder="1" applyAlignment="1">
      <alignment horizontal="centerContinuous"/>
    </xf>
    <xf numFmtId="0" fontId="6" fillId="0" borderId="15" xfId="3" applyFont="1" applyFill="1" applyBorder="1" applyAlignment="1">
      <alignment horizontal="centerContinuous"/>
    </xf>
    <xf numFmtId="0" fontId="6" fillId="0" borderId="51" xfId="3" applyFont="1" applyFill="1" applyBorder="1" applyAlignment="1">
      <alignment horizontal="centerContinuous"/>
    </xf>
    <xf numFmtId="0" fontId="6" fillId="0" borderId="17" xfId="3" applyFont="1" applyFill="1" applyBorder="1" applyAlignment="1">
      <alignment horizontal="centerContinuous"/>
    </xf>
    <xf numFmtId="0" fontId="6" fillId="0" borderId="16" xfId="3" applyFont="1" applyFill="1" applyBorder="1" applyAlignment="1">
      <alignment horizontal="center"/>
    </xf>
    <xf numFmtId="1" fontId="12" fillId="5" borderId="33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0" xfId="0" applyFont="1" applyFill="1" applyBorder="1" applyAlignment="1">
      <alignment vertical="center"/>
    </xf>
    <xf numFmtId="1" fontId="12" fillId="5" borderId="34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52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32" fillId="3" borderId="26" xfId="0" applyFont="1" applyFill="1" applyBorder="1" applyAlignment="1">
      <alignment horizontal="center" vertical="center"/>
    </xf>
    <xf numFmtId="0" fontId="32" fillId="3" borderId="53" xfId="0" applyFont="1" applyFill="1" applyBorder="1" applyAlignment="1">
      <alignment horizontal="center" vertical="center"/>
    </xf>
    <xf numFmtId="1" fontId="12" fillId="3" borderId="54" xfId="0" applyNumberFormat="1" applyFont="1" applyFill="1" applyBorder="1" applyAlignment="1">
      <alignment horizontal="center" vertical="center"/>
    </xf>
    <xf numFmtId="1" fontId="12" fillId="5" borderId="19" xfId="0" applyNumberFormat="1" applyFont="1" applyFill="1" applyBorder="1" applyAlignment="1">
      <alignment horizontal="center" vertical="center"/>
    </xf>
    <xf numFmtId="1" fontId="12" fillId="3" borderId="29" xfId="0" applyNumberFormat="1" applyFont="1" applyFill="1" applyBorder="1" applyAlignment="1" applyProtection="1">
      <alignment horizontal="center" vertical="center"/>
      <protection locked="0"/>
    </xf>
    <xf numFmtId="1" fontId="12" fillId="3" borderId="55" xfId="0" applyNumberFormat="1" applyFont="1" applyFill="1" applyBorder="1" applyAlignment="1">
      <alignment horizontal="center" vertical="center"/>
    </xf>
    <xf numFmtId="1" fontId="12" fillId="3" borderId="26" xfId="0" applyNumberFormat="1" applyFont="1" applyFill="1" applyBorder="1" applyAlignment="1">
      <alignment horizontal="center" vertical="center"/>
    </xf>
    <xf numFmtId="0" fontId="12" fillId="5" borderId="26" xfId="0" applyFont="1" applyFill="1" applyBorder="1" applyAlignment="1" applyProtection="1">
      <alignment horizontal="center" vertical="center" wrapText="1"/>
      <protection locked="0"/>
    </xf>
    <xf numFmtId="0" fontId="12" fillId="3" borderId="54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3" borderId="56" xfId="0" applyFont="1" applyFill="1" applyBorder="1" applyAlignment="1" applyProtection="1">
      <alignment vertical="center" wrapText="1"/>
      <protection locked="0"/>
    </xf>
    <xf numFmtId="0" fontId="32" fillId="3" borderId="13" xfId="0" applyFont="1" applyFill="1" applyBorder="1" applyAlignment="1">
      <alignment horizontal="center" vertical="center"/>
    </xf>
    <xf numFmtId="1" fontId="12" fillId="3" borderId="35" xfId="0" applyNumberFormat="1" applyFont="1" applyFill="1" applyBorder="1" applyAlignment="1">
      <alignment horizontal="center" vertical="center"/>
    </xf>
    <xf numFmtId="0" fontId="12" fillId="5" borderId="20" xfId="0" applyFont="1" applyFill="1" applyBorder="1" applyAlignment="1" applyProtection="1">
      <alignment horizontal="center" vertical="center" wrapText="1"/>
      <protection locked="0"/>
    </xf>
    <xf numFmtId="1" fontId="12" fillId="3" borderId="13" xfId="0" applyNumberFormat="1" applyFont="1" applyFill="1" applyBorder="1" applyAlignment="1" applyProtection="1">
      <alignment horizontal="center" vertical="center" wrapText="1"/>
    </xf>
    <xf numFmtId="1" fontId="12" fillId="3" borderId="20" xfId="0" applyNumberFormat="1" applyFont="1" applyFill="1" applyBorder="1" applyAlignment="1">
      <alignment horizontal="center" vertical="center"/>
    </xf>
    <xf numFmtId="0" fontId="12" fillId="3" borderId="35" xfId="0" applyFont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0" fontId="12" fillId="5" borderId="20" xfId="0" applyFont="1" applyFill="1" applyBorder="1" applyAlignment="1" applyProtection="1">
      <alignment horizontal="center" vertical="center"/>
      <protection locked="0"/>
    </xf>
    <xf numFmtId="0" fontId="12" fillId="5" borderId="24" xfId="0" applyFont="1" applyFill="1" applyBorder="1" applyAlignment="1" applyProtection="1">
      <alignment horizontal="center" vertical="center"/>
      <protection locked="0"/>
    </xf>
    <xf numFmtId="1" fontId="12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5" xfId="0" applyFont="1" applyFill="1" applyBorder="1" applyAlignment="1" applyProtection="1">
      <alignment horizontal="center" vertical="center" wrapText="1"/>
      <protection locked="0"/>
    </xf>
    <xf numFmtId="0" fontId="12" fillId="3" borderId="20" xfId="0" applyFont="1" applyFill="1" applyBorder="1" applyAlignment="1" applyProtection="1">
      <alignment horizontal="center" vertical="center" wrapText="1"/>
      <protection locked="0"/>
    </xf>
    <xf numFmtId="0" fontId="12" fillId="5" borderId="24" xfId="0" applyFont="1" applyFill="1" applyBorder="1" applyAlignment="1" applyProtection="1">
      <alignment horizontal="center" vertical="center" wrapText="1"/>
      <protection locked="0"/>
    </xf>
    <xf numFmtId="1" fontId="12" fillId="5" borderId="20" xfId="0" applyNumberFormat="1" applyFont="1" applyFill="1" applyBorder="1" applyAlignment="1">
      <alignment horizontal="center" vertical="center"/>
    </xf>
    <xf numFmtId="1" fontId="12" fillId="3" borderId="13" xfId="0" applyNumberFormat="1" applyFont="1" applyFill="1" applyBorder="1" applyAlignment="1" applyProtection="1">
      <alignment horizontal="center" vertical="center"/>
      <protection locked="0"/>
    </xf>
    <xf numFmtId="0" fontId="12" fillId="3" borderId="35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1" fontId="12" fillId="3" borderId="43" xfId="0" applyNumberFormat="1" applyFont="1" applyFill="1" applyBorder="1" applyAlignment="1">
      <alignment horizontal="center" vertical="center"/>
    </xf>
    <xf numFmtId="1" fontId="12" fillId="3" borderId="22" xfId="0" applyNumberFormat="1" applyFont="1" applyFill="1" applyBorder="1" applyAlignment="1">
      <alignment horizontal="center" vertical="center"/>
    </xf>
    <xf numFmtId="0" fontId="12" fillId="5" borderId="22" xfId="0" applyFont="1" applyFill="1" applyBorder="1" applyAlignment="1" applyProtection="1">
      <alignment horizontal="center" vertical="center" wrapText="1"/>
      <protection locked="0"/>
    </xf>
    <xf numFmtId="1" fontId="32" fillId="3" borderId="35" xfId="0" applyNumberFormat="1" applyFont="1" applyFill="1" applyBorder="1" applyAlignment="1">
      <alignment horizontal="center" vertical="center"/>
    </xf>
    <xf numFmtId="1" fontId="12" fillId="5" borderId="24" xfId="0" applyNumberFormat="1" applyFont="1" applyFill="1" applyBorder="1" applyAlignment="1">
      <alignment horizontal="center" vertical="center"/>
    </xf>
    <xf numFmtId="0" fontId="12" fillId="9" borderId="56" xfId="4" applyFont="1" applyFill="1" applyBorder="1" applyAlignment="1" applyProtection="1">
      <alignment vertical="center" wrapText="1"/>
      <protection locked="0"/>
    </xf>
    <xf numFmtId="0" fontId="32" fillId="3" borderId="13" xfId="0" applyFont="1" applyFill="1" applyBorder="1" applyAlignment="1" applyProtection="1">
      <alignment horizontal="center" vertical="center"/>
      <protection locked="0"/>
    </xf>
    <xf numFmtId="0" fontId="32" fillId="3" borderId="13" xfId="0" applyFont="1" applyFill="1" applyBorder="1" applyAlignment="1" applyProtection="1">
      <alignment horizontal="center" vertical="center" wrapText="1"/>
      <protection locked="0"/>
    </xf>
    <xf numFmtId="2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 applyProtection="1">
      <alignment horizontal="center" vertical="center"/>
      <protection locked="0"/>
    </xf>
    <xf numFmtId="1" fontId="12" fillId="0" borderId="2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9" borderId="56" xfId="4" applyFont="1" applyFill="1" applyBorder="1" applyAlignment="1">
      <alignment horizontal="left" vertical="center" wrapText="1"/>
    </xf>
    <xf numFmtId="2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57" xfId="4" applyFont="1" applyFill="1" applyBorder="1" applyAlignment="1" applyProtection="1">
      <alignment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12" fillId="5" borderId="22" xfId="0" applyFont="1" applyFill="1" applyBorder="1" applyAlignment="1" applyProtection="1">
      <alignment horizontal="center" vertical="center"/>
      <protection locked="0"/>
    </xf>
    <xf numFmtId="0" fontId="32" fillId="9" borderId="58" xfId="4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1" fontId="12" fillId="0" borderId="36" xfId="0" applyNumberFormat="1" applyFont="1" applyFill="1" applyBorder="1" applyAlignment="1">
      <alignment horizontal="center" vertical="center"/>
    </xf>
    <xf numFmtId="1" fontId="12" fillId="5" borderId="25" xfId="0" applyNumberFormat="1" applyFont="1" applyFill="1" applyBorder="1" applyAlignment="1">
      <alignment horizontal="center" vertical="center"/>
    </xf>
    <xf numFmtId="1" fontId="12" fillId="0" borderId="31" xfId="0" applyNumberFormat="1" applyFont="1" applyFill="1" applyBorder="1" applyAlignment="1" applyProtection="1">
      <alignment horizontal="center" vertical="center"/>
      <protection locked="0"/>
    </xf>
    <xf numFmtId="1" fontId="12" fillId="0" borderId="25" xfId="0" applyNumberFormat="1" applyFont="1" applyFill="1" applyBorder="1" applyAlignment="1">
      <alignment horizontal="center" vertical="center"/>
    </xf>
    <xf numFmtId="1" fontId="12" fillId="5" borderId="27" xfId="0" applyNumberFormat="1" applyFont="1" applyFill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19" xfId="0" applyFont="1" applyFill="1" applyBorder="1" applyAlignment="1">
      <alignment horizontal="center" vertical="center"/>
    </xf>
    <xf numFmtId="0" fontId="32" fillId="3" borderId="29" xfId="0" applyFont="1" applyFill="1" applyBorder="1" applyAlignment="1" applyProtection="1">
      <alignment horizontal="center" vertical="center" wrapText="1"/>
      <protection locked="0"/>
    </xf>
    <xf numFmtId="1" fontId="12" fillId="0" borderId="54" xfId="0" applyNumberFormat="1" applyFont="1" applyFill="1" applyBorder="1" applyAlignment="1">
      <alignment horizontal="center" vertical="center"/>
    </xf>
    <xf numFmtId="1" fontId="32" fillId="0" borderId="19" xfId="0" applyNumberFormat="1" applyFont="1" applyFill="1" applyBorder="1" applyAlignment="1">
      <alignment horizontal="center" vertical="center"/>
    </xf>
    <xf numFmtId="1" fontId="12" fillId="5" borderId="59" xfId="0" applyNumberFormat="1" applyFont="1" applyFill="1" applyBorder="1" applyAlignment="1">
      <alignment horizontal="center" vertical="center"/>
    </xf>
    <xf numFmtId="1" fontId="12" fillId="0" borderId="29" xfId="0" applyNumberFormat="1" applyFont="1" applyFill="1" applyBorder="1" applyAlignment="1" applyProtection="1">
      <alignment horizontal="center" vertical="center"/>
      <protection locked="0"/>
    </xf>
    <xf numFmtId="1" fontId="12" fillId="0" borderId="19" xfId="0" applyNumberFormat="1" applyFont="1" applyFill="1" applyBorder="1" applyAlignment="1">
      <alignment horizontal="center" vertical="center"/>
    </xf>
    <xf numFmtId="1" fontId="12" fillId="5" borderId="23" xfId="0" applyNumberFormat="1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left" vertical="center" wrapText="1"/>
      <protection locked="0"/>
    </xf>
    <xf numFmtId="1" fontId="32" fillId="0" borderId="20" xfId="0" applyNumberFormat="1" applyFont="1" applyFill="1" applyBorder="1" applyAlignment="1">
      <alignment horizontal="center" vertical="center"/>
    </xf>
    <xf numFmtId="1" fontId="12" fillId="5" borderId="33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 applyProtection="1">
      <alignment horizontal="left" vertical="center" wrapText="1"/>
      <protection locked="0"/>
    </xf>
    <xf numFmtId="0" fontId="32" fillId="0" borderId="20" xfId="0" applyFont="1" applyBorder="1" applyAlignment="1">
      <alignment vertical="center"/>
    </xf>
    <xf numFmtId="0" fontId="32" fillId="0" borderId="20" xfId="0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32" fillId="0" borderId="6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0" fontId="32" fillId="3" borderId="14" xfId="0" applyFont="1" applyFill="1" applyBorder="1" applyAlignment="1" applyProtection="1">
      <alignment horizontal="center" vertical="center" wrapText="1"/>
      <protection locked="0"/>
    </xf>
    <xf numFmtId="1" fontId="12" fillId="0" borderId="15" xfId="0" applyNumberFormat="1" applyFont="1" applyFill="1" applyBorder="1" applyAlignment="1">
      <alignment horizontal="center" vertical="center"/>
    </xf>
    <xf numFmtId="1" fontId="32" fillId="0" borderId="10" xfId="0" applyNumberFormat="1" applyFont="1" applyFill="1" applyBorder="1" applyAlignment="1">
      <alignment horizontal="center" vertical="center"/>
    </xf>
    <xf numFmtId="1" fontId="12" fillId="5" borderId="10" xfId="0" applyNumberFormat="1" applyFont="1" applyFill="1" applyBorder="1" applyAlignment="1">
      <alignment horizontal="center" vertical="center"/>
    </xf>
    <xf numFmtId="1" fontId="12" fillId="5" borderId="17" xfId="0" applyNumberFormat="1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 applyProtection="1">
      <alignment horizontal="center" vertical="center"/>
      <protection locked="0"/>
    </xf>
    <xf numFmtId="1" fontId="12" fillId="0" borderId="10" xfId="0" applyNumberFormat="1" applyFont="1" applyFill="1" applyBorder="1" applyAlignment="1">
      <alignment horizontal="center" vertical="center"/>
    </xf>
    <xf numFmtId="1" fontId="12" fillId="5" borderId="16" xfId="0" applyNumberFormat="1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1" fontId="32" fillId="4" borderId="6" xfId="0" applyNumberFormat="1" applyFont="1" applyFill="1" applyBorder="1" applyAlignment="1">
      <alignment horizontal="center" vertical="center"/>
    </xf>
    <xf numFmtId="1" fontId="32" fillId="4" borderId="4" xfId="0" applyNumberFormat="1" applyFont="1" applyFill="1" applyBorder="1" applyAlignment="1">
      <alignment horizontal="center" vertical="center"/>
    </xf>
    <xf numFmtId="1" fontId="32" fillId="4" borderId="7" xfId="0" applyNumberFormat="1" applyFont="1" applyFill="1" applyBorder="1" applyAlignment="1">
      <alignment horizontal="center" vertical="center"/>
    </xf>
    <xf numFmtId="1" fontId="32" fillId="4" borderId="5" xfId="0" applyNumberFormat="1" applyFont="1" applyFill="1" applyBorder="1" applyAlignment="1">
      <alignment horizontal="center" vertical="center"/>
    </xf>
    <xf numFmtId="164" fontId="39" fillId="10" borderId="37" xfId="0" applyNumberFormat="1" applyFont="1" applyFill="1" applyBorder="1" applyAlignment="1">
      <alignment horizontal="center" vertical="center"/>
    </xf>
    <xf numFmtId="0" fontId="39" fillId="10" borderId="4" xfId="0" applyFont="1" applyFill="1" applyBorder="1" applyAlignment="1" applyProtection="1">
      <alignment horizontal="right" vertical="center" wrapText="1"/>
      <protection locked="0"/>
    </xf>
    <xf numFmtId="0" fontId="39" fillId="10" borderId="4" xfId="0" applyFont="1" applyFill="1" applyBorder="1" applyAlignment="1">
      <alignment horizontal="center" vertical="center"/>
    </xf>
    <xf numFmtId="0" fontId="39" fillId="10" borderId="7" xfId="0" applyFont="1" applyFill="1" applyBorder="1" applyAlignment="1">
      <alignment horizontal="center" vertical="center"/>
    </xf>
    <xf numFmtId="1" fontId="39" fillId="10" borderId="5" xfId="0" applyNumberFormat="1" applyFont="1" applyFill="1" applyBorder="1" applyAlignment="1">
      <alignment horizontal="center" vertical="center"/>
    </xf>
    <xf numFmtId="1" fontId="39" fillId="10" borderId="37" xfId="0" applyNumberFormat="1" applyFont="1" applyFill="1" applyBorder="1" applyAlignment="1">
      <alignment horizontal="center" vertical="center"/>
    </xf>
    <xf numFmtId="1" fontId="39" fillId="10" borderId="4" xfId="0" applyNumberFormat="1" applyFont="1" applyFill="1" applyBorder="1" applyAlignment="1">
      <alignment horizontal="center" vertical="center"/>
    </xf>
    <xf numFmtId="1" fontId="39" fillId="10" borderId="41" xfId="0" applyNumberFormat="1" applyFont="1" applyFill="1" applyBorder="1" applyAlignment="1">
      <alignment horizontal="center" vertical="center"/>
    </xf>
    <xf numFmtId="1" fontId="39" fillId="10" borderId="6" xfId="0" applyNumberFormat="1" applyFont="1" applyFill="1" applyBorder="1" applyAlignment="1">
      <alignment horizontal="center" vertical="center"/>
    </xf>
    <xf numFmtId="1" fontId="39" fillId="10" borderId="8" xfId="0" applyNumberFormat="1" applyFont="1" applyFill="1" applyBorder="1" applyAlignment="1">
      <alignment horizontal="center" vertical="center"/>
    </xf>
    <xf numFmtId="2" fontId="4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3" borderId="20" xfId="0" applyFont="1" applyFill="1" applyBorder="1" applyAlignment="1" applyProtection="1">
      <alignment horizontal="center" vertical="center" wrapText="1"/>
      <protection locked="0"/>
    </xf>
    <xf numFmtId="0" fontId="40" fillId="5" borderId="20" xfId="0" applyFont="1" applyFill="1" applyBorder="1" applyAlignment="1" applyProtection="1">
      <alignment horizontal="center" vertical="center" wrapText="1"/>
      <protection locked="0"/>
    </xf>
    <xf numFmtId="0" fontId="40" fillId="3" borderId="20" xfId="0" applyFont="1" applyFill="1" applyBorder="1" applyAlignment="1" applyProtection="1">
      <alignment vertical="center" wrapText="1"/>
      <protection locked="0"/>
    </xf>
    <xf numFmtId="0" fontId="39" fillId="0" borderId="28" xfId="0" applyFont="1" applyBorder="1" applyAlignment="1">
      <alignment horizontal="center" vertical="center"/>
    </xf>
    <xf numFmtId="0" fontId="39" fillId="3" borderId="29" xfId="0" applyFont="1" applyFill="1" applyBorder="1" applyAlignment="1" applyProtection="1">
      <alignment horizontal="center" vertical="center" wrapText="1"/>
      <protection locked="0"/>
    </xf>
    <xf numFmtId="1" fontId="40" fillId="3" borderId="35" xfId="0" applyNumberFormat="1" applyFont="1" applyFill="1" applyBorder="1" applyAlignment="1">
      <alignment horizontal="center" vertical="center"/>
    </xf>
    <xf numFmtId="1" fontId="39" fillId="3" borderId="20" xfId="0" applyNumberFormat="1" applyFont="1" applyFill="1" applyBorder="1" applyAlignment="1">
      <alignment horizontal="center" vertical="center"/>
    </xf>
    <xf numFmtId="0" fontId="40" fillId="5" borderId="19" xfId="0" applyFont="1" applyFill="1" applyBorder="1" applyAlignment="1" applyProtection="1">
      <alignment horizontal="center" vertical="center" wrapText="1"/>
      <protection locked="0"/>
    </xf>
    <xf numFmtId="1" fontId="40" fillId="5" borderId="33" xfId="0" applyNumberFormat="1" applyFont="1" applyFill="1" applyBorder="1" applyAlignment="1" applyProtection="1">
      <alignment horizontal="center" vertical="center" wrapText="1"/>
      <protection locked="0"/>
    </xf>
    <xf numFmtId="1" fontId="40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40" fillId="3" borderId="35" xfId="0" applyFont="1" applyFill="1" applyBorder="1" applyAlignment="1" applyProtection="1">
      <alignment horizontal="center" vertical="center" wrapText="1"/>
      <protection locked="0"/>
    </xf>
    <xf numFmtId="0" fontId="40" fillId="5" borderId="24" xfId="0" applyFont="1" applyFill="1" applyBorder="1" applyAlignment="1" applyProtection="1">
      <alignment horizontal="center" vertical="center" wrapText="1"/>
      <protection locked="0"/>
    </xf>
    <xf numFmtId="0" fontId="39" fillId="3" borderId="12" xfId="0" applyFont="1" applyFill="1" applyBorder="1" applyAlignment="1" applyProtection="1">
      <alignment horizontal="center" vertical="center" wrapText="1"/>
      <protection locked="0"/>
    </xf>
    <xf numFmtId="0" fontId="40" fillId="5" borderId="11" xfId="0" applyFont="1" applyFill="1" applyBorder="1" applyAlignment="1">
      <alignment horizontal="center" vertical="center" wrapText="1"/>
    </xf>
    <xf numFmtId="1" fontId="40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40" fillId="3" borderId="35" xfId="0" applyFont="1" applyFill="1" applyBorder="1" applyAlignment="1" applyProtection="1">
      <alignment vertical="center" wrapText="1"/>
      <protection locked="0"/>
    </xf>
    <xf numFmtId="0" fontId="40" fillId="3" borderId="25" xfId="0" applyFont="1" applyFill="1" applyBorder="1" applyAlignment="1" applyProtection="1">
      <alignment horizontal="center" vertical="center" wrapText="1"/>
      <protection locked="0"/>
    </xf>
    <xf numFmtId="0" fontId="40" fillId="5" borderId="25" xfId="0" applyFont="1" applyFill="1" applyBorder="1" applyAlignment="1" applyProtection="1">
      <alignment horizontal="center" vertical="center" wrapText="1"/>
      <protection locked="0"/>
    </xf>
    <xf numFmtId="0" fontId="40" fillId="3" borderId="25" xfId="0" applyFont="1" applyFill="1" applyBorder="1" applyAlignment="1" applyProtection="1">
      <alignment vertical="center" wrapText="1"/>
      <protection locked="0"/>
    </xf>
    <xf numFmtId="0" fontId="40" fillId="3" borderId="36" xfId="0" applyFont="1" applyFill="1" applyBorder="1" applyAlignment="1" applyProtection="1">
      <alignment vertical="center" wrapText="1"/>
      <protection locked="0"/>
    </xf>
    <xf numFmtId="0" fontId="40" fillId="5" borderId="27" xfId="0" applyFont="1" applyFill="1" applyBorder="1" applyAlignment="1" applyProtection="1">
      <alignment horizontal="center" vertical="center" wrapText="1"/>
      <protection locked="0"/>
    </xf>
    <xf numFmtId="2" fontId="4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3" borderId="10" xfId="0" applyFont="1" applyFill="1" applyBorder="1" applyAlignment="1" applyProtection="1">
      <alignment vertical="center" wrapText="1"/>
      <protection locked="0"/>
    </xf>
    <xf numFmtId="0" fontId="40" fillId="5" borderId="10" xfId="0" applyFont="1" applyFill="1" applyBorder="1" applyAlignment="1" applyProtection="1">
      <alignment horizontal="center" vertical="center" wrapText="1"/>
      <protection locked="0"/>
    </xf>
    <xf numFmtId="1" fontId="4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40" fillId="3" borderId="15" xfId="0" applyFont="1" applyFill="1" applyBorder="1" applyAlignment="1" applyProtection="1">
      <alignment vertical="center" wrapText="1"/>
      <protection locked="0"/>
    </xf>
    <xf numFmtId="0" fontId="40" fillId="3" borderId="10" xfId="0" applyFont="1" applyFill="1" applyBorder="1" applyAlignment="1" applyProtection="1">
      <alignment horizontal="center" vertical="center" wrapText="1"/>
      <protection locked="0"/>
    </xf>
    <xf numFmtId="0" fontId="40" fillId="5" borderId="16" xfId="0" applyFont="1" applyFill="1" applyBorder="1" applyAlignment="1" applyProtection="1">
      <alignment horizontal="center" vertical="center" wrapText="1"/>
      <protection locked="0"/>
    </xf>
    <xf numFmtId="2" fontId="40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40" fillId="11" borderId="20" xfId="0" applyFont="1" applyFill="1" applyBorder="1" applyAlignment="1" applyProtection="1">
      <alignment horizontal="left" vertical="center" wrapText="1"/>
      <protection locked="0"/>
    </xf>
    <xf numFmtId="2" fontId="40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40" fillId="10" borderId="20" xfId="0" applyFont="1" applyFill="1" applyBorder="1" applyAlignment="1" applyProtection="1">
      <alignment horizontal="left" vertical="center" wrapText="1"/>
      <protection locked="0"/>
    </xf>
    <xf numFmtId="0" fontId="38" fillId="3" borderId="20" xfId="0" applyFont="1" applyFill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7" borderId="20" xfId="0" applyFont="1" applyFill="1" applyBorder="1" applyAlignment="1">
      <alignment horizontal="center" vertical="center"/>
    </xf>
    <xf numFmtId="9" fontId="38" fillId="3" borderId="0" xfId="6" applyFont="1" applyFill="1" applyAlignment="1">
      <alignment vertical="center"/>
    </xf>
    <xf numFmtId="9" fontId="38" fillId="0" borderId="0" xfId="6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1" fontId="32" fillId="3" borderId="20" xfId="0" applyNumberFormat="1" applyFont="1" applyFill="1" applyBorder="1" applyAlignment="1">
      <alignment horizontal="center" vertical="center"/>
    </xf>
    <xf numFmtId="1" fontId="32" fillId="3" borderId="25" xfId="0" applyNumberFormat="1" applyFont="1" applyFill="1" applyBorder="1" applyAlignment="1">
      <alignment horizontal="center" vertical="center"/>
    </xf>
    <xf numFmtId="0" fontId="32" fillId="9" borderId="61" xfId="4" applyFont="1" applyFill="1" applyBorder="1" applyAlignment="1">
      <alignment horizontal="center" vertical="center"/>
    </xf>
    <xf numFmtId="0" fontId="32" fillId="9" borderId="62" xfId="4" applyFont="1" applyFill="1" applyBorder="1" applyAlignment="1">
      <alignment horizontal="center" vertical="center"/>
    </xf>
    <xf numFmtId="0" fontId="32" fillId="3" borderId="63" xfId="0" applyFont="1" applyFill="1" applyBorder="1" applyAlignment="1">
      <alignment horizontal="center" vertical="center"/>
    </xf>
    <xf numFmtId="0" fontId="32" fillId="9" borderId="64" xfId="4" applyFont="1" applyFill="1" applyBorder="1" applyAlignment="1" applyProtection="1">
      <alignment horizontal="center" vertical="center" wrapText="1"/>
      <protection locked="0"/>
    </xf>
    <xf numFmtId="0" fontId="40" fillId="10" borderId="19" xfId="0" applyFont="1" applyFill="1" applyBorder="1" applyAlignment="1" applyProtection="1">
      <alignment horizontal="left" vertical="center" wrapText="1"/>
      <protection locked="0"/>
    </xf>
    <xf numFmtId="0" fontId="40" fillId="10" borderId="25" xfId="0" applyFont="1" applyFill="1" applyBorder="1" applyAlignment="1" applyProtection="1">
      <alignment horizontal="left" vertical="center" wrapText="1"/>
      <protection locked="0"/>
    </xf>
    <xf numFmtId="0" fontId="27" fillId="12" borderId="2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7" fillId="0" borderId="0" xfId="0" applyFont="1" applyFill="1"/>
    <xf numFmtId="0" fontId="3" fillId="0" borderId="1" xfId="3" applyFont="1" applyFill="1" applyBorder="1" applyAlignment="1">
      <alignment horizontal="center" vertical="center"/>
    </xf>
    <xf numFmtId="0" fontId="3" fillId="0" borderId="35" xfId="3" applyFont="1" applyFill="1" applyBorder="1" applyAlignment="1">
      <alignment horizontal="center" vertical="center"/>
    </xf>
    <xf numFmtId="0" fontId="3" fillId="0" borderId="20" xfId="3" applyFont="1" applyFill="1" applyBorder="1" applyAlignment="1">
      <alignment horizontal="center" vertical="center"/>
    </xf>
    <xf numFmtId="0" fontId="3" fillId="0" borderId="24" xfId="3" applyFont="1" applyFill="1" applyBorder="1" applyAlignment="1">
      <alignment horizontal="center" vertical="center"/>
    </xf>
    <xf numFmtId="0" fontId="3" fillId="0" borderId="65" xfId="3" applyFont="1" applyFill="1" applyBorder="1" applyAlignment="1">
      <alignment horizontal="center" vertical="center"/>
    </xf>
    <xf numFmtId="0" fontId="3" fillId="0" borderId="45" xfId="3" applyFont="1" applyFill="1" applyBorder="1" applyAlignment="1">
      <alignment horizontal="center" vertical="center"/>
    </xf>
    <xf numFmtId="0" fontId="3" fillId="0" borderId="33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16" xfId="3" applyFont="1" applyFill="1" applyBorder="1" applyAlignment="1">
      <alignment horizontal="center" vertical="center"/>
    </xf>
    <xf numFmtId="0" fontId="3" fillId="0" borderId="50" xfId="3" applyFont="1" applyFill="1" applyBorder="1" applyAlignment="1">
      <alignment horizontal="center" vertical="center"/>
    </xf>
    <xf numFmtId="0" fontId="3" fillId="0" borderId="51" xfId="3" applyFont="1" applyFill="1" applyBorder="1" applyAlignment="1">
      <alignment horizontal="center" vertical="center"/>
    </xf>
    <xf numFmtId="0" fontId="3" fillId="0" borderId="17" xfId="3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9" fontId="13" fillId="13" borderId="0" xfId="6" applyFont="1" applyFill="1" applyAlignment="1">
      <alignment vertical="center"/>
    </xf>
    <xf numFmtId="1" fontId="13" fillId="13" borderId="0" xfId="6" applyNumberFormat="1" applyFont="1" applyFill="1" applyAlignment="1">
      <alignment vertical="center"/>
    </xf>
    <xf numFmtId="0" fontId="13" fillId="13" borderId="1" xfId="0" applyFont="1" applyFill="1" applyBorder="1" applyAlignment="1">
      <alignment horizontal="center" vertical="center"/>
    </xf>
    <xf numFmtId="0" fontId="13" fillId="13" borderId="20" xfId="0" applyFont="1" applyFill="1" applyBorder="1" applyAlignment="1">
      <alignment horizontal="center" vertical="center"/>
    </xf>
    <xf numFmtId="0" fontId="13" fillId="13" borderId="24" xfId="0" applyFont="1" applyFill="1" applyBorder="1" applyAlignment="1">
      <alignment horizontal="center" vertical="center"/>
    </xf>
    <xf numFmtId="0" fontId="18" fillId="13" borderId="0" xfId="0" applyFont="1" applyFill="1"/>
    <xf numFmtId="2" fontId="40" fillId="13" borderId="2" xfId="0" applyNumberFormat="1" applyFont="1" applyFill="1" applyBorder="1" applyAlignment="1" applyProtection="1">
      <alignment horizontal="center" vertical="center" wrapText="1"/>
      <protection locked="0"/>
    </xf>
    <xf numFmtId="0" fontId="40" fillId="13" borderId="19" xfId="0" applyFont="1" applyFill="1" applyBorder="1" applyAlignment="1" applyProtection="1">
      <alignment horizontal="left" vertical="center" wrapText="1"/>
      <protection locked="0"/>
    </xf>
    <xf numFmtId="0" fontId="39" fillId="13" borderId="11" xfId="0" applyFont="1" applyFill="1" applyBorder="1" applyAlignment="1">
      <alignment horizontal="center" vertical="center"/>
    </xf>
    <xf numFmtId="0" fontId="39" fillId="13" borderId="28" xfId="0" applyFont="1" applyFill="1" applyBorder="1" applyAlignment="1">
      <alignment horizontal="center" vertical="center"/>
    </xf>
    <xf numFmtId="1" fontId="39" fillId="13" borderId="12" xfId="0" applyNumberFormat="1" applyFont="1" applyFill="1" applyBorder="1" applyAlignment="1">
      <alignment horizontal="center" vertical="center"/>
    </xf>
    <xf numFmtId="1" fontId="39" fillId="13" borderId="2" xfId="0" applyNumberFormat="1" applyFont="1" applyFill="1" applyBorder="1" applyAlignment="1">
      <alignment horizontal="center" vertical="center"/>
    </xf>
    <xf numFmtId="1" fontId="39" fillId="13" borderId="20" xfId="0" applyNumberFormat="1" applyFont="1" applyFill="1" applyBorder="1" applyAlignment="1">
      <alignment horizontal="center" vertical="center"/>
    </xf>
    <xf numFmtId="1" fontId="39" fillId="13" borderId="11" xfId="0" applyNumberFormat="1" applyFont="1" applyFill="1" applyBorder="1" applyAlignment="1">
      <alignment horizontal="center" vertical="center"/>
    </xf>
    <xf numFmtId="1" fontId="40" fillId="13" borderId="33" xfId="0" applyNumberFormat="1" applyFont="1" applyFill="1" applyBorder="1" applyAlignment="1" applyProtection="1">
      <alignment horizontal="center" vertical="center" wrapText="1"/>
      <protection locked="0"/>
    </xf>
    <xf numFmtId="1" fontId="40" fillId="13" borderId="12" xfId="0" applyNumberFormat="1" applyFont="1" applyFill="1" applyBorder="1" applyAlignment="1" applyProtection="1">
      <alignment horizontal="center" vertical="center" wrapText="1"/>
      <protection locked="0"/>
    </xf>
    <xf numFmtId="1" fontId="39" fillId="13" borderId="66" xfId="0" applyNumberFormat="1" applyFont="1" applyFill="1" applyBorder="1" applyAlignment="1">
      <alignment horizontal="center" vertical="center"/>
    </xf>
    <xf numFmtId="1" fontId="40" fillId="13" borderId="11" xfId="0" applyNumberFormat="1" applyFont="1" applyFill="1" applyBorder="1" applyAlignment="1">
      <alignment horizontal="center" vertical="center"/>
    </xf>
    <xf numFmtId="1" fontId="40" fillId="13" borderId="28" xfId="0" applyNumberFormat="1" applyFont="1" applyFill="1" applyBorder="1" applyAlignment="1">
      <alignment horizontal="center" vertical="center"/>
    </xf>
    <xf numFmtId="9" fontId="38" fillId="13" borderId="0" xfId="6" applyFont="1" applyFill="1" applyAlignment="1">
      <alignment vertical="center"/>
    </xf>
    <xf numFmtId="0" fontId="27" fillId="13" borderId="1" xfId="0" applyFont="1" applyFill="1" applyBorder="1" applyAlignment="1">
      <alignment horizontal="center" vertical="center"/>
    </xf>
    <xf numFmtId="0" fontId="27" fillId="13" borderId="20" xfId="0" applyFont="1" applyFill="1" applyBorder="1" applyAlignment="1">
      <alignment horizontal="center" vertical="center"/>
    </xf>
    <xf numFmtId="0" fontId="27" fillId="13" borderId="24" xfId="0" applyFont="1" applyFill="1" applyBorder="1" applyAlignment="1">
      <alignment horizontal="center" vertical="center"/>
    </xf>
    <xf numFmtId="0" fontId="0" fillId="13" borderId="0" xfId="0" applyFill="1"/>
    <xf numFmtId="0" fontId="40" fillId="13" borderId="20" xfId="0" applyFont="1" applyFill="1" applyBorder="1" applyAlignment="1" applyProtection="1">
      <alignment horizontal="left" vertical="center" wrapText="1"/>
      <protection locked="0"/>
    </xf>
    <xf numFmtId="0" fontId="39" fillId="13" borderId="20" xfId="0" applyFont="1" applyFill="1" applyBorder="1" applyAlignment="1">
      <alignment horizontal="center" vertical="center"/>
    </xf>
    <xf numFmtId="1" fontId="39" fillId="13" borderId="13" xfId="0" applyNumberFormat="1" applyFont="1" applyFill="1" applyBorder="1" applyAlignment="1">
      <alignment horizontal="center" vertical="center"/>
    </xf>
    <xf numFmtId="1" fontId="39" fillId="13" borderId="1" xfId="0" applyNumberFormat="1" applyFont="1" applyFill="1" applyBorder="1" applyAlignment="1">
      <alignment horizontal="center" vertical="center"/>
    </xf>
    <xf numFmtId="1" fontId="40" fillId="13" borderId="13" xfId="0" applyNumberFormat="1" applyFont="1" applyFill="1" applyBorder="1" applyAlignment="1" applyProtection="1">
      <alignment horizontal="center" vertical="center" wrapText="1"/>
      <protection locked="0"/>
    </xf>
    <xf numFmtId="1" fontId="39" fillId="13" borderId="35" xfId="0" applyNumberFormat="1" applyFont="1" applyFill="1" applyBorder="1" applyAlignment="1">
      <alignment horizontal="center" vertical="center"/>
    </xf>
    <xf numFmtId="1" fontId="40" fillId="13" borderId="20" xfId="0" applyNumberFormat="1" applyFont="1" applyFill="1" applyBorder="1" applyAlignment="1">
      <alignment horizontal="center" vertical="center"/>
    </xf>
    <xf numFmtId="1" fontId="40" fillId="13" borderId="24" xfId="0" applyNumberFormat="1" applyFont="1" applyFill="1" applyBorder="1" applyAlignment="1">
      <alignment horizontal="center" vertical="center"/>
    </xf>
    <xf numFmtId="0" fontId="40" fillId="13" borderId="25" xfId="0" applyFont="1" applyFill="1" applyBorder="1" applyAlignment="1" applyProtection="1">
      <alignment horizontal="left" vertical="center" wrapText="1"/>
      <protection locked="0"/>
    </xf>
    <xf numFmtId="0" fontId="40" fillId="13" borderId="22" xfId="0" applyFont="1" applyFill="1" applyBorder="1" applyAlignment="1" applyProtection="1">
      <alignment horizontal="left" vertical="center" wrapText="1"/>
      <protection locked="0"/>
    </xf>
    <xf numFmtId="0" fontId="39" fillId="13" borderId="25" xfId="0" applyFont="1" applyFill="1" applyBorder="1" applyAlignment="1">
      <alignment horizontal="center" vertical="center"/>
    </xf>
    <xf numFmtId="1" fontId="39" fillId="13" borderId="36" xfId="0" applyNumberFormat="1" applyFont="1" applyFill="1" applyBorder="1" applyAlignment="1">
      <alignment horizontal="center" vertical="center"/>
    </xf>
    <xf numFmtId="1" fontId="39" fillId="13" borderId="25" xfId="0" applyNumberFormat="1" applyFont="1" applyFill="1" applyBorder="1" applyAlignment="1">
      <alignment horizontal="center" vertical="center"/>
    </xf>
    <xf numFmtId="1" fontId="40" fillId="13" borderId="25" xfId="0" applyNumberFormat="1" applyFont="1" applyFill="1" applyBorder="1" applyAlignment="1">
      <alignment horizontal="center" vertical="center"/>
    </xf>
    <xf numFmtId="1" fontId="40" fillId="13" borderId="27" xfId="0" applyNumberFormat="1" applyFont="1" applyFill="1" applyBorder="1" applyAlignment="1">
      <alignment horizontal="center" vertical="center"/>
    </xf>
    <xf numFmtId="2" fontId="40" fillId="13" borderId="3" xfId="0" applyNumberFormat="1" applyFont="1" applyFill="1" applyBorder="1" applyAlignment="1" applyProtection="1">
      <alignment horizontal="center" vertical="center" wrapText="1"/>
      <protection locked="0"/>
    </xf>
    <xf numFmtId="1" fontId="39" fillId="13" borderId="31" xfId="0" applyNumberFormat="1" applyFont="1" applyFill="1" applyBorder="1" applyAlignment="1">
      <alignment horizontal="center" vertical="center"/>
    </xf>
    <xf numFmtId="1" fontId="39" fillId="13" borderId="30" xfId="0" applyNumberFormat="1" applyFont="1" applyFill="1" applyBorder="1" applyAlignment="1">
      <alignment horizontal="center" vertical="center"/>
    </xf>
    <xf numFmtId="1" fontId="40" fillId="13" borderId="31" xfId="0" applyNumberFormat="1" applyFont="1" applyFill="1" applyBorder="1" applyAlignment="1" applyProtection="1">
      <alignment horizontal="center" vertical="center" wrapText="1"/>
      <protection locked="0"/>
    </xf>
    <xf numFmtId="0" fontId="39" fillId="10" borderId="11" xfId="0" applyFont="1" applyFill="1" applyBorder="1" applyAlignment="1">
      <alignment horizontal="center" vertical="center"/>
    </xf>
    <xf numFmtId="0" fontId="39" fillId="10" borderId="28" xfId="0" applyFont="1" applyFill="1" applyBorder="1" applyAlignment="1">
      <alignment horizontal="center" vertical="center"/>
    </xf>
    <xf numFmtId="1" fontId="39" fillId="10" borderId="12" xfId="0" applyNumberFormat="1" applyFont="1" applyFill="1" applyBorder="1" applyAlignment="1">
      <alignment horizontal="center" vertical="center"/>
    </xf>
    <xf numFmtId="1" fontId="39" fillId="10" borderId="2" xfId="0" applyNumberFormat="1" applyFont="1" applyFill="1" applyBorder="1" applyAlignment="1">
      <alignment horizontal="center" vertical="center"/>
    </xf>
    <xf numFmtId="1" fontId="39" fillId="10" borderId="20" xfId="0" applyNumberFormat="1" applyFont="1" applyFill="1" applyBorder="1" applyAlignment="1">
      <alignment horizontal="center" vertical="center"/>
    </xf>
    <xf numFmtId="1" fontId="39" fillId="10" borderId="11" xfId="0" applyNumberFormat="1" applyFont="1" applyFill="1" applyBorder="1" applyAlignment="1">
      <alignment horizontal="center" vertical="center"/>
    </xf>
    <xf numFmtId="1" fontId="40" fillId="10" borderId="33" xfId="0" applyNumberFormat="1" applyFont="1" applyFill="1" applyBorder="1" applyAlignment="1" applyProtection="1">
      <alignment horizontal="center" vertical="center" wrapText="1"/>
      <protection locked="0"/>
    </xf>
    <xf numFmtId="1" fontId="40" fillId="10" borderId="12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66" xfId="0" applyNumberFormat="1" applyFont="1" applyFill="1" applyBorder="1" applyAlignment="1">
      <alignment horizontal="center" vertical="center"/>
    </xf>
    <xf numFmtId="1" fontId="40" fillId="10" borderId="11" xfId="0" applyNumberFormat="1" applyFont="1" applyFill="1" applyBorder="1" applyAlignment="1">
      <alignment horizontal="center" vertical="center"/>
    </xf>
    <xf numFmtId="1" fontId="40" fillId="10" borderId="28" xfId="0" applyNumberFormat="1" applyFont="1" applyFill="1" applyBorder="1" applyAlignment="1">
      <alignment horizontal="center" vertical="center"/>
    </xf>
    <xf numFmtId="0" fontId="39" fillId="10" borderId="20" xfId="0" applyFont="1" applyFill="1" applyBorder="1" applyAlignment="1">
      <alignment horizontal="center" vertical="center"/>
    </xf>
    <xf numFmtId="1" fontId="39" fillId="10" borderId="13" xfId="0" applyNumberFormat="1" applyFont="1" applyFill="1" applyBorder="1" applyAlignment="1">
      <alignment horizontal="center" vertical="center"/>
    </xf>
    <xf numFmtId="1" fontId="39" fillId="10" borderId="1" xfId="0" applyNumberFormat="1" applyFont="1" applyFill="1" applyBorder="1" applyAlignment="1">
      <alignment horizontal="center" vertical="center"/>
    </xf>
    <xf numFmtId="1" fontId="40" fillId="10" borderId="13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35" xfId="0" applyNumberFormat="1" applyFont="1" applyFill="1" applyBorder="1" applyAlignment="1">
      <alignment horizontal="center" vertical="center"/>
    </xf>
    <xf numFmtId="1" fontId="40" fillId="10" borderId="20" xfId="0" applyNumberFormat="1" applyFont="1" applyFill="1" applyBorder="1" applyAlignment="1">
      <alignment horizontal="center" vertical="center"/>
    </xf>
    <xf numFmtId="1" fontId="40" fillId="10" borderId="24" xfId="0" applyNumberFormat="1" applyFont="1" applyFill="1" applyBorder="1" applyAlignment="1">
      <alignment horizontal="center" vertical="center"/>
    </xf>
    <xf numFmtId="0" fontId="39" fillId="10" borderId="25" xfId="0" applyFont="1" applyFill="1" applyBorder="1" applyAlignment="1">
      <alignment horizontal="center" vertical="center"/>
    </xf>
    <xf numFmtId="1" fontId="39" fillId="10" borderId="36" xfId="0" applyNumberFormat="1" applyFont="1" applyFill="1" applyBorder="1" applyAlignment="1">
      <alignment horizontal="center" vertical="center"/>
    </xf>
    <xf numFmtId="1" fontId="39" fillId="10" borderId="25" xfId="0" applyNumberFormat="1" applyFont="1" applyFill="1" applyBorder="1" applyAlignment="1">
      <alignment horizontal="center" vertical="center"/>
    </xf>
    <xf numFmtId="1" fontId="40" fillId="10" borderId="25" xfId="0" applyNumberFormat="1" applyFont="1" applyFill="1" applyBorder="1" applyAlignment="1">
      <alignment horizontal="center" vertical="center"/>
    </xf>
    <xf numFmtId="1" fontId="40" fillId="10" borderId="27" xfId="0" applyNumberFormat="1" applyFont="1" applyFill="1" applyBorder="1" applyAlignment="1">
      <alignment horizontal="center" vertical="center"/>
    </xf>
    <xf numFmtId="1" fontId="39" fillId="10" borderId="31" xfId="0" applyNumberFormat="1" applyFont="1" applyFill="1" applyBorder="1" applyAlignment="1">
      <alignment horizontal="center" vertical="center"/>
    </xf>
    <xf numFmtId="1" fontId="39" fillId="10" borderId="30" xfId="0" applyNumberFormat="1" applyFont="1" applyFill="1" applyBorder="1" applyAlignment="1">
      <alignment horizontal="center" vertical="center"/>
    </xf>
    <xf numFmtId="1" fontId="40" fillId="10" borderId="31" xfId="0" applyNumberFormat="1" applyFont="1" applyFill="1" applyBorder="1" applyAlignment="1" applyProtection="1">
      <alignment horizontal="center" vertical="center" wrapText="1"/>
      <protection locked="0"/>
    </xf>
    <xf numFmtId="2" fontId="40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0" fillId="8" borderId="11" xfId="0" applyFont="1" applyFill="1" applyBorder="1" applyAlignment="1" applyProtection="1">
      <alignment horizontal="left" vertical="center" wrapText="1"/>
      <protection locked="0"/>
    </xf>
    <xf numFmtId="0" fontId="39" fillId="8" borderId="11" xfId="0" applyFont="1" applyFill="1" applyBorder="1" applyAlignment="1">
      <alignment horizontal="center" vertical="center"/>
    </xf>
    <xf numFmtId="0" fontId="39" fillId="8" borderId="28" xfId="0" applyFont="1" applyFill="1" applyBorder="1" applyAlignment="1">
      <alignment horizontal="center" vertical="center"/>
    </xf>
    <xf numFmtId="1" fontId="39" fillId="8" borderId="12" xfId="0" applyNumberFormat="1" applyFont="1" applyFill="1" applyBorder="1" applyAlignment="1">
      <alignment horizontal="center" vertical="center"/>
    </xf>
    <xf numFmtId="1" fontId="39" fillId="8" borderId="2" xfId="0" applyNumberFormat="1" applyFont="1" applyFill="1" applyBorder="1" applyAlignment="1">
      <alignment horizontal="center" vertical="center"/>
    </xf>
    <xf numFmtId="1" fontId="39" fillId="8" borderId="20" xfId="0" applyNumberFormat="1" applyFont="1" applyFill="1" applyBorder="1" applyAlignment="1">
      <alignment horizontal="center" vertical="center"/>
    </xf>
    <xf numFmtId="1" fontId="39" fillId="8" borderId="11" xfId="0" applyNumberFormat="1" applyFont="1" applyFill="1" applyBorder="1" applyAlignment="1">
      <alignment horizontal="center" vertical="center"/>
    </xf>
    <xf numFmtId="1" fontId="40" fillId="8" borderId="33" xfId="0" applyNumberFormat="1" applyFont="1" applyFill="1" applyBorder="1" applyAlignment="1" applyProtection="1">
      <alignment horizontal="center" vertical="center" wrapText="1"/>
      <protection locked="0"/>
    </xf>
    <xf numFmtId="1" fontId="40" fillId="8" borderId="12" xfId="0" applyNumberFormat="1" applyFont="1" applyFill="1" applyBorder="1" applyAlignment="1" applyProtection="1">
      <alignment horizontal="center" vertical="center" wrapText="1"/>
      <protection locked="0"/>
    </xf>
    <xf numFmtId="1" fontId="39" fillId="8" borderId="66" xfId="0" applyNumberFormat="1" applyFont="1" applyFill="1" applyBorder="1" applyAlignment="1">
      <alignment horizontal="center" vertical="center"/>
    </xf>
    <xf numFmtId="1" fontId="40" fillId="8" borderId="11" xfId="0" applyNumberFormat="1" applyFont="1" applyFill="1" applyBorder="1" applyAlignment="1">
      <alignment horizontal="center" vertical="center"/>
    </xf>
    <xf numFmtId="1" fontId="40" fillId="8" borderId="28" xfId="0" applyNumberFormat="1" applyFont="1" applyFill="1" applyBorder="1" applyAlignment="1">
      <alignment horizontal="center" vertical="center"/>
    </xf>
    <xf numFmtId="0" fontId="40" fillId="8" borderId="20" xfId="0" applyFont="1" applyFill="1" applyBorder="1" applyAlignment="1" applyProtection="1">
      <alignment horizontal="left" vertical="center" wrapText="1"/>
      <protection locked="0"/>
    </xf>
    <xf numFmtId="0" fontId="39" fillId="8" borderId="20" xfId="0" applyFont="1" applyFill="1" applyBorder="1" applyAlignment="1">
      <alignment horizontal="center" vertical="center"/>
    </xf>
    <xf numFmtId="1" fontId="39" fillId="8" borderId="13" xfId="0" applyNumberFormat="1" applyFont="1" applyFill="1" applyBorder="1" applyAlignment="1">
      <alignment horizontal="center" vertical="center"/>
    </xf>
    <xf numFmtId="1" fontId="39" fillId="8" borderId="1" xfId="0" applyNumberFormat="1" applyFont="1" applyFill="1" applyBorder="1" applyAlignment="1">
      <alignment horizontal="center" vertical="center"/>
    </xf>
    <xf numFmtId="1" fontId="40" fillId="8" borderId="13" xfId="0" applyNumberFormat="1" applyFont="1" applyFill="1" applyBorder="1" applyAlignment="1" applyProtection="1">
      <alignment horizontal="center" vertical="center" wrapText="1"/>
      <protection locked="0"/>
    </xf>
    <xf numFmtId="1" fontId="39" fillId="8" borderId="35" xfId="0" applyNumberFormat="1" applyFont="1" applyFill="1" applyBorder="1" applyAlignment="1">
      <alignment horizontal="center" vertical="center"/>
    </xf>
    <xf numFmtId="1" fontId="40" fillId="8" borderId="20" xfId="0" applyNumberFormat="1" applyFont="1" applyFill="1" applyBorder="1" applyAlignment="1">
      <alignment horizontal="center" vertical="center"/>
    </xf>
    <xf numFmtId="1" fontId="40" fillId="8" borderId="24" xfId="0" applyNumberFormat="1" applyFont="1" applyFill="1" applyBorder="1" applyAlignment="1">
      <alignment horizontal="center" vertical="center"/>
    </xf>
    <xf numFmtId="0" fontId="40" fillId="8" borderId="25" xfId="0" applyFont="1" applyFill="1" applyBorder="1" applyAlignment="1" applyProtection="1">
      <alignment horizontal="left" vertical="center" wrapText="1"/>
      <protection locked="0"/>
    </xf>
    <xf numFmtId="0" fontId="39" fillId="8" borderId="25" xfId="0" applyFont="1" applyFill="1" applyBorder="1" applyAlignment="1">
      <alignment horizontal="center" vertical="center"/>
    </xf>
    <xf numFmtId="1" fontId="39" fillId="8" borderId="36" xfId="0" applyNumberFormat="1" applyFont="1" applyFill="1" applyBorder="1" applyAlignment="1">
      <alignment horizontal="center" vertical="center"/>
    </xf>
    <xf numFmtId="1" fontId="39" fillId="8" borderId="25" xfId="0" applyNumberFormat="1" applyFont="1" applyFill="1" applyBorder="1" applyAlignment="1">
      <alignment horizontal="center" vertical="center"/>
    </xf>
    <xf numFmtId="1" fontId="40" fillId="8" borderId="25" xfId="0" applyNumberFormat="1" applyFont="1" applyFill="1" applyBorder="1" applyAlignment="1">
      <alignment horizontal="center" vertical="center"/>
    </xf>
    <xf numFmtId="1" fontId="40" fillId="8" borderId="27" xfId="0" applyNumberFormat="1" applyFont="1" applyFill="1" applyBorder="1" applyAlignment="1">
      <alignment horizontal="center" vertical="center"/>
    </xf>
    <xf numFmtId="1" fontId="39" fillId="8" borderId="31" xfId="0" applyNumberFormat="1" applyFont="1" applyFill="1" applyBorder="1" applyAlignment="1">
      <alignment horizontal="center" vertical="center"/>
    </xf>
    <xf numFmtId="1" fontId="39" fillId="8" borderId="30" xfId="0" applyNumberFormat="1" applyFont="1" applyFill="1" applyBorder="1" applyAlignment="1">
      <alignment horizontal="center" vertical="center"/>
    </xf>
    <xf numFmtId="1" fontId="40" fillId="8" borderId="31" xfId="0" applyNumberFormat="1" applyFont="1" applyFill="1" applyBorder="1" applyAlignment="1" applyProtection="1">
      <alignment horizontal="center" vertical="center" wrapText="1"/>
      <protection locked="0"/>
    </xf>
    <xf numFmtId="0" fontId="40" fillId="11" borderId="11" xfId="0" applyFont="1" applyFill="1" applyBorder="1" applyAlignment="1" applyProtection="1">
      <alignment horizontal="left" vertical="center" wrapText="1"/>
      <protection locked="0"/>
    </xf>
    <xf numFmtId="0" fontId="39" fillId="11" borderId="11" xfId="0" applyFont="1" applyFill="1" applyBorder="1" applyAlignment="1">
      <alignment horizontal="center" vertical="center"/>
    </xf>
    <xf numFmtId="0" fontId="39" fillId="11" borderId="28" xfId="0" applyFont="1" applyFill="1" applyBorder="1" applyAlignment="1">
      <alignment horizontal="center" vertical="center"/>
    </xf>
    <xf numFmtId="1" fontId="39" fillId="11" borderId="12" xfId="0" applyNumberFormat="1" applyFont="1" applyFill="1" applyBorder="1" applyAlignment="1">
      <alignment horizontal="center" vertical="center"/>
    </xf>
    <xf numFmtId="1" fontId="39" fillId="11" borderId="2" xfId="0" applyNumberFormat="1" applyFont="1" applyFill="1" applyBorder="1" applyAlignment="1">
      <alignment horizontal="center" vertical="center"/>
    </xf>
    <xf numFmtId="1" fontId="39" fillId="11" borderId="20" xfId="0" applyNumberFormat="1" applyFont="1" applyFill="1" applyBorder="1" applyAlignment="1">
      <alignment horizontal="center" vertical="center"/>
    </xf>
    <xf numFmtId="1" fontId="39" fillId="11" borderId="11" xfId="0" applyNumberFormat="1" applyFont="1" applyFill="1" applyBorder="1" applyAlignment="1">
      <alignment horizontal="center" vertical="center"/>
    </xf>
    <xf numFmtId="1" fontId="40" fillId="11" borderId="33" xfId="0" applyNumberFormat="1" applyFont="1" applyFill="1" applyBorder="1" applyAlignment="1" applyProtection="1">
      <alignment horizontal="center" vertical="center" wrapText="1"/>
      <protection locked="0"/>
    </xf>
    <xf numFmtId="1" fontId="40" fillId="11" borderId="12" xfId="0" applyNumberFormat="1" applyFont="1" applyFill="1" applyBorder="1" applyAlignment="1" applyProtection="1">
      <alignment horizontal="center" vertical="center" wrapText="1"/>
      <protection locked="0"/>
    </xf>
    <xf numFmtId="1" fontId="39" fillId="11" borderId="66" xfId="0" applyNumberFormat="1" applyFont="1" applyFill="1" applyBorder="1" applyAlignment="1">
      <alignment horizontal="center" vertical="center"/>
    </xf>
    <xf numFmtId="1" fontId="40" fillId="11" borderId="11" xfId="0" applyNumberFormat="1" applyFont="1" applyFill="1" applyBorder="1" applyAlignment="1">
      <alignment horizontal="center" vertical="center"/>
    </xf>
    <xf numFmtId="1" fontId="40" fillId="11" borderId="28" xfId="0" applyNumberFormat="1" applyFont="1" applyFill="1" applyBorder="1" applyAlignment="1">
      <alignment horizontal="center" vertical="center"/>
    </xf>
    <xf numFmtId="0" fontId="39" fillId="11" borderId="20" xfId="0" applyFont="1" applyFill="1" applyBorder="1" applyAlignment="1">
      <alignment horizontal="center" vertical="center"/>
    </xf>
    <xf numFmtId="1" fontId="39" fillId="11" borderId="13" xfId="0" applyNumberFormat="1" applyFont="1" applyFill="1" applyBorder="1" applyAlignment="1">
      <alignment horizontal="center" vertical="center"/>
    </xf>
    <xf numFmtId="1" fontId="39" fillId="11" borderId="1" xfId="0" applyNumberFormat="1" applyFont="1" applyFill="1" applyBorder="1" applyAlignment="1">
      <alignment horizontal="center" vertical="center"/>
    </xf>
    <xf numFmtId="1" fontId="40" fillId="11" borderId="13" xfId="0" applyNumberFormat="1" applyFont="1" applyFill="1" applyBorder="1" applyAlignment="1" applyProtection="1">
      <alignment horizontal="center" vertical="center" wrapText="1"/>
      <protection locked="0"/>
    </xf>
    <xf numFmtId="1" fontId="39" fillId="11" borderId="35" xfId="0" applyNumberFormat="1" applyFont="1" applyFill="1" applyBorder="1" applyAlignment="1">
      <alignment horizontal="center" vertical="center"/>
    </xf>
    <xf numFmtId="1" fontId="40" fillId="11" borderId="20" xfId="0" applyNumberFormat="1" applyFont="1" applyFill="1" applyBorder="1" applyAlignment="1">
      <alignment horizontal="center" vertical="center"/>
    </xf>
    <xf numFmtId="1" fontId="40" fillId="11" borderId="24" xfId="0" applyNumberFormat="1" applyFont="1" applyFill="1" applyBorder="1" applyAlignment="1">
      <alignment horizontal="center" vertical="center"/>
    </xf>
    <xf numFmtId="0" fontId="40" fillId="11" borderId="25" xfId="0" applyFont="1" applyFill="1" applyBorder="1" applyAlignment="1" applyProtection="1">
      <alignment vertical="center" wrapText="1"/>
      <protection locked="0"/>
    </xf>
    <xf numFmtId="0" fontId="39" fillId="11" borderId="25" xfId="0" applyFont="1" applyFill="1" applyBorder="1" applyAlignment="1">
      <alignment horizontal="center" vertical="center"/>
    </xf>
    <xf numFmtId="1" fontId="39" fillId="11" borderId="36" xfId="0" applyNumberFormat="1" applyFont="1" applyFill="1" applyBorder="1" applyAlignment="1">
      <alignment horizontal="center" vertical="center"/>
    </xf>
    <xf numFmtId="1" fontId="39" fillId="11" borderId="25" xfId="0" applyNumberFormat="1" applyFont="1" applyFill="1" applyBorder="1" applyAlignment="1">
      <alignment horizontal="center" vertical="center"/>
    </xf>
    <xf numFmtId="1" fontId="40" fillId="11" borderId="25" xfId="0" applyNumberFormat="1" applyFont="1" applyFill="1" applyBorder="1" applyAlignment="1">
      <alignment horizontal="center" vertical="center"/>
    </xf>
    <xf numFmtId="1" fontId="40" fillId="11" borderId="27" xfId="0" applyNumberFormat="1" applyFont="1" applyFill="1" applyBorder="1" applyAlignment="1">
      <alignment horizontal="center" vertical="center"/>
    </xf>
    <xf numFmtId="1" fontId="39" fillId="11" borderId="31" xfId="0" applyNumberFormat="1" applyFont="1" applyFill="1" applyBorder="1" applyAlignment="1">
      <alignment horizontal="center" vertical="center"/>
    </xf>
    <xf numFmtId="1" fontId="39" fillId="11" borderId="30" xfId="0" applyNumberFormat="1" applyFont="1" applyFill="1" applyBorder="1" applyAlignment="1">
      <alignment horizontal="center" vertical="center"/>
    </xf>
    <xf numFmtId="1" fontId="40" fillId="11" borderId="31" xfId="0" applyNumberFormat="1" applyFont="1" applyFill="1" applyBorder="1" applyAlignment="1" applyProtection="1">
      <alignment horizontal="center" vertical="center" wrapText="1"/>
      <protection locked="0"/>
    </xf>
    <xf numFmtId="0" fontId="40" fillId="10" borderId="11" xfId="0" applyFont="1" applyFill="1" applyBorder="1" applyAlignment="1" applyProtection="1">
      <alignment horizontal="left" vertical="center" wrapText="1"/>
      <protection locked="0"/>
    </xf>
    <xf numFmtId="0" fontId="40" fillId="10" borderId="20" xfId="0" applyFont="1" applyFill="1" applyBorder="1" applyAlignment="1" applyProtection="1">
      <alignment vertical="center" wrapText="1"/>
    </xf>
    <xf numFmtId="0" fontId="40" fillId="10" borderId="20" xfId="0" applyFont="1" applyFill="1" applyBorder="1" applyAlignment="1">
      <alignment vertical="center" wrapText="1"/>
    </xf>
    <xf numFmtId="0" fontId="40" fillId="10" borderId="11" xfId="0" applyFont="1" applyFill="1" applyBorder="1" applyAlignment="1">
      <alignment vertical="center" wrapText="1"/>
    </xf>
    <xf numFmtId="2" fontId="40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40" fillId="10" borderId="25" xfId="0" applyFont="1" applyFill="1" applyBorder="1" applyAlignment="1">
      <alignment vertical="center" wrapText="1"/>
    </xf>
    <xf numFmtId="0" fontId="39" fillId="10" borderId="38" xfId="0" applyFont="1" applyFill="1" applyBorder="1" applyAlignment="1">
      <alignment horizontal="center" vertical="center"/>
    </xf>
    <xf numFmtId="1" fontId="40" fillId="10" borderId="34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 applyProtection="1">
      <alignment horizontal="center" vertical="center" wrapText="1"/>
      <protection locked="0"/>
    </xf>
    <xf numFmtId="0" fontId="32" fillId="0" borderId="13" xfId="0" applyFont="1" applyFill="1" applyBorder="1" applyAlignment="1" applyProtection="1">
      <alignment horizontal="center" vertical="center"/>
      <protection locked="0"/>
    </xf>
    <xf numFmtId="0" fontId="32" fillId="0" borderId="13" xfId="0" applyFont="1" applyFill="1" applyBorder="1" applyAlignment="1" applyProtection="1">
      <alignment horizontal="center" vertical="center" wrapText="1"/>
      <protection locked="0"/>
    </xf>
    <xf numFmtId="0" fontId="42" fillId="0" borderId="20" xfId="1" applyFont="1" applyFill="1" applyBorder="1" applyAlignment="1" applyProtection="1">
      <alignment horizontal="center" vertical="center" wrapText="1"/>
    </xf>
    <xf numFmtId="0" fontId="42" fillId="0" borderId="26" xfId="1" applyFont="1" applyFill="1" applyBorder="1" applyAlignment="1" applyProtection="1">
      <alignment horizontal="center" vertical="center" wrapText="1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42" fillId="0" borderId="19" xfId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2" fillId="2" borderId="20" xfId="0" applyFont="1" applyFill="1" applyBorder="1" applyAlignment="1">
      <alignment horizontal="center" vertical="center"/>
    </xf>
    <xf numFmtId="1" fontId="1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1" fontId="12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/>
    </xf>
    <xf numFmtId="2" fontId="40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40" fillId="7" borderId="20" xfId="0" applyFont="1" applyFill="1" applyBorder="1" applyAlignment="1" applyProtection="1">
      <alignment horizontal="left" vertical="center" wrapText="1"/>
      <protection locked="0"/>
    </xf>
    <xf numFmtId="0" fontId="39" fillId="7" borderId="25" xfId="0" applyFont="1" applyFill="1" applyBorder="1" applyAlignment="1">
      <alignment horizontal="center" vertical="center"/>
    </xf>
    <xf numFmtId="0" fontId="39" fillId="7" borderId="28" xfId="0" applyFont="1" applyFill="1" applyBorder="1" applyAlignment="1">
      <alignment horizontal="center" vertical="center"/>
    </xf>
    <xf numFmtId="1" fontId="39" fillId="7" borderId="13" xfId="0" applyNumberFormat="1" applyFont="1" applyFill="1" applyBorder="1" applyAlignment="1">
      <alignment horizontal="center" vertical="center"/>
    </xf>
    <xf numFmtId="1" fontId="39" fillId="7" borderId="1" xfId="0" applyNumberFormat="1" applyFont="1" applyFill="1" applyBorder="1" applyAlignment="1">
      <alignment horizontal="center" vertical="center"/>
    </xf>
    <xf numFmtId="1" fontId="39" fillId="7" borderId="20" xfId="0" applyNumberFormat="1" applyFont="1" applyFill="1" applyBorder="1" applyAlignment="1">
      <alignment horizontal="center" vertical="center"/>
    </xf>
    <xf numFmtId="1" fontId="40" fillId="7" borderId="33" xfId="0" applyNumberFormat="1" applyFont="1" applyFill="1" applyBorder="1" applyAlignment="1" applyProtection="1">
      <alignment horizontal="center" vertical="center" wrapText="1"/>
      <protection locked="0"/>
    </xf>
    <xf numFmtId="1" fontId="40" fillId="7" borderId="13" xfId="0" applyNumberFormat="1" applyFont="1" applyFill="1" applyBorder="1" applyAlignment="1" applyProtection="1">
      <alignment horizontal="center" vertical="center" wrapText="1"/>
      <protection locked="0"/>
    </xf>
    <xf numFmtId="1" fontId="39" fillId="7" borderId="36" xfId="0" applyNumberFormat="1" applyFont="1" applyFill="1" applyBorder="1" applyAlignment="1">
      <alignment horizontal="center" vertical="center"/>
    </xf>
    <xf numFmtId="1" fontId="39" fillId="7" borderId="25" xfId="0" applyNumberFormat="1" applyFont="1" applyFill="1" applyBorder="1" applyAlignment="1">
      <alignment horizontal="center" vertical="center"/>
    </xf>
    <xf numFmtId="1" fontId="40" fillId="7" borderId="25" xfId="0" applyNumberFormat="1" applyFont="1" applyFill="1" applyBorder="1" applyAlignment="1">
      <alignment horizontal="center" vertical="center"/>
    </xf>
    <xf numFmtId="1" fontId="40" fillId="7" borderId="27" xfId="0" applyNumberFormat="1" applyFont="1" applyFill="1" applyBorder="1" applyAlignment="1">
      <alignment horizontal="center" vertical="center"/>
    </xf>
    <xf numFmtId="9" fontId="38" fillId="7" borderId="0" xfId="6" applyFont="1" applyFill="1" applyAlignment="1">
      <alignment vertical="center"/>
    </xf>
    <xf numFmtId="1" fontId="13" fillId="7" borderId="0" xfId="6" applyNumberFormat="1" applyFont="1" applyFill="1" applyAlignment="1">
      <alignment vertical="center"/>
    </xf>
    <xf numFmtId="0" fontId="0" fillId="7" borderId="0" xfId="0" applyFill="1"/>
    <xf numFmtId="0" fontId="3" fillId="0" borderId="2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/>
    </xf>
    <xf numFmtId="0" fontId="3" fillId="0" borderId="3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textRotation="90" wrapText="1"/>
    </xf>
    <xf numFmtId="0" fontId="6" fillId="0" borderId="69" xfId="0" applyFont="1" applyFill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90" wrapText="1"/>
    </xf>
    <xf numFmtId="0" fontId="3" fillId="0" borderId="65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49" xfId="3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vertical="center"/>
    </xf>
    <xf numFmtId="0" fontId="7" fillId="0" borderId="69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7" fillId="0" borderId="20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textRotation="90"/>
    </xf>
    <xf numFmtId="0" fontId="6" fillId="0" borderId="54" xfId="0" applyFont="1" applyFill="1" applyBorder="1" applyAlignment="1">
      <alignment horizontal="center" vertical="center" textRotation="90"/>
    </xf>
    <xf numFmtId="0" fontId="6" fillId="0" borderId="69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3" fillId="0" borderId="68" xfId="3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48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5" fillId="0" borderId="68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" fillId="0" borderId="68" xfId="3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/>
    </xf>
    <xf numFmtId="0" fontId="6" fillId="0" borderId="75" xfId="3" applyFont="1" applyFill="1" applyBorder="1" applyAlignment="1">
      <alignment horizontal="center" vertical="center" wrapText="1"/>
    </xf>
    <xf numFmtId="0" fontId="6" fillId="0" borderId="76" xfId="3" applyFont="1" applyFill="1" applyBorder="1" applyAlignment="1">
      <alignment horizontal="center" vertical="center" wrapText="1"/>
    </xf>
    <xf numFmtId="0" fontId="36" fillId="0" borderId="76" xfId="3" applyFont="1" applyFill="1" applyBorder="1" applyAlignment="1">
      <alignment horizontal="center" vertical="center" wrapText="1"/>
    </xf>
    <xf numFmtId="0" fontId="36" fillId="0" borderId="77" xfId="3" applyFont="1" applyFill="1" applyBorder="1" applyAlignment="1">
      <alignment horizontal="center" vertical="center" wrapText="1"/>
    </xf>
    <xf numFmtId="0" fontId="3" fillId="0" borderId="69" xfId="3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/>
    <xf numFmtId="0" fontId="3" fillId="3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164" fontId="16" fillId="4" borderId="40" xfId="0" applyNumberFormat="1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9" fillId="6" borderId="40" xfId="0" applyFont="1" applyFill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166" fontId="14" fillId="0" borderId="37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center"/>
    </xf>
    <xf numFmtId="166" fontId="14" fillId="0" borderId="8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39" fillId="10" borderId="37" xfId="0" applyFont="1" applyFill="1" applyBorder="1" applyAlignment="1" applyProtection="1">
      <alignment horizontal="center" vertical="center" wrapText="1"/>
      <protection locked="0"/>
    </xf>
    <xf numFmtId="0" fontId="39" fillId="10" borderId="4" xfId="0" applyFont="1" applyFill="1" applyBorder="1" applyAlignment="1" applyProtection="1">
      <alignment horizontal="center" vertical="center" wrapText="1"/>
      <protection locked="0"/>
    </xf>
    <xf numFmtId="0" fontId="39" fillId="10" borderId="8" xfId="0" applyFont="1" applyFill="1" applyBorder="1" applyAlignment="1" applyProtection="1">
      <alignment horizontal="center" vertical="center" wrapText="1"/>
      <protection locked="0"/>
    </xf>
    <xf numFmtId="0" fontId="34" fillId="8" borderId="37" xfId="0" applyFont="1" applyFill="1" applyBorder="1" applyAlignment="1" applyProtection="1">
      <alignment horizontal="center" vertical="center" wrapText="1"/>
      <protection locked="0"/>
    </xf>
    <xf numFmtId="0" fontId="34" fillId="8" borderId="4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27" fillId="0" borderId="39" xfId="0" applyFont="1" applyFill="1" applyBorder="1" applyAlignment="1"/>
    <xf numFmtId="0" fontId="27" fillId="0" borderId="41" xfId="0" applyFont="1" applyFill="1" applyBorder="1" applyAlignment="1"/>
    <xf numFmtId="0" fontId="16" fillId="3" borderId="40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78" xfId="0" applyFont="1" applyFill="1" applyBorder="1" applyAlignment="1">
      <alignment horizontal="center" vertical="center"/>
    </xf>
    <xf numFmtId="0" fontId="27" fillId="3" borderId="39" xfId="0" applyFont="1" applyFill="1" applyBorder="1" applyAlignment="1"/>
    <xf numFmtId="0" fontId="27" fillId="3" borderId="41" xfId="0" applyFont="1" applyFill="1" applyBorder="1" applyAlignment="1"/>
    <xf numFmtId="0" fontId="32" fillId="4" borderId="37" xfId="0" applyFont="1" applyFill="1" applyBorder="1" applyAlignment="1" applyProtection="1">
      <alignment horizontal="center" vertical="center" wrapText="1"/>
      <protection locked="0"/>
    </xf>
    <xf numFmtId="0" fontId="32" fillId="4" borderId="4" xfId="0" applyFont="1" applyFill="1" applyBorder="1" applyAlignment="1" applyProtection="1">
      <alignment horizontal="center" vertical="center" wrapText="1"/>
      <protection locked="0"/>
    </xf>
    <xf numFmtId="49" fontId="10" fillId="0" borderId="37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49" fontId="39" fillId="0" borderId="37" xfId="0" applyNumberFormat="1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49" fontId="39" fillId="13" borderId="37" xfId="0" applyNumberFormat="1" applyFont="1" applyFill="1" applyBorder="1" applyAlignment="1">
      <alignment horizontal="center" vertical="center"/>
    </xf>
    <xf numFmtId="0" fontId="40" fillId="13" borderId="4" xfId="0" applyFont="1" applyFill="1" applyBorder="1" applyAlignment="1">
      <alignment horizontal="center" vertical="center"/>
    </xf>
    <xf numFmtId="0" fontId="40" fillId="13" borderId="8" xfId="0" applyFont="1" applyFill="1" applyBorder="1" applyAlignment="1">
      <alignment horizontal="center" vertical="center"/>
    </xf>
    <xf numFmtId="2" fontId="39" fillId="10" borderId="40" xfId="0" applyNumberFormat="1" applyFont="1" applyFill="1" applyBorder="1" applyAlignment="1" applyProtection="1">
      <alignment horizontal="center" vertical="center" wrapText="1"/>
      <protection locked="0"/>
    </xf>
    <xf numFmtId="2" fontId="39" fillId="10" borderId="39" xfId="0" applyNumberFormat="1" applyFont="1" applyFill="1" applyBorder="1" applyAlignment="1" applyProtection="1">
      <alignment horizontal="center" vertical="center" wrapText="1"/>
      <protection locked="0"/>
    </xf>
    <xf numFmtId="2" fontId="39" fillId="10" borderId="41" xfId="0" applyNumberFormat="1" applyFont="1" applyFill="1" applyBorder="1" applyAlignment="1" applyProtection="1">
      <alignment horizontal="center" vertical="center" wrapText="1"/>
      <protection locked="0"/>
    </xf>
    <xf numFmtId="2" fontId="39" fillId="8" borderId="40" xfId="0" applyNumberFormat="1" applyFont="1" applyFill="1" applyBorder="1" applyAlignment="1" applyProtection="1">
      <alignment horizontal="center" vertical="center" wrapText="1"/>
      <protection locked="0"/>
    </xf>
    <xf numFmtId="2" fontId="39" fillId="8" borderId="39" xfId="0" applyNumberFormat="1" applyFont="1" applyFill="1" applyBorder="1" applyAlignment="1" applyProtection="1">
      <alignment horizontal="center" vertical="center" wrapText="1"/>
      <protection locked="0"/>
    </xf>
    <xf numFmtId="2" fontId="39" fillId="8" borderId="41" xfId="0" applyNumberFormat="1" applyFont="1" applyFill="1" applyBorder="1" applyAlignment="1" applyProtection="1">
      <alignment horizontal="center" vertical="center" wrapText="1"/>
      <protection locked="0"/>
    </xf>
    <xf numFmtId="2" fontId="39" fillId="11" borderId="40" xfId="0" applyNumberFormat="1" applyFont="1" applyFill="1" applyBorder="1" applyAlignment="1" applyProtection="1">
      <alignment horizontal="center" vertical="center" wrapText="1"/>
      <protection locked="0"/>
    </xf>
    <xf numFmtId="2" fontId="39" fillId="11" borderId="39" xfId="0" applyNumberFormat="1" applyFont="1" applyFill="1" applyBorder="1" applyAlignment="1" applyProtection="1">
      <alignment horizontal="center" vertical="center" wrapText="1"/>
      <protection locked="0"/>
    </xf>
    <xf numFmtId="2" fontId="39" fillId="11" borderId="4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5" xfId="0" applyFont="1" applyFill="1" applyBorder="1" applyAlignment="1">
      <alignment horizontal="center" vertical="center"/>
    </xf>
    <xf numFmtId="0" fontId="14" fillId="0" borderId="78" xfId="0" applyFont="1" applyFill="1" applyBorder="1" applyAlignment="1">
      <alignment horizontal="center" vertical="center"/>
    </xf>
    <xf numFmtId="0" fontId="14" fillId="0" borderId="79" xfId="0" applyFont="1" applyFill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4" borderId="40" xfId="0" applyFont="1" applyFill="1" applyBorder="1" applyAlignment="1" applyProtection="1">
      <alignment horizontal="center" vertical="center" wrapText="1"/>
      <protection locked="0"/>
    </xf>
    <xf numFmtId="0" fontId="16" fillId="4" borderId="39" xfId="0" applyFont="1" applyFill="1" applyBorder="1" applyAlignment="1" applyProtection="1">
      <alignment horizontal="center" vertical="center" wrapText="1"/>
      <protection locked="0"/>
    </xf>
    <xf numFmtId="49" fontId="19" fillId="0" borderId="37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 textRotation="90" wrapText="1"/>
    </xf>
    <xf numFmtId="0" fontId="13" fillId="5" borderId="33" xfId="0" applyFont="1" applyFill="1" applyBorder="1" applyAlignment="1">
      <alignment horizontal="center" vertical="center" textRotation="90" wrapText="1"/>
    </xf>
    <xf numFmtId="0" fontId="13" fillId="0" borderId="3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textRotation="90" wrapText="1"/>
    </xf>
    <xf numFmtId="0" fontId="13" fillId="3" borderId="20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textRotation="90"/>
    </xf>
    <xf numFmtId="0" fontId="13" fillId="5" borderId="2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textRotation="90" wrapText="1"/>
    </xf>
    <xf numFmtId="0" fontId="13" fillId="5" borderId="3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4" fillId="0" borderId="4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/>
    </xf>
    <xf numFmtId="0" fontId="13" fillId="0" borderId="26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textRotation="90"/>
    </xf>
    <xf numFmtId="0" fontId="13" fillId="5" borderId="20" xfId="0" applyFont="1" applyFill="1" applyBorder="1" applyAlignment="1">
      <alignment horizontal="center" vertical="center" textRotation="90"/>
    </xf>
    <xf numFmtId="0" fontId="13" fillId="0" borderId="33" xfId="0" applyFont="1" applyBorder="1" applyAlignment="1">
      <alignment horizontal="center" vertical="center"/>
    </xf>
    <xf numFmtId="0" fontId="40" fillId="3" borderId="25" xfId="0" applyFont="1" applyFill="1" applyBorder="1" applyAlignment="1" applyProtection="1">
      <alignment horizontal="center" vertical="center" wrapText="1"/>
    </xf>
    <xf numFmtId="0" fontId="40" fillId="3" borderId="22" xfId="0" applyFont="1" applyFill="1" applyBorder="1" applyAlignment="1">
      <alignment vertical="center"/>
    </xf>
    <xf numFmtId="0" fontId="40" fillId="3" borderId="60" xfId="0" applyFont="1" applyFill="1" applyBorder="1" applyAlignment="1">
      <alignment vertical="center"/>
    </xf>
    <xf numFmtId="0" fontId="13" fillId="5" borderId="24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textRotation="90" wrapText="1"/>
    </xf>
    <xf numFmtId="0" fontId="13" fillId="0" borderId="38" xfId="0" applyFont="1" applyBorder="1" applyAlignment="1">
      <alignment horizontal="center" vertical="center" textRotation="90" wrapText="1"/>
    </xf>
    <xf numFmtId="0" fontId="13" fillId="0" borderId="28" xfId="0" applyFont="1" applyBorder="1" applyAlignment="1">
      <alignment horizontal="center" vertical="center" textRotation="90" wrapText="1"/>
    </xf>
    <xf numFmtId="2" fontId="4" fillId="0" borderId="7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80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33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2" fillId="0" borderId="7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46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46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20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/>
    </xf>
    <xf numFmtId="0" fontId="17" fillId="0" borderId="0" xfId="0" applyFont="1" applyFill="1" applyBorder="1" applyAlignment="1">
      <alignment vertical="center"/>
    </xf>
  </cellXfs>
  <cellStyles count="7">
    <cellStyle name="Гиперссылка" xfId="1" builtinId="8"/>
    <cellStyle name="Звичайний 2" xfId="2"/>
    <cellStyle name="Обычный" xfId="0" builtinId="0"/>
    <cellStyle name="Обычный 2" xfId="3"/>
    <cellStyle name="Обычный 2 3" xfId="4"/>
    <cellStyle name="Обычный 3" xfId="5"/>
    <cellStyle name="Процентный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vo.ukraine.edu.ua/course/view.php?id=787" TargetMode="External"/><Relationship Id="rId13" Type="http://schemas.openxmlformats.org/officeDocument/2006/relationships/hyperlink" Target="https://vo.uu.edu.ua/course/view.php?id=9081" TargetMode="External"/><Relationship Id="rId18" Type="http://schemas.openxmlformats.org/officeDocument/2006/relationships/hyperlink" Target="http://vo.ukraine.edu.ua/course/view.php?id=787" TargetMode="External"/><Relationship Id="rId26" Type="http://schemas.openxmlformats.org/officeDocument/2006/relationships/hyperlink" Target="https://ab.uu.edu.ua/edu-discipline/sotsialna_ta_politichna_psikhologiya" TargetMode="External"/><Relationship Id="rId39" Type="http://schemas.openxmlformats.org/officeDocument/2006/relationships/hyperlink" Target="https://vo.uu.edu.ua/course/edit.php?id=12640" TargetMode="External"/><Relationship Id="rId3" Type="http://schemas.openxmlformats.org/officeDocument/2006/relationships/hyperlink" Target="http://vo.ukraine.edu.ua/course/view.php?id=787" TargetMode="External"/><Relationship Id="rId21" Type="http://schemas.openxmlformats.org/officeDocument/2006/relationships/hyperlink" Target="http://vo.ukraine.edu.ua/course/view.php?id=787" TargetMode="External"/><Relationship Id="rId34" Type="http://schemas.openxmlformats.org/officeDocument/2006/relationships/hyperlink" Target="https://ab.uu.edu.ua/edu-discipline/gerontopsikhologiya" TargetMode="External"/><Relationship Id="rId7" Type="http://schemas.openxmlformats.org/officeDocument/2006/relationships/hyperlink" Target="http://vo.ukraine.edu.ua/course/view.php?id=797" TargetMode="External"/><Relationship Id="rId12" Type="http://schemas.openxmlformats.org/officeDocument/2006/relationships/hyperlink" Target="http://vo.ukraine.edu.ua/course/view.php?id=797" TargetMode="External"/><Relationship Id="rId17" Type="http://schemas.openxmlformats.org/officeDocument/2006/relationships/hyperlink" Target="https://vo.uu.edu.ua/course/view.php?id=547" TargetMode="External"/><Relationship Id="rId25" Type="http://schemas.openxmlformats.org/officeDocument/2006/relationships/hyperlink" Target="https://vo.uu.edu.ua/course/view.php?id=565" TargetMode="External"/><Relationship Id="rId33" Type="http://schemas.openxmlformats.org/officeDocument/2006/relationships/hyperlink" Target="https://vo.uu.edu.ua/course/view.php?id=15935" TargetMode="External"/><Relationship Id="rId38" Type="http://schemas.openxmlformats.org/officeDocument/2006/relationships/hyperlink" Target="https://vo.uu.edu.ua/mod/folder/view.php?id=204519" TargetMode="External"/><Relationship Id="rId2" Type="http://schemas.openxmlformats.org/officeDocument/2006/relationships/hyperlink" Target="http://vo.ukraine.edu.ua/course/view.php?id=787" TargetMode="External"/><Relationship Id="rId16" Type="http://schemas.openxmlformats.org/officeDocument/2006/relationships/hyperlink" Target="https://vo.uu.edu.ua/course/view.php?id=558" TargetMode="External"/><Relationship Id="rId20" Type="http://schemas.openxmlformats.org/officeDocument/2006/relationships/hyperlink" Target="http://vo.ukraine.edu.ua/course/view.php?id=787" TargetMode="External"/><Relationship Id="rId29" Type="http://schemas.openxmlformats.org/officeDocument/2006/relationships/hyperlink" Target="https://vo.uu.edu.ua/course/view.php?id=12625" TargetMode="External"/><Relationship Id="rId41" Type="http://schemas.openxmlformats.org/officeDocument/2006/relationships/printerSettings" Target="../printerSettings/printerSettings3.bin"/><Relationship Id="rId1" Type="http://schemas.openxmlformats.org/officeDocument/2006/relationships/hyperlink" Target="http://vo.ukraine.edu.ua/course/view.php?id=797" TargetMode="External"/><Relationship Id="rId6" Type="http://schemas.openxmlformats.org/officeDocument/2006/relationships/hyperlink" Target="http://vo.ukraine.edu.ua/course/view.php?id=787" TargetMode="External"/><Relationship Id="rId11" Type="http://schemas.openxmlformats.org/officeDocument/2006/relationships/hyperlink" Target="http://vo.ukraine.edu.ua/course/view.php?id=787" TargetMode="External"/><Relationship Id="rId24" Type="http://schemas.openxmlformats.org/officeDocument/2006/relationships/hyperlink" Target="http://vo.ukraine.edu.ua/course/view.php?id=787" TargetMode="External"/><Relationship Id="rId32" Type="http://schemas.openxmlformats.org/officeDocument/2006/relationships/hyperlink" Target="https://ab.uu.edu.ua/edu-discipline/problemi_motivatsiyi_povedinki_ta_diyalnosti_lyudini" TargetMode="External"/><Relationship Id="rId37" Type="http://schemas.openxmlformats.org/officeDocument/2006/relationships/hyperlink" Target="https://vo.uu.edu.ua/course/view.php?id=12624" TargetMode="External"/><Relationship Id="rId40" Type="http://schemas.openxmlformats.org/officeDocument/2006/relationships/hyperlink" Target="https://vo.uu.edu.ua/mod/folder/view.php?id=204519" TargetMode="External"/><Relationship Id="rId5" Type="http://schemas.openxmlformats.org/officeDocument/2006/relationships/hyperlink" Target="http://vo.ukraine.edu.ua/course/view.php?id=787" TargetMode="External"/><Relationship Id="rId15" Type="http://schemas.openxmlformats.org/officeDocument/2006/relationships/hyperlink" Target="http://vo.ukraine.edu.ua/course/view.php?id=787" TargetMode="External"/><Relationship Id="rId23" Type="http://schemas.openxmlformats.org/officeDocument/2006/relationships/hyperlink" Target="http://vo.ukraine.edu.ua/course/view.php?id=787" TargetMode="External"/><Relationship Id="rId28" Type="http://schemas.openxmlformats.org/officeDocument/2006/relationships/hyperlink" Target="https://ab.uu.edu.ua/edu-discipline/suchasni_problemi_psikhologiyi_osobistosti" TargetMode="External"/><Relationship Id="rId36" Type="http://schemas.openxmlformats.org/officeDocument/2006/relationships/hyperlink" Target="https://vo.uu.edu.ua/mod/folder/view.php?id=204519" TargetMode="External"/><Relationship Id="rId10" Type="http://schemas.openxmlformats.org/officeDocument/2006/relationships/hyperlink" Target="http://vo.ukraine.edu.ua/course/view.php?id=787" TargetMode="External"/><Relationship Id="rId19" Type="http://schemas.openxmlformats.org/officeDocument/2006/relationships/hyperlink" Target="http://vo.ukraine.edu.ua/course/view.php?id=787" TargetMode="External"/><Relationship Id="rId31" Type="http://schemas.openxmlformats.org/officeDocument/2006/relationships/hyperlink" Target="https://vo.uu.edu.ua/course/view.php?id=553" TargetMode="External"/><Relationship Id="rId4" Type="http://schemas.openxmlformats.org/officeDocument/2006/relationships/hyperlink" Target="http://vo.ukraine.edu.ua/course/view.php?id=787" TargetMode="External"/><Relationship Id="rId9" Type="http://schemas.openxmlformats.org/officeDocument/2006/relationships/hyperlink" Target="http://vo.ukraine.edu.ua/course/view.php?id=797" TargetMode="External"/><Relationship Id="rId14" Type="http://schemas.openxmlformats.org/officeDocument/2006/relationships/hyperlink" Target="http://vo.ukraine.edu.ua/course/view.php?id=787" TargetMode="External"/><Relationship Id="rId22" Type="http://schemas.openxmlformats.org/officeDocument/2006/relationships/hyperlink" Target="http://vo.ukraine.edu.ua/course/view.php?id=787" TargetMode="External"/><Relationship Id="rId27" Type="http://schemas.openxmlformats.org/officeDocument/2006/relationships/hyperlink" Target="https://vo.uu.edu.ua/course/view.php?id=10324" TargetMode="External"/><Relationship Id="rId30" Type="http://schemas.openxmlformats.org/officeDocument/2006/relationships/hyperlink" Target="https://vo.uu.edu.ua/mod/folder/view.php?id=204519" TargetMode="External"/><Relationship Id="rId35" Type="http://schemas.openxmlformats.org/officeDocument/2006/relationships/hyperlink" Target="https://vo.uu.edu.ua/course/view.php?id=1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2"/>
  <sheetViews>
    <sheetView view="pageBreakPreview" topLeftCell="A34" zoomScale="61" zoomScaleNormal="59" zoomScaleSheetLayoutView="61" workbookViewId="0">
      <selection activeCell="AJ7" sqref="AJ7"/>
    </sheetView>
  </sheetViews>
  <sheetFormatPr defaultRowHeight="18.75" x14ac:dyDescent="0.3"/>
  <cols>
    <col min="1" max="1" width="7.140625" style="1" customWidth="1"/>
    <col min="2" max="2" width="3.85546875" style="1" customWidth="1"/>
    <col min="3" max="53" width="4.5703125" style="1" customWidth="1"/>
    <col min="54" max="16384" width="9.140625" style="1"/>
  </cols>
  <sheetData>
    <row r="1" spans="1:53" s="6" customFormat="1" ht="21.75" customHeight="1" x14ac:dyDescent="0.3">
      <c r="A1" s="41"/>
      <c r="B1" s="38"/>
      <c r="C1" s="38"/>
      <c r="D1" s="38"/>
      <c r="E1" s="38"/>
      <c r="F1" s="38"/>
      <c r="G1" s="38"/>
      <c r="H1" s="38"/>
      <c r="I1" s="721" t="s">
        <v>0</v>
      </c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721"/>
      <c r="AB1" s="721"/>
      <c r="AC1" s="721"/>
      <c r="AD1" s="721"/>
      <c r="AE1" s="721"/>
      <c r="AF1" s="721"/>
      <c r="AG1" s="721"/>
      <c r="AH1" s="721"/>
      <c r="AI1" s="721"/>
      <c r="AJ1" s="721"/>
      <c r="AK1" s="721"/>
      <c r="AL1" s="721"/>
      <c r="AM1" s="721"/>
      <c r="AN1" s="721"/>
      <c r="AO1" s="721"/>
      <c r="AP1" s="721"/>
      <c r="AQ1" s="721"/>
      <c r="AR1" s="38"/>
      <c r="AS1" s="38"/>
      <c r="AT1" s="38"/>
      <c r="AU1" s="38"/>
      <c r="AV1" s="38"/>
      <c r="AW1" s="38"/>
      <c r="AX1" s="38"/>
      <c r="AY1" s="38"/>
      <c r="AZ1" s="38"/>
      <c r="BA1" s="38"/>
    </row>
    <row r="2" spans="1:53" s="6" customFormat="1" ht="17.25" customHeight="1" x14ac:dyDescent="0.3">
      <c r="A2" s="37" t="s">
        <v>44</v>
      </c>
      <c r="B2" s="38"/>
      <c r="C2" s="38"/>
      <c r="D2" s="38"/>
      <c r="E2" s="38"/>
      <c r="F2" s="38"/>
      <c r="G2" s="38"/>
      <c r="H2" s="38"/>
      <c r="I2" s="722" t="s">
        <v>413</v>
      </c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2"/>
      <c r="AB2" s="722"/>
      <c r="AC2" s="722"/>
      <c r="AD2" s="722"/>
      <c r="AE2" s="722"/>
      <c r="AF2" s="722"/>
      <c r="AG2" s="722"/>
      <c r="AH2" s="722"/>
      <c r="AI2" s="722"/>
      <c r="AJ2" s="722"/>
      <c r="AK2" s="722"/>
      <c r="AL2" s="722"/>
      <c r="AM2" s="722"/>
      <c r="AN2" s="722"/>
      <c r="AO2" s="722"/>
      <c r="AP2" s="722"/>
      <c r="AQ2" s="722"/>
      <c r="AR2" s="747" t="s">
        <v>45</v>
      </c>
      <c r="AS2" s="747"/>
      <c r="AT2" s="747"/>
      <c r="AU2" s="747"/>
      <c r="AV2" s="747"/>
      <c r="AW2" s="747"/>
      <c r="AX2" s="747"/>
      <c r="AY2" s="747"/>
      <c r="AZ2" s="747"/>
      <c r="BA2" s="747"/>
    </row>
    <row r="3" spans="1:53" s="6" customFormat="1" ht="17.25" customHeight="1" x14ac:dyDescent="0.3">
      <c r="A3" s="1" t="s">
        <v>1</v>
      </c>
      <c r="B3" s="1"/>
      <c r="C3" s="1"/>
      <c r="D3" s="1"/>
      <c r="E3" s="1"/>
      <c r="F3" s="1"/>
      <c r="G3" s="1"/>
      <c r="H3" s="1"/>
      <c r="I3" s="1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3"/>
      <c r="U3" s="723"/>
      <c r="V3" s="723"/>
      <c r="W3" s="723"/>
      <c r="X3" s="723"/>
      <c r="Y3" s="723"/>
      <c r="Z3" s="723"/>
      <c r="AA3" s="723"/>
      <c r="AB3" s="723"/>
      <c r="AC3" s="723"/>
      <c r="AD3" s="723"/>
      <c r="AE3" s="723"/>
      <c r="AF3" s="723"/>
      <c r="AG3" s="723"/>
      <c r="AH3" s="723"/>
      <c r="AI3" s="723"/>
      <c r="AJ3" s="723"/>
      <c r="AK3" s="723"/>
      <c r="AL3" s="723"/>
      <c r="AM3" s="723"/>
      <c r="AN3" s="723"/>
      <c r="AO3" s="723"/>
      <c r="AP3" s="1"/>
      <c r="AQ3" s="1"/>
      <c r="AR3" s="748" t="s">
        <v>2</v>
      </c>
      <c r="AS3" s="748"/>
      <c r="AT3" s="748"/>
      <c r="AU3" s="748"/>
      <c r="AV3" s="748"/>
      <c r="AW3" s="748"/>
      <c r="AX3" s="748"/>
      <c r="AY3" s="748"/>
      <c r="AZ3" s="748"/>
      <c r="BA3" s="748"/>
    </row>
    <row r="4" spans="1:53" s="6" customFormat="1" ht="17.25" customHeight="1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1"/>
      <c r="AQ4" s="1"/>
      <c r="AR4" s="748" t="s">
        <v>64</v>
      </c>
      <c r="AS4" s="748"/>
      <c r="AT4" s="748"/>
      <c r="AU4" s="748"/>
      <c r="AV4" s="748"/>
      <c r="AW4" s="748"/>
      <c r="AX4" s="748"/>
      <c r="AY4" s="748"/>
      <c r="AZ4" s="748"/>
      <c r="BA4" s="748"/>
    </row>
    <row r="5" spans="1:53" s="6" customFormat="1" ht="17.25" customHeight="1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1"/>
      <c r="R5" s="2"/>
      <c r="S5" s="724" t="s">
        <v>5</v>
      </c>
      <c r="T5" s="724"/>
      <c r="U5" s="724"/>
      <c r="V5" s="724"/>
      <c r="W5" s="724"/>
      <c r="X5" s="724"/>
      <c r="Y5" s="724"/>
      <c r="Z5" s="724"/>
      <c r="AA5" s="724"/>
      <c r="AB5" s="724"/>
      <c r="AC5" s="724"/>
      <c r="AD5" s="724"/>
      <c r="AE5" s="724"/>
      <c r="AF5" s="724"/>
      <c r="AG5" s="2"/>
      <c r="AH5" s="2"/>
      <c r="AI5" s="2"/>
      <c r="AJ5" s="2"/>
      <c r="AK5" s="2"/>
      <c r="AL5" s="2"/>
      <c r="AM5" s="2"/>
      <c r="AN5" s="2"/>
      <c r="AO5" s="2"/>
      <c r="AP5" s="1"/>
      <c r="AQ5" s="1"/>
      <c r="AR5" s="748" t="s">
        <v>4</v>
      </c>
      <c r="AS5" s="748"/>
      <c r="AT5" s="748"/>
      <c r="AU5" s="748"/>
      <c r="AV5" s="748"/>
      <c r="AW5" s="748"/>
      <c r="AX5" s="748"/>
      <c r="AY5" s="748"/>
      <c r="AZ5" s="748"/>
      <c r="BA5" s="748"/>
    </row>
    <row r="6" spans="1:53" s="6" customFormat="1" ht="21.75" customHeight="1" x14ac:dyDescent="0.3">
      <c r="A6" s="1" t="s">
        <v>6</v>
      </c>
      <c r="B6" s="1"/>
      <c r="C6" s="1"/>
      <c r="D6" s="1"/>
      <c r="E6" s="1"/>
      <c r="F6" s="1"/>
      <c r="G6" s="1"/>
      <c r="H6" s="1"/>
      <c r="I6" s="43"/>
      <c r="J6" s="2"/>
      <c r="K6" s="2"/>
      <c r="L6" s="2"/>
      <c r="M6" s="2"/>
      <c r="N6" s="2"/>
      <c r="O6" s="2"/>
      <c r="P6" s="2"/>
      <c r="Q6" s="732" t="s">
        <v>68</v>
      </c>
      <c r="R6" s="733"/>
      <c r="S6" s="733"/>
      <c r="T6" s="733"/>
      <c r="U6" s="733"/>
      <c r="V6" s="733"/>
      <c r="W6" s="733"/>
      <c r="X6" s="733"/>
      <c r="Y6" s="733"/>
      <c r="Z6" s="733"/>
      <c r="AA6" s="733"/>
      <c r="AB6" s="733"/>
      <c r="AC6" s="733"/>
      <c r="AD6" s="733"/>
      <c r="AE6" s="733"/>
      <c r="AF6" s="733"/>
      <c r="AG6" s="733"/>
      <c r="AH6" s="733"/>
      <c r="AI6" s="733"/>
      <c r="AJ6" s="2"/>
      <c r="AK6" s="2"/>
      <c r="AL6" s="2"/>
      <c r="AM6" s="2"/>
      <c r="AN6" s="1"/>
      <c r="AO6" s="1"/>
      <c r="AP6" s="1"/>
      <c r="AQ6" s="55"/>
      <c r="AR6" s="483" t="s">
        <v>408</v>
      </c>
      <c r="AS6" s="483"/>
      <c r="AT6" s="483"/>
      <c r="AU6" s="483"/>
      <c r="AV6" s="483"/>
      <c r="AW6" s="483"/>
      <c r="AX6" s="39"/>
      <c r="AY6" s="1"/>
      <c r="AZ6" s="1"/>
      <c r="BA6" s="1"/>
    </row>
    <row r="7" spans="1:53" s="6" customFormat="1" ht="17.25" customHeight="1" x14ac:dyDescent="0.3">
      <c r="A7" s="483" t="s">
        <v>407</v>
      </c>
      <c r="B7" s="483"/>
      <c r="C7" s="483"/>
      <c r="D7" s="483"/>
      <c r="E7" s="483"/>
      <c r="F7" s="39"/>
      <c r="G7" s="39"/>
      <c r="H7" s="40"/>
      <c r="I7" s="3"/>
      <c r="J7" s="3"/>
      <c r="K7" s="3"/>
      <c r="L7" s="3"/>
      <c r="M7" s="3"/>
      <c r="N7" s="3"/>
      <c r="O7" s="3"/>
      <c r="P7" s="3"/>
      <c r="Q7" s="724" t="s">
        <v>63</v>
      </c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4"/>
      <c r="AJ7" s="3"/>
      <c r="AK7" s="3"/>
      <c r="AL7" s="3"/>
      <c r="AM7" s="3"/>
      <c r="AN7" s="3"/>
      <c r="AO7" s="3"/>
      <c r="AP7" s="3"/>
      <c r="AQ7" s="55"/>
      <c r="AR7" s="483" t="s">
        <v>409</v>
      </c>
      <c r="AS7" s="483"/>
      <c r="AT7" s="483"/>
      <c r="AU7" s="483"/>
      <c r="AV7" s="483"/>
      <c r="AW7" s="484"/>
      <c r="AY7" s="1"/>
      <c r="AZ7" s="40"/>
      <c r="BA7" s="40"/>
    </row>
    <row r="8" spans="1:53" s="6" customFormat="1" x14ac:dyDescent="0.3">
      <c r="A8" s="40"/>
      <c r="B8" s="40"/>
      <c r="C8" s="40"/>
      <c r="D8" s="40"/>
      <c r="E8" s="40"/>
      <c r="F8" s="40"/>
      <c r="G8" s="40"/>
      <c r="H8" s="40"/>
      <c r="I8" s="44"/>
      <c r="J8" s="1"/>
      <c r="K8" s="2"/>
      <c r="L8" s="2"/>
      <c r="M8" s="2"/>
      <c r="N8" s="2"/>
      <c r="O8" s="2"/>
      <c r="P8" s="2"/>
      <c r="Q8" s="2"/>
      <c r="R8" s="2"/>
      <c r="S8" s="761" t="s">
        <v>7</v>
      </c>
      <c r="T8" s="761"/>
      <c r="U8" s="761"/>
      <c r="V8" s="761"/>
      <c r="W8" s="761"/>
      <c r="X8" s="761"/>
      <c r="Y8" s="761"/>
      <c r="Z8" s="761"/>
      <c r="AA8" s="761"/>
      <c r="AB8" s="761"/>
      <c r="AC8" s="761"/>
      <c r="AD8" s="761"/>
      <c r="AE8" s="761"/>
      <c r="AF8" s="761"/>
      <c r="AG8" s="2"/>
      <c r="AH8" s="2"/>
      <c r="AI8" s="2"/>
      <c r="AJ8" s="2"/>
      <c r="AK8" s="2"/>
      <c r="AL8" s="2"/>
      <c r="AM8" s="2"/>
      <c r="AN8" s="1"/>
      <c r="AO8" s="1"/>
      <c r="AP8" s="1"/>
      <c r="AQ8" s="1"/>
      <c r="AR8" s="1"/>
      <c r="AX8" s="40"/>
      <c r="AY8" s="40"/>
      <c r="AZ8" s="40"/>
      <c r="BA8" s="40"/>
    </row>
    <row r="9" spans="1:53" s="6" customFormat="1" x14ac:dyDescent="0.3">
      <c r="A9" s="42"/>
      <c r="B9" s="42"/>
      <c r="C9" s="42"/>
      <c r="D9" s="42"/>
      <c r="E9" s="42"/>
      <c r="F9" s="42"/>
      <c r="G9" s="42"/>
      <c r="H9" s="42"/>
      <c r="I9" s="44"/>
      <c r="J9" s="1"/>
      <c r="K9" s="2"/>
      <c r="L9" s="2"/>
      <c r="M9" s="2"/>
      <c r="N9" s="2"/>
      <c r="O9" s="2"/>
      <c r="P9" s="2"/>
      <c r="Q9" s="2"/>
      <c r="R9" s="762" t="s">
        <v>65</v>
      </c>
      <c r="S9" s="763"/>
      <c r="T9" s="763"/>
      <c r="U9" s="763"/>
      <c r="V9" s="763"/>
      <c r="W9" s="763"/>
      <c r="X9" s="763"/>
      <c r="Y9" s="763"/>
      <c r="Z9" s="763"/>
      <c r="AA9" s="763"/>
      <c r="AB9" s="763"/>
      <c r="AC9" s="763"/>
      <c r="AD9" s="763"/>
      <c r="AE9" s="763"/>
      <c r="AF9" s="763"/>
      <c r="AG9" s="763"/>
      <c r="AH9" s="763"/>
      <c r="AI9" s="763"/>
      <c r="AJ9" s="2"/>
      <c r="AK9" s="2"/>
      <c r="AL9" s="2"/>
      <c r="AM9" s="2"/>
      <c r="AN9" s="1"/>
      <c r="AO9" s="1"/>
      <c r="AP9" s="1"/>
      <c r="AQ9" s="1"/>
      <c r="AR9" s="1"/>
      <c r="AS9" s="45"/>
      <c r="AT9" s="45"/>
      <c r="AU9" s="45"/>
      <c r="AV9" s="45"/>
      <c r="AW9" s="45"/>
      <c r="AX9" s="45"/>
      <c r="AY9" s="45"/>
      <c r="AZ9" s="45"/>
      <c r="BA9" s="45"/>
    </row>
    <row r="10" spans="1:53" s="6" customFormat="1" x14ac:dyDescent="0.3">
      <c r="A10" s="1"/>
      <c r="B10" s="1"/>
      <c r="C10" s="1"/>
      <c r="D10" s="1"/>
      <c r="E10" s="1"/>
      <c r="F10" s="1"/>
      <c r="G10" s="1"/>
      <c r="H10" s="1"/>
      <c r="I10" s="44"/>
      <c r="J10" s="1"/>
      <c r="K10" s="2"/>
      <c r="L10" s="2"/>
      <c r="M10" s="2"/>
      <c r="N10" s="2"/>
      <c r="O10" s="2"/>
      <c r="P10" s="2"/>
      <c r="Q10" s="2"/>
      <c r="R10" s="2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"/>
      <c r="AH10" s="2"/>
      <c r="AI10" s="2"/>
      <c r="AJ10" s="2"/>
      <c r="AK10" s="2"/>
      <c r="AL10" s="2"/>
      <c r="AM10" s="2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6" customFormat="1" x14ac:dyDescent="0.3">
      <c r="A11" s="1"/>
      <c r="B11" s="1"/>
      <c r="C11" s="1"/>
      <c r="D11" s="1"/>
      <c r="E11" s="1"/>
      <c r="F11" s="1"/>
      <c r="G11" s="1"/>
      <c r="H11" s="1"/>
      <c r="I11" s="44"/>
      <c r="J11" s="1"/>
      <c r="K11" s="2"/>
      <c r="L11" s="2"/>
      <c r="M11" s="2"/>
      <c r="N11" s="764" t="s">
        <v>232</v>
      </c>
      <c r="O11" s="764"/>
      <c r="P11" s="764"/>
      <c r="Q11" s="764"/>
      <c r="R11" s="764"/>
      <c r="S11" s="764"/>
      <c r="T11" s="764"/>
      <c r="U11" s="764"/>
      <c r="V11" s="764"/>
      <c r="W11" s="764"/>
      <c r="X11" s="764"/>
      <c r="Y11" s="764"/>
      <c r="Z11" s="764"/>
      <c r="AA11" s="764"/>
      <c r="AB11" s="764"/>
      <c r="AC11" s="764"/>
      <c r="AD11" s="764"/>
      <c r="AE11" s="764"/>
      <c r="AF11" s="764"/>
      <c r="AG11" s="764"/>
      <c r="AH11" s="764"/>
      <c r="AI11" s="764"/>
      <c r="AJ11" s="764"/>
      <c r="AK11" s="764"/>
      <c r="AL11" s="764"/>
      <c r="AM11" s="764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6" customFormat="1" x14ac:dyDescent="0.3">
      <c r="A12" s="1"/>
      <c r="B12" s="1"/>
      <c r="C12" s="1"/>
      <c r="D12" s="1"/>
      <c r="E12" s="1"/>
      <c r="F12" s="1"/>
      <c r="G12" s="1"/>
      <c r="H12" s="1"/>
      <c r="I12" s="44"/>
      <c r="J12" s="1"/>
      <c r="K12" s="2"/>
      <c r="L12" s="2"/>
      <c r="M12" s="2"/>
      <c r="N12" s="2"/>
      <c r="O12" s="2"/>
      <c r="P12" s="2"/>
      <c r="Q12" s="2"/>
      <c r="R12" s="2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2"/>
      <c r="AH12" s="2"/>
      <c r="AI12" s="2"/>
      <c r="AJ12" s="2"/>
      <c r="AK12" s="2"/>
      <c r="AL12" s="2"/>
      <c r="AM12" s="2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6" customFormat="1" x14ac:dyDescent="0.3">
      <c r="A13" s="1"/>
      <c r="B13" s="1"/>
      <c r="C13" s="1"/>
      <c r="D13" s="1"/>
      <c r="E13" s="1"/>
      <c r="F13" s="1"/>
      <c r="G13" s="1"/>
      <c r="H13" s="1"/>
      <c r="I13" s="44"/>
      <c r="J13" s="1"/>
      <c r="K13" s="5" t="s">
        <v>46</v>
      </c>
      <c r="L13" s="5"/>
      <c r="M13" s="5"/>
      <c r="N13" s="5"/>
      <c r="O13" s="2"/>
      <c r="P13" s="2"/>
      <c r="Q13" s="2"/>
      <c r="R13" s="2"/>
      <c r="S13" s="4"/>
      <c r="T13" s="752" t="s">
        <v>233</v>
      </c>
      <c r="U13" s="752"/>
      <c r="V13" s="752"/>
      <c r="W13" s="752"/>
      <c r="X13" s="752"/>
      <c r="Y13" s="752"/>
      <c r="Z13" s="752"/>
      <c r="AA13" s="752"/>
      <c r="AB13" s="752"/>
      <c r="AC13" s="752"/>
      <c r="AD13" s="752"/>
      <c r="AE13" s="752"/>
      <c r="AF13" s="752"/>
      <c r="AG13" s="752"/>
      <c r="AH13" s="752"/>
      <c r="AI13" s="752"/>
      <c r="AJ13" s="2"/>
      <c r="AK13" s="2"/>
      <c r="AL13" s="2"/>
      <c r="AM13" s="2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6" customFormat="1" x14ac:dyDescent="0.3">
      <c r="A14" s="1"/>
      <c r="B14" s="1"/>
      <c r="C14" s="1"/>
      <c r="D14" s="1"/>
      <c r="E14" s="1"/>
      <c r="F14" s="1"/>
      <c r="G14" s="1"/>
      <c r="H14" s="1"/>
      <c r="I14" s="44"/>
      <c r="J14" s="1"/>
      <c r="K14" s="2"/>
      <c r="L14" s="2"/>
      <c r="M14" s="2"/>
      <c r="N14" s="2"/>
      <c r="O14" s="2"/>
      <c r="P14" s="2"/>
      <c r="Q14" s="2"/>
      <c r="R14" s="2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"/>
      <c r="AH14" s="2"/>
      <c r="AI14" s="2"/>
      <c r="AJ14" s="2"/>
      <c r="AK14" s="2"/>
      <c r="AL14" s="2"/>
      <c r="AM14" s="2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6" customFormat="1" x14ac:dyDescent="0.3">
      <c r="A15" s="1"/>
      <c r="B15" s="1"/>
      <c r="C15" s="1"/>
      <c r="D15" s="1"/>
      <c r="E15" s="1"/>
      <c r="F15" s="1"/>
      <c r="G15" s="1"/>
      <c r="H15" s="1"/>
      <c r="I15" s="44"/>
      <c r="J15" s="1"/>
      <c r="K15" s="5" t="s">
        <v>47</v>
      </c>
      <c r="L15" s="5"/>
      <c r="M15" s="5"/>
      <c r="N15" s="5"/>
      <c r="O15" s="2"/>
      <c r="P15" s="2"/>
      <c r="Q15" s="2"/>
      <c r="R15" s="2"/>
      <c r="S15" s="4"/>
      <c r="T15" s="752" t="s">
        <v>280</v>
      </c>
      <c r="U15" s="752"/>
      <c r="V15" s="752"/>
      <c r="W15" s="752"/>
      <c r="X15" s="752"/>
      <c r="Y15" s="752"/>
      <c r="Z15" s="752"/>
      <c r="AA15" s="752"/>
      <c r="AB15" s="752"/>
      <c r="AC15" s="752"/>
      <c r="AD15" s="752"/>
      <c r="AE15" s="752"/>
      <c r="AF15" s="752"/>
      <c r="AG15" s="752"/>
      <c r="AH15" s="752"/>
      <c r="AI15" s="752"/>
      <c r="AJ15" s="2"/>
      <c r="AK15" s="2"/>
      <c r="AL15" s="2"/>
      <c r="AM15" s="2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6" customFormat="1" x14ac:dyDescent="0.3">
      <c r="A16" s="1"/>
      <c r="B16" s="1"/>
      <c r="C16" s="1"/>
      <c r="D16" s="1"/>
      <c r="E16" s="1"/>
      <c r="F16" s="1"/>
      <c r="G16" s="1"/>
      <c r="H16" s="1"/>
      <c r="I16" s="44"/>
      <c r="J16" s="1"/>
      <c r="K16" s="2"/>
      <c r="L16" s="2"/>
      <c r="M16" s="2"/>
      <c r="N16" s="2"/>
      <c r="O16" s="2"/>
      <c r="P16" s="2"/>
      <c r="Q16" s="2"/>
      <c r="R16" s="2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2"/>
      <c r="AH16" s="2"/>
      <c r="AI16" s="2"/>
      <c r="AJ16" s="2"/>
      <c r="AK16" s="2"/>
      <c r="AL16" s="2"/>
      <c r="AM16" s="2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6" customFormat="1" x14ac:dyDescent="0.3">
      <c r="A17" s="1"/>
      <c r="B17" s="1"/>
      <c r="C17" s="1"/>
      <c r="D17" s="1"/>
      <c r="E17" s="1"/>
      <c r="F17" s="1"/>
      <c r="G17" s="1"/>
      <c r="H17" s="1"/>
      <c r="I17" s="44"/>
      <c r="J17" s="1"/>
      <c r="K17" s="5" t="s">
        <v>48</v>
      </c>
      <c r="L17" s="5"/>
      <c r="M17" s="5"/>
      <c r="N17" s="5"/>
      <c r="O17" s="2"/>
      <c r="P17" s="2"/>
      <c r="Q17" s="2"/>
      <c r="R17" s="2"/>
      <c r="S17" s="4"/>
      <c r="T17" s="752" t="s">
        <v>234</v>
      </c>
      <c r="U17" s="752"/>
      <c r="V17" s="752"/>
      <c r="W17" s="752"/>
      <c r="X17" s="752"/>
      <c r="Y17" s="752"/>
      <c r="Z17" s="752"/>
      <c r="AA17" s="752"/>
      <c r="AB17" s="752"/>
      <c r="AC17" s="752"/>
      <c r="AD17" s="752"/>
      <c r="AE17" s="752"/>
      <c r="AF17" s="752"/>
      <c r="AG17" s="752"/>
      <c r="AH17" s="752"/>
      <c r="AI17" s="752"/>
      <c r="AJ17" s="2"/>
      <c r="AK17" s="2"/>
      <c r="AL17" s="2"/>
      <c r="AM17" s="2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6" customFormat="1" x14ac:dyDescent="0.3">
      <c r="A18" s="1"/>
      <c r="B18" s="1"/>
      <c r="C18" s="1"/>
      <c r="D18" s="1"/>
      <c r="E18" s="1"/>
      <c r="F18" s="1"/>
      <c r="G18" s="1"/>
      <c r="H18" s="1"/>
      <c r="I18" s="44"/>
      <c r="J18" s="1"/>
      <c r="K18" s="2"/>
      <c r="L18" s="2"/>
      <c r="M18" s="2"/>
      <c r="N18" s="2"/>
      <c r="O18" s="2"/>
      <c r="P18" s="2"/>
      <c r="Q18" s="2"/>
      <c r="R18" s="2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2"/>
      <c r="AH18" s="2"/>
      <c r="AI18" s="2"/>
      <c r="AJ18" s="2"/>
      <c r="AK18" s="2"/>
      <c r="AL18" s="2"/>
      <c r="AM18" s="2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6" customFormat="1" x14ac:dyDescent="0.3">
      <c r="A19" s="1"/>
      <c r="B19" s="1"/>
      <c r="C19" s="1"/>
      <c r="D19" s="1"/>
      <c r="E19" s="1"/>
      <c r="F19" s="1"/>
      <c r="G19" s="1"/>
      <c r="H19" s="1"/>
      <c r="I19" s="1"/>
      <c r="J19" s="37"/>
      <c r="K19" s="753" t="s">
        <v>275</v>
      </c>
      <c r="L19" s="753"/>
      <c r="M19" s="753"/>
      <c r="N19" s="753"/>
      <c r="O19" s="753"/>
      <c r="P19" s="753"/>
      <c r="Q19" s="753"/>
      <c r="R19" s="753"/>
      <c r="S19" s="753"/>
      <c r="T19" s="753"/>
      <c r="U19" s="753"/>
      <c r="V19" s="753"/>
      <c r="W19" s="753"/>
      <c r="X19" s="753"/>
      <c r="Y19" s="753"/>
      <c r="Z19" s="753"/>
      <c r="AA19" s="1"/>
      <c r="AB19" s="754" t="s">
        <v>276</v>
      </c>
      <c r="AC19" s="754"/>
      <c r="AD19" s="754"/>
      <c r="AE19" s="754"/>
      <c r="AF19" s="754"/>
      <c r="AG19" s="754"/>
      <c r="AH19" s="754"/>
      <c r="AI19" s="754"/>
      <c r="AJ19" s="754"/>
      <c r="AK19" s="754"/>
      <c r="AL19" s="754"/>
      <c r="AM19" s="754"/>
      <c r="AN19" s="754"/>
      <c r="AO19" s="754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6" customFormat="1" ht="29.25" customHeight="1" thickBot="1" x14ac:dyDescent="0.35">
      <c r="A20" s="755" t="s">
        <v>8</v>
      </c>
      <c r="B20" s="755"/>
      <c r="C20" s="755"/>
      <c r="D20" s="755"/>
      <c r="E20" s="755"/>
      <c r="F20" s="755"/>
      <c r="G20" s="755"/>
      <c r="H20" s="755"/>
      <c r="I20" s="755"/>
      <c r="J20" s="755"/>
      <c r="K20" s="755"/>
      <c r="L20" s="755"/>
      <c r="M20" s="755"/>
      <c r="N20" s="755"/>
      <c r="O20" s="755"/>
      <c r="P20" s="755"/>
      <c r="Q20" s="755"/>
      <c r="R20" s="755"/>
      <c r="S20" s="755"/>
      <c r="T20" s="755"/>
      <c r="U20" s="755"/>
      <c r="V20" s="755"/>
      <c r="W20" s="755"/>
      <c r="X20" s="755"/>
      <c r="Y20" s="755"/>
      <c r="Z20" s="755"/>
      <c r="AA20" s="755"/>
      <c r="AB20" s="755"/>
      <c r="AC20" s="755"/>
      <c r="AD20" s="755"/>
      <c r="AE20" s="755"/>
      <c r="AF20" s="755"/>
      <c r="AG20" s="755"/>
      <c r="AH20" s="755"/>
      <c r="AI20" s="755"/>
      <c r="AJ20" s="755"/>
      <c r="AK20" s="755"/>
      <c r="AL20" s="755"/>
      <c r="AM20" s="755"/>
      <c r="AN20" s="755"/>
      <c r="AO20" s="755"/>
      <c r="AP20" s="755"/>
      <c r="AQ20" s="755"/>
      <c r="AR20" s="755"/>
      <c r="AS20" s="755"/>
      <c r="AT20" s="755"/>
      <c r="AU20" s="755"/>
      <c r="AV20" s="755"/>
      <c r="AW20" s="755"/>
      <c r="AX20" s="755"/>
      <c r="AY20" s="755"/>
      <c r="AZ20" s="755"/>
      <c r="BA20" s="755"/>
    </row>
    <row r="21" spans="1:53" s="311" customFormat="1" ht="20.25" customHeight="1" x14ac:dyDescent="0.25">
      <c r="A21" s="756" t="s">
        <v>9</v>
      </c>
      <c r="B21" s="708" t="s">
        <v>10</v>
      </c>
      <c r="C21" s="736"/>
      <c r="D21" s="736"/>
      <c r="E21" s="736"/>
      <c r="F21" s="760"/>
      <c r="G21" s="708" t="s">
        <v>11</v>
      </c>
      <c r="H21" s="709"/>
      <c r="I21" s="709"/>
      <c r="J21" s="709"/>
      <c r="K21" s="710"/>
      <c r="L21" s="708" t="s">
        <v>12</v>
      </c>
      <c r="M21" s="734"/>
      <c r="N21" s="734"/>
      <c r="O21" s="735"/>
      <c r="P21" s="708" t="s">
        <v>13</v>
      </c>
      <c r="Q21" s="749"/>
      <c r="R21" s="749"/>
      <c r="S21" s="750"/>
      <c r="T21" s="708" t="s">
        <v>14</v>
      </c>
      <c r="U21" s="709"/>
      <c r="V21" s="709"/>
      <c r="W21" s="709"/>
      <c r="X21" s="710"/>
      <c r="Y21" s="736" t="s">
        <v>15</v>
      </c>
      <c r="Z21" s="709"/>
      <c r="AA21" s="709"/>
      <c r="AB21" s="709"/>
      <c r="AC21" s="708" t="s">
        <v>16</v>
      </c>
      <c r="AD21" s="709"/>
      <c r="AE21" s="709"/>
      <c r="AF21" s="710"/>
      <c r="AG21" s="736" t="s">
        <v>17</v>
      </c>
      <c r="AH21" s="751"/>
      <c r="AI21" s="751"/>
      <c r="AJ21" s="751"/>
      <c r="AK21" s="708" t="s">
        <v>18</v>
      </c>
      <c r="AL21" s="709"/>
      <c r="AM21" s="709"/>
      <c r="AN21" s="709"/>
      <c r="AO21" s="710"/>
      <c r="AP21" s="736" t="s">
        <v>19</v>
      </c>
      <c r="AQ21" s="709"/>
      <c r="AR21" s="709"/>
      <c r="AS21" s="709"/>
      <c r="AT21" s="708" t="s">
        <v>20</v>
      </c>
      <c r="AU21" s="709"/>
      <c r="AV21" s="709"/>
      <c r="AW21" s="709"/>
      <c r="AX21" s="710"/>
      <c r="AY21" s="736" t="s">
        <v>21</v>
      </c>
      <c r="AZ21" s="734"/>
      <c r="BA21" s="735"/>
    </row>
    <row r="22" spans="1:53" ht="15.75" customHeight="1" thickBot="1" x14ac:dyDescent="0.35">
      <c r="A22" s="757"/>
      <c r="B22" s="312">
        <v>1</v>
      </c>
      <c r="C22" s="313">
        <f t="shared" ref="C22:BA22" si="0">B22+1</f>
        <v>2</v>
      </c>
      <c r="D22" s="313">
        <f t="shared" si="0"/>
        <v>3</v>
      </c>
      <c r="E22" s="313">
        <f t="shared" si="0"/>
        <v>4</v>
      </c>
      <c r="F22" s="314">
        <f t="shared" si="0"/>
        <v>5</v>
      </c>
      <c r="G22" s="312">
        <f t="shared" si="0"/>
        <v>6</v>
      </c>
      <c r="H22" s="313">
        <f t="shared" si="0"/>
        <v>7</v>
      </c>
      <c r="I22" s="313">
        <f t="shared" si="0"/>
        <v>8</v>
      </c>
      <c r="J22" s="313">
        <f t="shared" si="0"/>
        <v>9</v>
      </c>
      <c r="K22" s="315">
        <f t="shared" si="0"/>
        <v>10</v>
      </c>
      <c r="L22" s="312">
        <f t="shared" si="0"/>
        <v>11</v>
      </c>
      <c r="M22" s="313">
        <f t="shared" si="0"/>
        <v>12</v>
      </c>
      <c r="N22" s="313">
        <f t="shared" si="0"/>
        <v>13</v>
      </c>
      <c r="O22" s="314">
        <f t="shared" si="0"/>
        <v>14</v>
      </c>
      <c r="P22" s="312">
        <f t="shared" si="0"/>
        <v>15</v>
      </c>
      <c r="Q22" s="313">
        <f t="shared" si="0"/>
        <v>16</v>
      </c>
      <c r="R22" s="313">
        <f t="shared" si="0"/>
        <v>17</v>
      </c>
      <c r="S22" s="314">
        <f t="shared" si="0"/>
        <v>18</v>
      </c>
      <c r="T22" s="312">
        <f t="shared" si="0"/>
        <v>19</v>
      </c>
      <c r="U22" s="313">
        <f t="shared" si="0"/>
        <v>20</v>
      </c>
      <c r="V22" s="313">
        <f t="shared" si="0"/>
        <v>21</v>
      </c>
      <c r="W22" s="313">
        <f t="shared" si="0"/>
        <v>22</v>
      </c>
      <c r="X22" s="315">
        <f t="shared" si="0"/>
        <v>23</v>
      </c>
      <c r="Y22" s="316">
        <f t="shared" si="0"/>
        <v>24</v>
      </c>
      <c r="Z22" s="313">
        <f t="shared" si="0"/>
        <v>25</v>
      </c>
      <c r="AA22" s="313">
        <f t="shared" si="0"/>
        <v>26</v>
      </c>
      <c r="AB22" s="317">
        <f t="shared" si="0"/>
        <v>27</v>
      </c>
      <c r="AC22" s="312">
        <f t="shared" si="0"/>
        <v>28</v>
      </c>
      <c r="AD22" s="313">
        <f t="shared" si="0"/>
        <v>29</v>
      </c>
      <c r="AE22" s="313">
        <f t="shared" si="0"/>
        <v>30</v>
      </c>
      <c r="AF22" s="314">
        <f t="shared" si="0"/>
        <v>31</v>
      </c>
      <c r="AG22" s="316">
        <f t="shared" si="0"/>
        <v>32</v>
      </c>
      <c r="AH22" s="313">
        <f t="shared" si="0"/>
        <v>33</v>
      </c>
      <c r="AI22" s="313">
        <f t="shared" si="0"/>
        <v>34</v>
      </c>
      <c r="AJ22" s="318">
        <f t="shared" si="0"/>
        <v>35</v>
      </c>
      <c r="AK22" s="312">
        <f t="shared" si="0"/>
        <v>36</v>
      </c>
      <c r="AL22" s="313">
        <f t="shared" si="0"/>
        <v>37</v>
      </c>
      <c r="AM22" s="313">
        <f t="shared" si="0"/>
        <v>38</v>
      </c>
      <c r="AN22" s="313">
        <f t="shared" si="0"/>
        <v>39</v>
      </c>
      <c r="AO22" s="314">
        <f t="shared" si="0"/>
        <v>40</v>
      </c>
      <c r="AP22" s="316">
        <f t="shared" si="0"/>
        <v>41</v>
      </c>
      <c r="AQ22" s="313">
        <f t="shared" si="0"/>
        <v>42</v>
      </c>
      <c r="AR22" s="313">
        <f t="shared" si="0"/>
        <v>43</v>
      </c>
      <c r="AS22" s="318">
        <f t="shared" si="0"/>
        <v>44</v>
      </c>
      <c r="AT22" s="312">
        <f t="shared" si="0"/>
        <v>45</v>
      </c>
      <c r="AU22" s="313">
        <f t="shared" si="0"/>
        <v>46</v>
      </c>
      <c r="AV22" s="313">
        <f t="shared" si="0"/>
        <v>47</v>
      </c>
      <c r="AW22" s="313">
        <f t="shared" si="0"/>
        <v>48</v>
      </c>
      <c r="AX22" s="315">
        <f t="shared" si="0"/>
        <v>49</v>
      </c>
      <c r="AY22" s="316">
        <f t="shared" si="0"/>
        <v>50</v>
      </c>
      <c r="AZ22" s="313">
        <f t="shared" si="0"/>
        <v>51</v>
      </c>
      <c r="BA22" s="319">
        <f t="shared" si="0"/>
        <v>52</v>
      </c>
    </row>
    <row r="23" spans="1:53" ht="18.75" customHeight="1" x14ac:dyDescent="0.3">
      <c r="A23" s="758"/>
      <c r="B23" s="485">
        <v>1</v>
      </c>
      <c r="C23" s="486">
        <v>5</v>
      </c>
      <c r="D23" s="487">
        <v>12</v>
      </c>
      <c r="E23" s="487">
        <v>19</v>
      </c>
      <c r="F23" s="488">
        <v>26</v>
      </c>
      <c r="G23" s="485">
        <v>3</v>
      </c>
      <c r="H23" s="487">
        <v>10</v>
      </c>
      <c r="I23" s="487">
        <v>17</v>
      </c>
      <c r="J23" s="487">
        <v>24</v>
      </c>
      <c r="K23" s="489">
        <v>31</v>
      </c>
      <c r="L23" s="485">
        <v>7</v>
      </c>
      <c r="M23" s="487">
        <v>14</v>
      </c>
      <c r="N23" s="487">
        <v>21</v>
      </c>
      <c r="O23" s="488">
        <v>28</v>
      </c>
      <c r="P23" s="485">
        <v>5</v>
      </c>
      <c r="Q23" s="487">
        <v>12</v>
      </c>
      <c r="R23" s="487">
        <v>19</v>
      </c>
      <c r="S23" s="488">
        <v>26</v>
      </c>
      <c r="T23" s="485">
        <v>2</v>
      </c>
      <c r="U23" s="487">
        <v>9</v>
      </c>
      <c r="V23" s="487">
        <v>16</v>
      </c>
      <c r="W23" s="487">
        <v>23</v>
      </c>
      <c r="X23" s="489">
        <v>30</v>
      </c>
      <c r="Y23" s="486">
        <v>6</v>
      </c>
      <c r="Z23" s="487">
        <v>13</v>
      </c>
      <c r="AA23" s="487">
        <v>20</v>
      </c>
      <c r="AB23" s="490">
        <v>27</v>
      </c>
      <c r="AC23" s="485">
        <v>6</v>
      </c>
      <c r="AD23" s="487">
        <v>13</v>
      </c>
      <c r="AE23" s="487">
        <v>20</v>
      </c>
      <c r="AF23" s="488">
        <v>27</v>
      </c>
      <c r="AG23" s="486">
        <v>3</v>
      </c>
      <c r="AH23" s="487">
        <v>10</v>
      </c>
      <c r="AI23" s="487">
        <v>17</v>
      </c>
      <c r="AJ23" s="491">
        <v>24</v>
      </c>
      <c r="AK23" s="485">
        <v>1</v>
      </c>
      <c r="AL23" s="487">
        <v>8</v>
      </c>
      <c r="AM23" s="487">
        <v>15</v>
      </c>
      <c r="AN23" s="487">
        <v>22</v>
      </c>
      <c r="AO23" s="488">
        <v>29</v>
      </c>
      <c r="AP23" s="486">
        <v>5</v>
      </c>
      <c r="AQ23" s="487">
        <v>12</v>
      </c>
      <c r="AR23" s="487">
        <v>19</v>
      </c>
      <c r="AS23" s="491">
        <v>26</v>
      </c>
      <c r="AT23" s="485">
        <v>3</v>
      </c>
      <c r="AU23" s="487">
        <v>10</v>
      </c>
      <c r="AV23" s="487">
        <v>17</v>
      </c>
      <c r="AW23" s="487">
        <v>24</v>
      </c>
      <c r="AX23" s="489">
        <v>31</v>
      </c>
      <c r="AY23" s="486">
        <v>7</v>
      </c>
      <c r="AZ23" s="487">
        <v>14</v>
      </c>
      <c r="BA23" s="488">
        <v>21</v>
      </c>
    </row>
    <row r="24" spans="1:53" ht="18.75" customHeight="1" thickBot="1" x14ac:dyDescent="0.35">
      <c r="A24" s="759"/>
      <c r="B24" s="492">
        <v>4</v>
      </c>
      <c r="C24" s="493">
        <v>11</v>
      </c>
      <c r="D24" s="494">
        <v>18</v>
      </c>
      <c r="E24" s="494">
        <v>25</v>
      </c>
      <c r="F24" s="495">
        <v>2</v>
      </c>
      <c r="G24" s="492">
        <v>9</v>
      </c>
      <c r="H24" s="494">
        <v>16</v>
      </c>
      <c r="I24" s="494">
        <v>23</v>
      </c>
      <c r="J24" s="494">
        <v>30</v>
      </c>
      <c r="K24" s="496">
        <v>6</v>
      </c>
      <c r="L24" s="492">
        <v>13</v>
      </c>
      <c r="M24" s="494">
        <v>20</v>
      </c>
      <c r="N24" s="494">
        <v>27</v>
      </c>
      <c r="O24" s="495">
        <v>4</v>
      </c>
      <c r="P24" s="492">
        <v>11</v>
      </c>
      <c r="Q24" s="494">
        <v>18</v>
      </c>
      <c r="R24" s="494">
        <v>25</v>
      </c>
      <c r="S24" s="495">
        <v>1</v>
      </c>
      <c r="T24" s="492">
        <v>8</v>
      </c>
      <c r="U24" s="494">
        <v>15</v>
      </c>
      <c r="V24" s="494">
        <v>22</v>
      </c>
      <c r="W24" s="494">
        <v>29</v>
      </c>
      <c r="X24" s="496">
        <v>5</v>
      </c>
      <c r="Y24" s="493">
        <v>12</v>
      </c>
      <c r="Z24" s="494">
        <v>19</v>
      </c>
      <c r="AA24" s="494">
        <v>26</v>
      </c>
      <c r="AB24" s="497">
        <v>5</v>
      </c>
      <c r="AC24" s="492">
        <v>12</v>
      </c>
      <c r="AD24" s="494">
        <v>19</v>
      </c>
      <c r="AE24" s="494">
        <v>26</v>
      </c>
      <c r="AF24" s="495">
        <v>2</v>
      </c>
      <c r="AG24" s="493">
        <v>9</v>
      </c>
      <c r="AH24" s="494">
        <v>16</v>
      </c>
      <c r="AI24" s="494">
        <v>23</v>
      </c>
      <c r="AJ24" s="498">
        <v>30</v>
      </c>
      <c r="AK24" s="492">
        <v>7</v>
      </c>
      <c r="AL24" s="494">
        <v>14</v>
      </c>
      <c r="AM24" s="494">
        <v>21</v>
      </c>
      <c r="AN24" s="494">
        <v>28</v>
      </c>
      <c r="AO24" s="495">
        <v>4</v>
      </c>
      <c r="AP24" s="493">
        <v>11</v>
      </c>
      <c r="AQ24" s="494">
        <v>18</v>
      </c>
      <c r="AR24" s="494">
        <v>25</v>
      </c>
      <c r="AS24" s="498">
        <v>2</v>
      </c>
      <c r="AT24" s="492">
        <v>9</v>
      </c>
      <c r="AU24" s="494">
        <v>16</v>
      </c>
      <c r="AV24" s="494">
        <v>23</v>
      </c>
      <c r="AW24" s="494">
        <v>30</v>
      </c>
      <c r="AX24" s="496">
        <v>6</v>
      </c>
      <c r="AY24" s="493">
        <v>13</v>
      </c>
      <c r="AZ24" s="494">
        <v>20</v>
      </c>
      <c r="BA24" s="495">
        <v>27</v>
      </c>
    </row>
    <row r="25" spans="1:53" s="46" customFormat="1" ht="19.5" customHeight="1" x14ac:dyDescent="0.3">
      <c r="A25" s="309" t="s">
        <v>49</v>
      </c>
      <c r="B25" s="499" t="s">
        <v>23</v>
      </c>
      <c r="C25" s="500" t="s">
        <v>23</v>
      </c>
      <c r="D25" s="500" t="s">
        <v>23</v>
      </c>
      <c r="E25" s="500" t="s">
        <v>23</v>
      </c>
      <c r="F25" s="501" t="s">
        <v>23</v>
      </c>
      <c r="G25" s="499" t="s">
        <v>23</v>
      </c>
      <c r="H25" s="500" t="s">
        <v>23</v>
      </c>
      <c r="I25" s="500" t="s">
        <v>23</v>
      </c>
      <c r="J25" s="500" t="s">
        <v>23</v>
      </c>
      <c r="K25" s="501" t="s">
        <v>23</v>
      </c>
      <c r="L25" s="499" t="s">
        <v>23</v>
      </c>
      <c r="M25" s="500" t="s">
        <v>23</v>
      </c>
      <c r="N25" s="500" t="s">
        <v>23</v>
      </c>
      <c r="O25" s="501" t="s">
        <v>23</v>
      </c>
      <c r="P25" s="499" t="s">
        <v>23</v>
      </c>
      <c r="Q25" s="500" t="s">
        <v>24</v>
      </c>
      <c r="R25" s="500" t="s">
        <v>24</v>
      </c>
      <c r="S25" s="501" t="s">
        <v>25</v>
      </c>
      <c r="T25" s="499" t="s">
        <v>25</v>
      </c>
      <c r="U25" s="500" t="s">
        <v>25</v>
      </c>
      <c r="V25" s="500" t="s">
        <v>25</v>
      </c>
      <c r="W25" s="500" t="s">
        <v>25</v>
      </c>
      <c r="X25" s="501" t="s">
        <v>25</v>
      </c>
      <c r="Y25" s="502" t="s">
        <v>26</v>
      </c>
      <c r="Z25" s="500" t="s">
        <v>26</v>
      </c>
      <c r="AA25" s="500" t="s">
        <v>23</v>
      </c>
      <c r="AB25" s="503" t="s">
        <v>23</v>
      </c>
      <c r="AC25" s="499" t="s">
        <v>23</v>
      </c>
      <c r="AD25" s="500" t="s">
        <v>23</v>
      </c>
      <c r="AE25" s="500" t="s">
        <v>23</v>
      </c>
      <c r="AF25" s="501" t="s">
        <v>23</v>
      </c>
      <c r="AG25" s="502" t="s">
        <v>23</v>
      </c>
      <c r="AH25" s="500" t="s">
        <v>23</v>
      </c>
      <c r="AI25" s="500" t="s">
        <v>23</v>
      </c>
      <c r="AJ25" s="503" t="s">
        <v>23</v>
      </c>
      <c r="AK25" s="499" t="s">
        <v>23</v>
      </c>
      <c r="AL25" s="500" t="s">
        <v>23</v>
      </c>
      <c r="AM25" s="500" t="s">
        <v>23</v>
      </c>
      <c r="AN25" s="500" t="s">
        <v>23</v>
      </c>
      <c r="AO25" s="501" t="s">
        <v>23</v>
      </c>
      <c r="AP25" s="502" t="s">
        <v>24</v>
      </c>
      <c r="AQ25" s="500" t="s">
        <v>24</v>
      </c>
      <c r="AR25" s="500" t="s">
        <v>25</v>
      </c>
      <c r="AS25" s="503" t="s">
        <v>25</v>
      </c>
      <c r="AT25" s="499" t="s">
        <v>25</v>
      </c>
      <c r="AU25" s="500" t="s">
        <v>25</v>
      </c>
      <c r="AV25" s="500" t="s">
        <v>25</v>
      </c>
      <c r="AW25" s="500" t="s">
        <v>25</v>
      </c>
      <c r="AX25" s="501" t="s">
        <v>25</v>
      </c>
      <c r="AY25" s="502" t="s">
        <v>25</v>
      </c>
      <c r="AZ25" s="500" t="s">
        <v>25</v>
      </c>
      <c r="BA25" s="501" t="s">
        <v>25</v>
      </c>
    </row>
    <row r="26" spans="1:53" s="46" customFormat="1" ht="19.5" customHeight="1" x14ac:dyDescent="0.3">
      <c r="A26" s="304" t="s">
        <v>50</v>
      </c>
      <c r="B26" s="504" t="s">
        <v>23</v>
      </c>
      <c r="C26" s="505" t="s">
        <v>23</v>
      </c>
      <c r="D26" s="505" t="s">
        <v>23</v>
      </c>
      <c r="E26" s="505" t="s">
        <v>23</v>
      </c>
      <c r="F26" s="506" t="s">
        <v>23</v>
      </c>
      <c r="G26" s="504" t="s">
        <v>23</v>
      </c>
      <c r="H26" s="505" t="s">
        <v>23</v>
      </c>
      <c r="I26" s="505" t="s">
        <v>23</v>
      </c>
      <c r="J26" s="505" t="s">
        <v>23</v>
      </c>
      <c r="K26" s="506" t="s">
        <v>23</v>
      </c>
      <c r="L26" s="504" t="s">
        <v>23</v>
      </c>
      <c r="M26" s="505" t="s">
        <v>23</v>
      </c>
      <c r="N26" s="505" t="s">
        <v>23</v>
      </c>
      <c r="O26" s="506" t="s">
        <v>23</v>
      </c>
      <c r="P26" s="504" t="s">
        <v>23</v>
      </c>
      <c r="Q26" s="505" t="s">
        <v>24</v>
      </c>
      <c r="R26" s="505" t="s">
        <v>24</v>
      </c>
      <c r="S26" s="506" t="s">
        <v>25</v>
      </c>
      <c r="T26" s="504" t="s">
        <v>25</v>
      </c>
      <c r="U26" s="505" t="s">
        <v>25</v>
      </c>
      <c r="V26" s="505" t="s">
        <v>25</v>
      </c>
      <c r="W26" s="505" t="s">
        <v>25</v>
      </c>
      <c r="X26" s="506" t="s">
        <v>25</v>
      </c>
      <c r="Y26" s="482" t="s">
        <v>26</v>
      </c>
      <c r="Z26" s="505" t="s">
        <v>26</v>
      </c>
      <c r="AA26" s="505" t="s">
        <v>23</v>
      </c>
      <c r="AB26" s="379" t="s">
        <v>23</v>
      </c>
      <c r="AC26" s="504" t="s">
        <v>23</v>
      </c>
      <c r="AD26" s="505" t="s">
        <v>23</v>
      </c>
      <c r="AE26" s="505" t="s">
        <v>23</v>
      </c>
      <c r="AF26" s="506" t="s">
        <v>23</v>
      </c>
      <c r="AG26" s="482" t="s">
        <v>23</v>
      </c>
      <c r="AH26" s="505" t="s">
        <v>23</v>
      </c>
      <c r="AI26" s="505" t="s">
        <v>23</v>
      </c>
      <c r="AJ26" s="379" t="s">
        <v>23</v>
      </c>
      <c r="AK26" s="504" t="s">
        <v>23</v>
      </c>
      <c r="AL26" s="505" t="s">
        <v>23</v>
      </c>
      <c r="AM26" s="505" t="s">
        <v>23</v>
      </c>
      <c r="AN26" s="505" t="s">
        <v>23</v>
      </c>
      <c r="AO26" s="506" t="s">
        <v>23</v>
      </c>
      <c r="AP26" s="482" t="s">
        <v>24</v>
      </c>
      <c r="AQ26" s="505" t="s">
        <v>24</v>
      </c>
      <c r="AR26" s="505" t="s">
        <v>25</v>
      </c>
      <c r="AS26" s="379" t="s">
        <v>25</v>
      </c>
      <c r="AT26" s="504" t="s">
        <v>25</v>
      </c>
      <c r="AU26" s="505" t="s">
        <v>25</v>
      </c>
      <c r="AV26" s="505" t="s">
        <v>25</v>
      </c>
      <c r="AW26" s="505" t="s">
        <v>25</v>
      </c>
      <c r="AX26" s="506" t="s">
        <v>25</v>
      </c>
      <c r="AY26" s="482" t="s">
        <v>25</v>
      </c>
      <c r="AZ26" s="505" t="s">
        <v>25</v>
      </c>
      <c r="BA26" s="506" t="s">
        <v>25</v>
      </c>
    </row>
    <row r="27" spans="1:53" s="46" customFormat="1" ht="19.5" customHeight="1" x14ac:dyDescent="0.3">
      <c r="A27" s="304" t="s">
        <v>27</v>
      </c>
      <c r="B27" s="306" t="s">
        <v>23</v>
      </c>
      <c r="C27" s="302" t="s">
        <v>23</v>
      </c>
      <c r="D27" s="302" t="s">
        <v>23</v>
      </c>
      <c r="E27" s="302" t="s">
        <v>23</v>
      </c>
      <c r="F27" s="307" t="s">
        <v>23</v>
      </c>
      <c r="G27" s="306" t="s">
        <v>23</v>
      </c>
      <c r="H27" s="302" t="s">
        <v>23</v>
      </c>
      <c r="I27" s="302" t="s">
        <v>23</v>
      </c>
      <c r="J27" s="302" t="s">
        <v>23</v>
      </c>
      <c r="K27" s="307" t="s">
        <v>23</v>
      </c>
      <c r="L27" s="306" t="s">
        <v>23</v>
      </c>
      <c r="M27" s="302" t="s">
        <v>23</v>
      </c>
      <c r="N27" s="302" t="s">
        <v>23</v>
      </c>
      <c r="O27" s="307" t="s">
        <v>23</v>
      </c>
      <c r="P27" s="306" t="s">
        <v>23</v>
      </c>
      <c r="Q27" s="302" t="s">
        <v>24</v>
      </c>
      <c r="R27" s="302" t="s">
        <v>24</v>
      </c>
      <c r="S27" s="307" t="s">
        <v>25</v>
      </c>
      <c r="T27" s="306" t="s">
        <v>25</v>
      </c>
      <c r="U27" s="302" t="s">
        <v>25</v>
      </c>
      <c r="V27" s="302" t="s">
        <v>25</v>
      </c>
      <c r="W27" s="302" t="s">
        <v>25</v>
      </c>
      <c r="X27" s="307" t="s">
        <v>25</v>
      </c>
      <c r="Y27" s="303" t="s">
        <v>26</v>
      </c>
      <c r="Z27" s="302" t="s">
        <v>26</v>
      </c>
      <c r="AA27" s="302" t="s">
        <v>23</v>
      </c>
      <c r="AB27" s="308" t="s">
        <v>23</v>
      </c>
      <c r="AC27" s="306" t="s">
        <v>23</v>
      </c>
      <c r="AD27" s="302" t="s">
        <v>23</v>
      </c>
      <c r="AE27" s="302" t="s">
        <v>23</v>
      </c>
      <c r="AF27" s="307" t="s">
        <v>23</v>
      </c>
      <c r="AG27" s="303" t="s">
        <v>23</v>
      </c>
      <c r="AH27" s="302" t="s">
        <v>23</v>
      </c>
      <c r="AI27" s="302" t="s">
        <v>23</v>
      </c>
      <c r="AJ27" s="308" t="s">
        <v>23</v>
      </c>
      <c r="AK27" s="306" t="s">
        <v>23</v>
      </c>
      <c r="AL27" s="302" t="s">
        <v>23</v>
      </c>
      <c r="AM27" s="302" t="s">
        <v>23</v>
      </c>
      <c r="AN27" s="302" t="s">
        <v>23</v>
      </c>
      <c r="AO27" s="307" t="s">
        <v>23</v>
      </c>
      <c r="AP27" s="303" t="s">
        <v>24</v>
      </c>
      <c r="AQ27" s="302" t="s">
        <v>24</v>
      </c>
      <c r="AR27" s="302" t="s">
        <v>25</v>
      </c>
      <c r="AS27" s="308" t="s">
        <v>25</v>
      </c>
      <c r="AT27" s="306" t="s">
        <v>25</v>
      </c>
      <c r="AU27" s="302" t="s">
        <v>25</v>
      </c>
      <c r="AV27" s="302" t="s">
        <v>25</v>
      </c>
      <c r="AW27" s="302" t="s">
        <v>25</v>
      </c>
      <c r="AX27" s="307" t="s">
        <v>25</v>
      </c>
      <c r="AY27" s="303" t="s">
        <v>25</v>
      </c>
      <c r="AZ27" s="302" t="s">
        <v>25</v>
      </c>
      <c r="BA27" s="307" t="s">
        <v>25</v>
      </c>
    </row>
    <row r="28" spans="1:53" s="50" customFormat="1" ht="19.5" customHeight="1" thickBot="1" x14ac:dyDescent="0.35">
      <c r="A28" s="305" t="s">
        <v>28</v>
      </c>
      <c r="B28" s="47" t="s">
        <v>23</v>
      </c>
      <c r="C28" s="48" t="s">
        <v>23</v>
      </c>
      <c r="D28" s="48" t="s">
        <v>23</v>
      </c>
      <c r="E28" s="48" t="s">
        <v>23</v>
      </c>
      <c r="F28" s="69" t="s">
        <v>23</v>
      </c>
      <c r="G28" s="47" t="s">
        <v>23</v>
      </c>
      <c r="H28" s="48" t="s">
        <v>23</v>
      </c>
      <c r="I28" s="48" t="s">
        <v>23</v>
      </c>
      <c r="J28" s="48" t="s">
        <v>23</v>
      </c>
      <c r="K28" s="69" t="s">
        <v>23</v>
      </c>
      <c r="L28" s="47" t="s">
        <v>23</v>
      </c>
      <c r="M28" s="48" t="s">
        <v>23</v>
      </c>
      <c r="N28" s="48" t="s">
        <v>23</v>
      </c>
      <c r="O28" s="69" t="s">
        <v>23</v>
      </c>
      <c r="P28" s="47" t="s">
        <v>23</v>
      </c>
      <c r="Q28" s="48" t="s">
        <v>24</v>
      </c>
      <c r="R28" s="48" t="s">
        <v>24</v>
      </c>
      <c r="S28" s="69" t="s">
        <v>25</v>
      </c>
      <c r="T28" s="47" t="s">
        <v>25</v>
      </c>
      <c r="U28" s="48" t="s">
        <v>25</v>
      </c>
      <c r="V28" s="48" t="s">
        <v>25</v>
      </c>
      <c r="W28" s="48" t="s">
        <v>26</v>
      </c>
      <c r="X28" s="69" t="s">
        <v>26</v>
      </c>
      <c r="Y28" s="68" t="s">
        <v>26</v>
      </c>
      <c r="Z28" s="48" t="s">
        <v>26</v>
      </c>
      <c r="AA28" s="48" t="s">
        <v>23</v>
      </c>
      <c r="AB28" s="70" t="s">
        <v>23</v>
      </c>
      <c r="AC28" s="47" t="s">
        <v>23</v>
      </c>
      <c r="AD28" s="48" t="s">
        <v>23</v>
      </c>
      <c r="AE28" s="48" t="s">
        <v>23</v>
      </c>
      <c r="AF28" s="69" t="s">
        <v>23</v>
      </c>
      <c r="AG28" s="68" t="s">
        <v>23</v>
      </c>
      <c r="AH28" s="48" t="s">
        <v>23</v>
      </c>
      <c r="AI28" s="48" t="s">
        <v>23</v>
      </c>
      <c r="AJ28" s="70" t="s">
        <v>23</v>
      </c>
      <c r="AK28" s="112" t="s">
        <v>51</v>
      </c>
      <c r="AL28" s="113" t="s">
        <v>51</v>
      </c>
      <c r="AM28" s="113" t="s">
        <v>51</v>
      </c>
      <c r="AN28" s="113" t="s">
        <v>51</v>
      </c>
      <c r="AO28" s="71" t="s">
        <v>24</v>
      </c>
      <c r="AP28" s="310" t="s">
        <v>24</v>
      </c>
      <c r="AQ28" s="49" t="s">
        <v>72</v>
      </c>
      <c r="AR28" s="48" t="s">
        <v>73</v>
      </c>
      <c r="AS28" s="70"/>
      <c r="AT28" s="47"/>
      <c r="AU28" s="48"/>
      <c r="AV28" s="48"/>
      <c r="AW28" s="48"/>
      <c r="AX28" s="69"/>
      <c r="AY28" s="68"/>
      <c r="AZ28" s="48"/>
      <c r="BA28" s="69"/>
    </row>
    <row r="29" spans="1:53" s="55" customFormat="1" ht="20.25" customHeight="1" x14ac:dyDescent="0.3">
      <c r="A29" s="51" t="s">
        <v>277</v>
      </c>
      <c r="B29" s="52"/>
      <c r="C29" s="52"/>
      <c r="D29" s="52"/>
      <c r="E29" s="53" t="s">
        <v>53</v>
      </c>
      <c r="F29" s="54" t="s">
        <v>54</v>
      </c>
      <c r="G29" s="52"/>
      <c r="H29" s="52"/>
      <c r="I29" s="52"/>
      <c r="J29" s="52"/>
      <c r="K29" s="52"/>
      <c r="L29" s="52"/>
      <c r="M29" s="53" t="s">
        <v>55</v>
      </c>
      <c r="N29" s="54" t="s">
        <v>56</v>
      </c>
      <c r="R29" s="54"/>
      <c r="S29" s="54"/>
      <c r="T29" s="53" t="s">
        <v>57</v>
      </c>
      <c r="U29" s="54" t="s">
        <v>58</v>
      </c>
      <c r="V29" s="54"/>
      <c r="W29" s="54"/>
      <c r="Y29" s="54"/>
      <c r="Z29" s="53" t="s">
        <v>59</v>
      </c>
      <c r="AA29" s="54" t="s">
        <v>60</v>
      </c>
      <c r="AB29" s="54"/>
      <c r="AC29" s="54"/>
      <c r="AD29" s="54"/>
      <c r="AE29" s="53" t="s">
        <v>51</v>
      </c>
      <c r="AF29" s="54" t="s">
        <v>70</v>
      </c>
      <c r="AG29" s="54"/>
      <c r="AH29" s="54"/>
      <c r="AI29" s="54"/>
      <c r="AJ29" s="54"/>
      <c r="AK29" s="54"/>
      <c r="AL29" s="54"/>
      <c r="AM29" s="54"/>
      <c r="AN29" s="53" t="s">
        <v>52</v>
      </c>
      <c r="AO29" s="54" t="s">
        <v>71</v>
      </c>
      <c r="AQ29" s="52"/>
      <c r="AR29" s="52"/>
      <c r="AS29" s="52"/>
      <c r="AT29" s="52"/>
      <c r="AU29" s="52"/>
      <c r="AX29" s="56" t="s">
        <v>72</v>
      </c>
      <c r="AY29" s="713" t="s">
        <v>69</v>
      </c>
      <c r="AZ29" s="713"/>
      <c r="BA29" s="713"/>
    </row>
    <row r="30" spans="1:53" s="55" customFormat="1" x14ac:dyDescent="0.3"/>
    <row r="31" spans="1:53" s="57" customFormat="1" ht="18.75" customHeight="1" thickBot="1" x14ac:dyDescent="0.35">
      <c r="A31" s="746" t="s">
        <v>29</v>
      </c>
      <c r="B31" s="746"/>
      <c r="C31" s="746"/>
      <c r="D31" s="746"/>
      <c r="E31" s="746"/>
      <c r="F31" s="746"/>
      <c r="G31" s="746"/>
      <c r="H31" s="746"/>
      <c r="I31" s="746"/>
      <c r="J31" s="746"/>
      <c r="K31" s="746"/>
      <c r="L31" s="746"/>
      <c r="M31" s="746"/>
      <c r="N31" s="746"/>
      <c r="O31" s="746"/>
      <c r="P31" s="746"/>
      <c r="T31" s="746" t="s">
        <v>30</v>
      </c>
      <c r="U31" s="746"/>
      <c r="V31" s="746"/>
      <c r="W31" s="746"/>
      <c r="X31" s="746"/>
      <c r="Y31" s="746"/>
      <c r="Z31" s="746"/>
      <c r="AA31" s="746"/>
      <c r="AB31" s="746"/>
      <c r="AC31" s="746"/>
      <c r="AD31" s="746"/>
      <c r="AI31" s="737" t="s">
        <v>31</v>
      </c>
      <c r="AJ31" s="737"/>
      <c r="AK31" s="737"/>
      <c r="AL31" s="737"/>
      <c r="AM31" s="737"/>
      <c r="AN31" s="737"/>
      <c r="AO31" s="737"/>
      <c r="AP31" s="737"/>
      <c r="AQ31" s="737"/>
      <c r="AR31" s="737"/>
      <c r="AS31" s="737"/>
      <c r="AT31" s="737"/>
      <c r="AU31" s="737"/>
      <c r="AV31" s="737"/>
      <c r="AW31" s="737"/>
      <c r="AX31" s="737"/>
      <c r="AY31" s="737"/>
      <c r="AZ31" s="737"/>
    </row>
    <row r="32" spans="1:53" s="55" customFormat="1" ht="85.9" customHeight="1" thickBot="1" x14ac:dyDescent="0.35">
      <c r="A32" s="58" t="s">
        <v>9</v>
      </c>
      <c r="B32" s="677" t="s">
        <v>32</v>
      </c>
      <c r="C32" s="678"/>
      <c r="D32" s="678" t="s">
        <v>33</v>
      </c>
      <c r="E32" s="678"/>
      <c r="F32" s="684" t="s">
        <v>34</v>
      </c>
      <c r="G32" s="684"/>
      <c r="H32" s="678" t="s">
        <v>67</v>
      </c>
      <c r="I32" s="678"/>
      <c r="J32" s="678"/>
      <c r="K32" s="678" t="s">
        <v>35</v>
      </c>
      <c r="L32" s="678"/>
      <c r="M32" s="684" t="s">
        <v>36</v>
      </c>
      <c r="N32" s="684"/>
      <c r="O32" s="678" t="s">
        <v>37</v>
      </c>
      <c r="P32" s="700"/>
      <c r="Q32" s="59"/>
      <c r="R32" s="59"/>
      <c r="T32" s="727" t="s">
        <v>38</v>
      </c>
      <c r="U32" s="728"/>
      <c r="V32" s="728"/>
      <c r="W32" s="728"/>
      <c r="X32" s="728"/>
      <c r="Y32" s="728"/>
      <c r="Z32" s="688"/>
      <c r="AA32" s="729" t="s">
        <v>39</v>
      </c>
      <c r="AB32" s="730"/>
      <c r="AC32" s="729" t="s">
        <v>40</v>
      </c>
      <c r="AD32" s="731"/>
      <c r="AG32" s="60"/>
      <c r="AH32" s="743" t="s">
        <v>66</v>
      </c>
      <c r="AI32" s="744"/>
      <c r="AJ32" s="744"/>
      <c r="AK32" s="744"/>
      <c r="AL32" s="744"/>
      <c r="AM32" s="744"/>
      <c r="AN32" s="744"/>
      <c r="AO32" s="744"/>
      <c r="AP32" s="744"/>
      <c r="AQ32" s="745"/>
      <c r="AR32" s="688" t="s">
        <v>62</v>
      </c>
      <c r="AS32" s="689"/>
      <c r="AT32" s="689"/>
      <c r="AU32" s="689"/>
      <c r="AV32" s="689"/>
      <c r="AW32" s="689"/>
      <c r="AX32" s="689"/>
      <c r="AY32" s="689"/>
      <c r="AZ32" s="694" t="s">
        <v>39</v>
      </c>
      <c r="BA32" s="695"/>
    </row>
    <row r="33" spans="1:54" s="55" customFormat="1" ht="18.75" customHeight="1" x14ac:dyDescent="0.3">
      <c r="A33" s="61" t="s">
        <v>49</v>
      </c>
      <c r="B33" s="725">
        <v>30</v>
      </c>
      <c r="C33" s="720"/>
      <c r="D33" s="726">
        <v>6</v>
      </c>
      <c r="E33" s="726"/>
      <c r="F33" s="720">
        <v>2</v>
      </c>
      <c r="G33" s="720"/>
      <c r="H33" s="720"/>
      <c r="I33" s="720"/>
      <c r="J33" s="720"/>
      <c r="K33" s="720"/>
      <c r="L33" s="720"/>
      <c r="M33" s="726">
        <v>14</v>
      </c>
      <c r="N33" s="726"/>
      <c r="O33" s="696">
        <f>SUM(B33:N33)</f>
        <v>52</v>
      </c>
      <c r="P33" s="697"/>
      <c r="Q33" s="62"/>
      <c r="R33" s="62"/>
      <c r="T33" s="698" t="s">
        <v>41</v>
      </c>
      <c r="U33" s="699"/>
      <c r="V33" s="699"/>
      <c r="W33" s="699"/>
      <c r="X33" s="699"/>
      <c r="Y33" s="699"/>
      <c r="Z33" s="679"/>
      <c r="AA33" s="685">
        <v>2</v>
      </c>
      <c r="AB33" s="679"/>
      <c r="AC33" s="685">
        <v>2</v>
      </c>
      <c r="AD33" s="701"/>
      <c r="AG33" s="60"/>
      <c r="AH33" s="702" t="s">
        <v>61</v>
      </c>
      <c r="AI33" s="691"/>
      <c r="AJ33" s="691"/>
      <c r="AK33" s="691"/>
      <c r="AL33" s="691"/>
      <c r="AM33" s="691"/>
      <c r="AN33" s="691"/>
      <c r="AO33" s="691"/>
      <c r="AP33" s="691"/>
      <c r="AQ33" s="703"/>
      <c r="AR33" s="690" t="s">
        <v>298</v>
      </c>
      <c r="AS33" s="691"/>
      <c r="AT33" s="691"/>
      <c r="AU33" s="691"/>
      <c r="AV33" s="691"/>
      <c r="AW33" s="691"/>
      <c r="AX33" s="691"/>
      <c r="AY33" s="691"/>
      <c r="AZ33" s="680">
        <v>8</v>
      </c>
      <c r="BA33" s="681"/>
    </row>
    <row r="34" spans="1:54" s="55" customFormat="1" ht="18.75" customHeight="1" x14ac:dyDescent="0.3">
      <c r="A34" s="63" t="s">
        <v>22</v>
      </c>
      <c r="B34" s="679">
        <v>30</v>
      </c>
      <c r="C34" s="676"/>
      <c r="D34" s="707">
        <v>6</v>
      </c>
      <c r="E34" s="707"/>
      <c r="F34" s="676">
        <v>2</v>
      </c>
      <c r="G34" s="676"/>
      <c r="H34" s="676"/>
      <c r="I34" s="676"/>
      <c r="J34" s="676"/>
      <c r="K34" s="676"/>
      <c r="L34" s="676"/>
      <c r="M34" s="707">
        <v>14</v>
      </c>
      <c r="N34" s="707"/>
      <c r="O34" s="718">
        <f>SUM(B34:N34)</f>
        <v>52</v>
      </c>
      <c r="P34" s="719"/>
      <c r="Q34" s="62"/>
      <c r="R34" s="62"/>
      <c r="T34" s="698" t="s">
        <v>42</v>
      </c>
      <c r="U34" s="699"/>
      <c r="V34" s="699"/>
      <c r="W34" s="699"/>
      <c r="X34" s="699"/>
      <c r="Y34" s="699"/>
      <c r="Z34" s="679"/>
      <c r="AA34" s="685">
        <v>4</v>
      </c>
      <c r="AB34" s="679"/>
      <c r="AC34" s="685">
        <v>2</v>
      </c>
      <c r="AD34" s="701"/>
      <c r="AG34" s="60"/>
      <c r="AH34" s="704"/>
      <c r="AI34" s="705"/>
      <c r="AJ34" s="705"/>
      <c r="AK34" s="705"/>
      <c r="AL34" s="705"/>
      <c r="AM34" s="705"/>
      <c r="AN34" s="705"/>
      <c r="AO34" s="705"/>
      <c r="AP34" s="705"/>
      <c r="AQ34" s="706"/>
      <c r="AR34" s="692"/>
      <c r="AS34" s="693"/>
      <c r="AT34" s="693"/>
      <c r="AU34" s="693"/>
      <c r="AV34" s="693"/>
      <c r="AW34" s="693"/>
      <c r="AX34" s="693"/>
      <c r="AY34" s="693"/>
      <c r="AZ34" s="680"/>
      <c r="BA34" s="681"/>
    </row>
    <row r="35" spans="1:54" s="55" customFormat="1" ht="18.75" customHeight="1" x14ac:dyDescent="0.3">
      <c r="A35" s="63" t="s">
        <v>27</v>
      </c>
      <c r="B35" s="679">
        <v>30</v>
      </c>
      <c r="C35" s="676"/>
      <c r="D35" s="707">
        <v>6</v>
      </c>
      <c r="E35" s="707"/>
      <c r="F35" s="676">
        <v>4</v>
      </c>
      <c r="G35" s="676"/>
      <c r="H35" s="676"/>
      <c r="I35" s="676"/>
      <c r="J35" s="676"/>
      <c r="K35" s="676"/>
      <c r="L35" s="676"/>
      <c r="M35" s="707">
        <v>14</v>
      </c>
      <c r="N35" s="707"/>
      <c r="O35" s="718">
        <f>SUM(B35:N35)</f>
        <v>54</v>
      </c>
      <c r="P35" s="719"/>
      <c r="Q35" s="62"/>
      <c r="R35" s="62"/>
      <c r="T35" s="698" t="s">
        <v>398</v>
      </c>
      <c r="U35" s="699"/>
      <c r="V35" s="699"/>
      <c r="W35" s="699"/>
      <c r="X35" s="699"/>
      <c r="Y35" s="699"/>
      <c r="Z35" s="679"/>
      <c r="AA35" s="685">
        <v>6</v>
      </c>
      <c r="AB35" s="679"/>
      <c r="AC35" s="685">
        <v>4</v>
      </c>
      <c r="AD35" s="701"/>
      <c r="AG35" s="60"/>
      <c r="AH35" s="715" t="s">
        <v>410</v>
      </c>
      <c r="AI35" s="680"/>
      <c r="AJ35" s="680"/>
      <c r="AK35" s="680"/>
      <c r="AL35" s="680"/>
      <c r="AM35" s="680"/>
      <c r="AN35" s="680"/>
      <c r="AO35" s="680"/>
      <c r="AP35" s="680"/>
      <c r="AQ35" s="680"/>
      <c r="AR35" s="714" t="s">
        <v>191</v>
      </c>
      <c r="AS35" s="680"/>
      <c r="AT35" s="680"/>
      <c r="AU35" s="680"/>
      <c r="AV35" s="680"/>
      <c r="AW35" s="680"/>
      <c r="AX35" s="680"/>
      <c r="AY35" s="680"/>
      <c r="AZ35" s="680"/>
      <c r="BA35" s="681"/>
    </row>
    <row r="36" spans="1:54" s="55" customFormat="1" ht="18.75" customHeight="1" thickBot="1" x14ac:dyDescent="0.35">
      <c r="A36" s="63" t="s">
        <v>28</v>
      </c>
      <c r="B36" s="679">
        <v>25</v>
      </c>
      <c r="C36" s="676"/>
      <c r="D36" s="707">
        <v>4</v>
      </c>
      <c r="E36" s="707"/>
      <c r="F36" s="676">
        <v>4</v>
      </c>
      <c r="G36" s="676"/>
      <c r="H36" s="676">
        <v>4</v>
      </c>
      <c r="I36" s="676"/>
      <c r="J36" s="676"/>
      <c r="K36" s="676">
        <v>2</v>
      </c>
      <c r="L36" s="676"/>
      <c r="M36" s="707">
        <v>4</v>
      </c>
      <c r="N36" s="707"/>
      <c r="O36" s="718">
        <f>SUM(B36:N36)</f>
        <v>43</v>
      </c>
      <c r="P36" s="719"/>
      <c r="Q36" s="62"/>
      <c r="R36" s="62"/>
      <c r="T36" s="738" t="s">
        <v>399</v>
      </c>
      <c r="U36" s="739"/>
      <c r="V36" s="739"/>
      <c r="W36" s="739"/>
      <c r="X36" s="739"/>
      <c r="Y36" s="739"/>
      <c r="Z36" s="740"/>
      <c r="AA36" s="741">
        <v>8</v>
      </c>
      <c r="AB36" s="740"/>
      <c r="AC36" s="741">
        <v>4</v>
      </c>
      <c r="AD36" s="742"/>
      <c r="AG36" s="60"/>
      <c r="AH36" s="716"/>
      <c r="AI36" s="680"/>
      <c r="AJ36" s="680"/>
      <c r="AK36" s="680"/>
      <c r="AL36" s="680"/>
      <c r="AM36" s="680"/>
      <c r="AN36" s="680"/>
      <c r="AO36" s="680"/>
      <c r="AP36" s="680"/>
      <c r="AQ36" s="680"/>
      <c r="AR36" s="680"/>
      <c r="AS36" s="680"/>
      <c r="AT36" s="680"/>
      <c r="AU36" s="680"/>
      <c r="AV36" s="680"/>
      <c r="AW36" s="680"/>
      <c r="AX36" s="680"/>
      <c r="AY36" s="680"/>
      <c r="AZ36" s="680"/>
      <c r="BA36" s="681"/>
      <c r="BB36" s="60"/>
    </row>
    <row r="37" spans="1:54" ht="18.75" customHeight="1" thickBot="1" x14ac:dyDescent="0.35">
      <c r="A37" s="64" t="s">
        <v>43</v>
      </c>
      <c r="B37" s="711">
        <f>SUM(B33:C36)</f>
        <v>115</v>
      </c>
      <c r="C37" s="712"/>
      <c r="D37" s="686">
        <f>SUM(D33:E36)</f>
        <v>22</v>
      </c>
      <c r="E37" s="686"/>
      <c r="F37" s="712">
        <f>SUM(F33:G36)</f>
        <v>12</v>
      </c>
      <c r="G37" s="712"/>
      <c r="H37" s="712">
        <f>SUM(H33:I36)</f>
        <v>4</v>
      </c>
      <c r="I37" s="712"/>
      <c r="J37" s="712"/>
      <c r="K37" s="712">
        <f>SUM(K33:L36)</f>
        <v>2</v>
      </c>
      <c r="L37" s="712"/>
      <c r="M37" s="686">
        <f>SUM(M33:N36)</f>
        <v>46</v>
      </c>
      <c r="N37" s="686"/>
      <c r="O37" s="686">
        <f>SUM(O33:P36)</f>
        <v>201</v>
      </c>
      <c r="P37" s="687"/>
      <c r="Q37" s="36"/>
      <c r="R37" s="36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6"/>
      <c r="AH37" s="716"/>
      <c r="AI37" s="680"/>
      <c r="AJ37" s="680"/>
      <c r="AK37" s="680"/>
      <c r="AL37" s="680"/>
      <c r="AM37" s="680"/>
      <c r="AN37" s="680"/>
      <c r="AO37" s="680"/>
      <c r="AP37" s="680"/>
      <c r="AQ37" s="680"/>
      <c r="AR37" s="680"/>
      <c r="AS37" s="680"/>
      <c r="AT37" s="680"/>
      <c r="AU37" s="680"/>
      <c r="AV37" s="680"/>
      <c r="AW37" s="680"/>
      <c r="AX37" s="680"/>
      <c r="AY37" s="680"/>
      <c r="AZ37" s="680"/>
      <c r="BA37" s="681"/>
      <c r="BB37" s="2"/>
    </row>
    <row r="38" spans="1:54" ht="15" customHeight="1" x14ac:dyDescent="0.3">
      <c r="AH38" s="716"/>
      <c r="AI38" s="680"/>
      <c r="AJ38" s="680"/>
      <c r="AK38" s="680"/>
      <c r="AL38" s="680"/>
      <c r="AM38" s="680"/>
      <c r="AN38" s="680"/>
      <c r="AO38" s="680"/>
      <c r="AP38" s="680"/>
      <c r="AQ38" s="680"/>
      <c r="AR38" s="680"/>
      <c r="AS38" s="680"/>
      <c r="AT38" s="680"/>
      <c r="AU38" s="680"/>
      <c r="AV38" s="680"/>
      <c r="AW38" s="680"/>
      <c r="AX38" s="680"/>
      <c r="AY38" s="680"/>
      <c r="AZ38" s="680"/>
      <c r="BA38" s="681"/>
    </row>
    <row r="39" spans="1:54" ht="134.25" customHeight="1" thickBot="1" x14ac:dyDescent="0.35">
      <c r="AH39" s="717"/>
      <c r="AI39" s="682"/>
      <c r="AJ39" s="682"/>
      <c r="AK39" s="682"/>
      <c r="AL39" s="682"/>
      <c r="AM39" s="682"/>
      <c r="AN39" s="682"/>
      <c r="AO39" s="682"/>
      <c r="AP39" s="682"/>
      <c r="AQ39" s="682"/>
      <c r="AR39" s="682"/>
      <c r="AS39" s="682"/>
      <c r="AT39" s="682"/>
      <c r="AU39" s="682"/>
      <c r="AV39" s="682"/>
      <c r="AW39" s="682"/>
      <c r="AX39" s="682"/>
      <c r="AY39" s="682"/>
      <c r="AZ39" s="682"/>
      <c r="BA39" s="683"/>
    </row>
    <row r="41" spans="1:54" x14ac:dyDescent="0.3">
      <c r="AF41" s="2"/>
      <c r="AG41" s="2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2"/>
    </row>
    <row r="42" spans="1:54" x14ac:dyDescent="0.3">
      <c r="AF42" s="2"/>
      <c r="AG42" s="2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2"/>
    </row>
    <row r="43" spans="1:54" x14ac:dyDescent="0.3">
      <c r="AF43" s="2"/>
      <c r="AG43" s="2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2"/>
    </row>
    <row r="44" spans="1:54" x14ac:dyDescent="0.3">
      <c r="AF44" s="2"/>
      <c r="AG44" s="2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2"/>
    </row>
    <row r="45" spans="1:54" x14ac:dyDescent="0.3">
      <c r="AF45" s="2"/>
      <c r="AG45" s="2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2"/>
    </row>
    <row r="50" spans="1:54" s="6" customForma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</row>
    <row r="51" spans="1:54" s="6" customForma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</row>
    <row r="52" spans="1:54" s="6" customForma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</row>
  </sheetData>
  <mergeCells count="101">
    <mergeCell ref="T31:AD31"/>
    <mergeCell ref="AR2:BA2"/>
    <mergeCell ref="AR3:BA3"/>
    <mergeCell ref="AR4:BA4"/>
    <mergeCell ref="P21:S21"/>
    <mergeCell ref="AG21:AJ21"/>
    <mergeCell ref="AK21:AO21"/>
    <mergeCell ref="T17:AI17"/>
    <mergeCell ref="K19:Z19"/>
    <mergeCell ref="AB19:AO19"/>
    <mergeCell ref="A20:BA20"/>
    <mergeCell ref="A21:A24"/>
    <mergeCell ref="B21:F21"/>
    <mergeCell ref="AR5:BA5"/>
    <mergeCell ref="Q7:AI7"/>
    <mergeCell ref="S8:AF8"/>
    <mergeCell ref="R9:AI9"/>
    <mergeCell ref="T13:AI13"/>
    <mergeCell ref="T15:AI15"/>
    <mergeCell ref="N11:AM11"/>
    <mergeCell ref="O36:P36"/>
    <mergeCell ref="T36:Z36"/>
    <mergeCell ref="AA36:AB36"/>
    <mergeCell ref="AC36:AD36"/>
    <mergeCell ref="AC35:AD35"/>
    <mergeCell ref="O34:P34"/>
    <mergeCell ref="T34:Z34"/>
    <mergeCell ref="AA34:AB34"/>
    <mergeCell ref="AC34:AD34"/>
    <mergeCell ref="I1:AQ1"/>
    <mergeCell ref="I2:AQ2"/>
    <mergeCell ref="J3:AO3"/>
    <mergeCell ref="S5:AF5"/>
    <mergeCell ref="B33:C33"/>
    <mergeCell ref="D33:E33"/>
    <mergeCell ref="F33:G33"/>
    <mergeCell ref="H33:J33"/>
    <mergeCell ref="M33:N33"/>
    <mergeCell ref="T32:Z32"/>
    <mergeCell ref="AA32:AB32"/>
    <mergeCell ref="AC32:AD32"/>
    <mergeCell ref="Q6:AI6"/>
    <mergeCell ref="G21:K21"/>
    <mergeCell ref="L21:O21"/>
    <mergeCell ref="AP21:AS21"/>
    <mergeCell ref="AI31:AZ31"/>
    <mergeCell ref="K32:L32"/>
    <mergeCell ref="T21:X21"/>
    <mergeCell ref="Y21:AB21"/>
    <mergeCell ref="AT21:AX21"/>
    <mergeCell ref="AY21:BA21"/>
    <mergeCell ref="AH32:AQ32"/>
    <mergeCell ref="A31:P31"/>
    <mergeCell ref="AC21:AF21"/>
    <mergeCell ref="B37:C37"/>
    <mergeCell ref="D37:E37"/>
    <mergeCell ref="F37:G37"/>
    <mergeCell ref="H37:J37"/>
    <mergeCell ref="F36:G36"/>
    <mergeCell ref="AY29:BA29"/>
    <mergeCell ref="M36:N36"/>
    <mergeCell ref="K35:L35"/>
    <mergeCell ref="M35:N35"/>
    <mergeCell ref="AR35:AY39"/>
    <mergeCell ref="B36:C36"/>
    <mergeCell ref="D36:E36"/>
    <mergeCell ref="AH35:AQ39"/>
    <mergeCell ref="H32:J32"/>
    <mergeCell ref="H34:J34"/>
    <mergeCell ref="K37:L37"/>
    <mergeCell ref="M37:N37"/>
    <mergeCell ref="O35:P35"/>
    <mergeCell ref="T35:Z35"/>
    <mergeCell ref="B35:C35"/>
    <mergeCell ref="D35:E35"/>
    <mergeCell ref="F35:G35"/>
    <mergeCell ref="H35:J35"/>
    <mergeCell ref="K34:L34"/>
    <mergeCell ref="B32:C32"/>
    <mergeCell ref="B34:C34"/>
    <mergeCell ref="AZ33:BA39"/>
    <mergeCell ref="M32:N32"/>
    <mergeCell ref="AA35:AB35"/>
    <mergeCell ref="O37:P37"/>
    <mergeCell ref="AR32:AY32"/>
    <mergeCell ref="AR33:AY34"/>
    <mergeCell ref="AZ32:BA32"/>
    <mergeCell ref="O33:P33"/>
    <mergeCell ref="T33:Z33"/>
    <mergeCell ref="AA33:AB33"/>
    <mergeCell ref="O32:P32"/>
    <mergeCell ref="AC33:AD33"/>
    <mergeCell ref="AH33:AQ34"/>
    <mergeCell ref="D34:E34"/>
    <mergeCell ref="H36:J36"/>
    <mergeCell ref="K36:L36"/>
    <mergeCell ref="F32:G32"/>
    <mergeCell ref="K33:L33"/>
    <mergeCell ref="D32:E32"/>
    <mergeCell ref="F34:G34"/>
    <mergeCell ref="M34:N34"/>
  </mergeCells>
  <phoneticPr fontId="0" type="noConversion"/>
  <pageMargins left="0.47244094488188981" right="0.23622047244094491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"/>
  <sheetViews>
    <sheetView tabSelected="1" view="pageBreakPreview" topLeftCell="A112" zoomScale="85" zoomScaleSheetLayoutView="85" workbookViewId="0">
      <selection activeCell="A122" sqref="A122:B133"/>
    </sheetView>
  </sheetViews>
  <sheetFormatPr defaultRowHeight="15" x14ac:dyDescent="0.25"/>
  <cols>
    <col min="1" max="1" width="9" customWidth="1"/>
    <col min="2" max="2" width="55.5703125" customWidth="1"/>
    <col min="3" max="3" width="4" customWidth="1"/>
    <col min="4" max="4" width="4.7109375" customWidth="1"/>
    <col min="5" max="5" width="3.85546875" customWidth="1"/>
    <col min="6" max="6" width="5.5703125" customWidth="1"/>
    <col min="7" max="7" width="6.28515625" customWidth="1"/>
    <col min="8" max="8" width="7.7109375" customWidth="1"/>
    <col min="9" max="9" width="6.42578125" customWidth="1"/>
    <col min="10" max="10" width="8.28515625" customWidth="1"/>
    <col min="11" max="11" width="5.140625" customWidth="1"/>
    <col min="12" max="12" width="9.42578125" customWidth="1"/>
    <col min="14" max="14" width="5.28515625" customWidth="1"/>
    <col min="15" max="15" width="4.42578125" customWidth="1"/>
    <col min="16" max="16" width="4.7109375" customWidth="1"/>
    <col min="17" max="21" width="5" customWidth="1"/>
    <col min="26" max="33" width="8.85546875" style="8" customWidth="1"/>
  </cols>
  <sheetData>
    <row r="1" spans="1:33" ht="15.75" thickBot="1" x14ac:dyDescent="0.3">
      <c r="A1" s="846" t="s">
        <v>74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8"/>
      <c r="V1" s="188"/>
      <c r="W1" s="188"/>
      <c r="X1" s="188"/>
      <c r="Y1" s="188"/>
      <c r="Z1" s="189"/>
      <c r="AA1" s="189"/>
      <c r="AB1" s="189"/>
      <c r="AC1" s="189"/>
      <c r="AD1" s="189"/>
      <c r="AE1" s="189"/>
      <c r="AF1" s="189"/>
      <c r="AG1" s="189"/>
    </row>
    <row r="2" spans="1:33" ht="21.75" customHeight="1" x14ac:dyDescent="0.25">
      <c r="A2" s="849" t="s">
        <v>75</v>
      </c>
      <c r="B2" s="851" t="s">
        <v>76</v>
      </c>
      <c r="C2" s="854" t="s">
        <v>77</v>
      </c>
      <c r="D2" s="854"/>
      <c r="E2" s="854"/>
      <c r="F2" s="855"/>
      <c r="G2" s="856" t="s">
        <v>78</v>
      </c>
      <c r="H2" s="858" t="s">
        <v>79</v>
      </c>
      <c r="I2" s="859"/>
      <c r="J2" s="859"/>
      <c r="K2" s="859"/>
      <c r="L2" s="859"/>
      <c r="M2" s="860"/>
      <c r="N2" s="861" t="s">
        <v>80</v>
      </c>
      <c r="O2" s="854"/>
      <c r="P2" s="854"/>
      <c r="Q2" s="854"/>
      <c r="R2" s="854"/>
      <c r="S2" s="854"/>
      <c r="T2" s="854"/>
      <c r="U2" s="862"/>
      <c r="V2" s="188"/>
      <c r="W2" s="188"/>
      <c r="X2" s="188"/>
      <c r="Y2" s="188"/>
      <c r="Z2" s="189"/>
      <c r="AA2" s="189"/>
      <c r="AB2" s="189"/>
      <c r="AC2" s="189"/>
      <c r="AD2" s="189"/>
      <c r="AE2" s="189"/>
      <c r="AF2" s="189"/>
      <c r="AG2" s="189"/>
    </row>
    <row r="3" spans="1:33" ht="18" customHeight="1" x14ac:dyDescent="0.25">
      <c r="A3" s="850"/>
      <c r="B3" s="852"/>
      <c r="C3" s="863" t="s">
        <v>81</v>
      </c>
      <c r="D3" s="864" t="s">
        <v>82</v>
      </c>
      <c r="E3" s="836" t="s">
        <v>83</v>
      </c>
      <c r="F3" s="865"/>
      <c r="G3" s="857"/>
      <c r="H3" s="838" t="s">
        <v>84</v>
      </c>
      <c r="I3" s="839" t="s">
        <v>85</v>
      </c>
      <c r="J3" s="839"/>
      <c r="K3" s="839"/>
      <c r="L3" s="840"/>
      <c r="M3" s="841" t="s">
        <v>86</v>
      </c>
      <c r="N3" s="835" t="s">
        <v>87</v>
      </c>
      <c r="O3" s="836"/>
      <c r="P3" s="842" t="s">
        <v>88</v>
      </c>
      <c r="Q3" s="842"/>
      <c r="R3" s="836" t="s">
        <v>89</v>
      </c>
      <c r="S3" s="836"/>
      <c r="T3" s="842" t="s">
        <v>90</v>
      </c>
      <c r="U3" s="869"/>
      <c r="V3" s="188"/>
      <c r="W3" s="188"/>
      <c r="X3" s="188"/>
      <c r="Y3" s="188"/>
      <c r="Z3" s="189"/>
      <c r="AA3" s="189"/>
      <c r="AB3" s="189"/>
      <c r="AC3" s="189"/>
      <c r="AD3" s="189"/>
      <c r="AE3" s="189"/>
      <c r="AF3" s="189"/>
      <c r="AG3" s="189"/>
    </row>
    <row r="4" spans="1:33" x14ac:dyDescent="0.25">
      <c r="A4" s="850"/>
      <c r="B4" s="852"/>
      <c r="C4" s="863"/>
      <c r="D4" s="864"/>
      <c r="E4" s="863" t="s">
        <v>91</v>
      </c>
      <c r="F4" s="870" t="s">
        <v>92</v>
      </c>
      <c r="G4" s="857"/>
      <c r="H4" s="838"/>
      <c r="I4" s="843" t="s">
        <v>93</v>
      </c>
      <c r="J4" s="842" t="s">
        <v>94</v>
      </c>
      <c r="K4" s="842"/>
      <c r="L4" s="844"/>
      <c r="M4" s="841"/>
      <c r="N4" s="835" t="s">
        <v>95</v>
      </c>
      <c r="O4" s="836"/>
      <c r="P4" s="836"/>
      <c r="Q4" s="836"/>
      <c r="R4" s="836"/>
      <c r="S4" s="836"/>
      <c r="T4" s="836"/>
      <c r="U4" s="837"/>
      <c r="V4" s="188"/>
      <c r="W4" s="188"/>
      <c r="X4" s="188"/>
      <c r="Y4" s="188"/>
      <c r="Z4" s="189"/>
      <c r="AA4" s="189"/>
      <c r="AB4" s="189"/>
      <c r="AC4" s="189"/>
      <c r="AD4" s="189"/>
      <c r="AE4" s="189"/>
      <c r="AF4" s="189"/>
      <c r="AG4" s="189"/>
    </row>
    <row r="5" spans="1:33" ht="19.5" customHeight="1" x14ac:dyDescent="0.25">
      <c r="A5" s="850"/>
      <c r="B5" s="852"/>
      <c r="C5" s="863"/>
      <c r="D5" s="864"/>
      <c r="E5" s="863"/>
      <c r="F5" s="871"/>
      <c r="G5" s="857"/>
      <c r="H5" s="838"/>
      <c r="I5" s="843"/>
      <c r="J5" s="833" t="s">
        <v>96</v>
      </c>
      <c r="K5" s="833" t="s">
        <v>97</v>
      </c>
      <c r="L5" s="834" t="s">
        <v>98</v>
      </c>
      <c r="M5" s="841"/>
      <c r="N5" s="199">
        <v>1</v>
      </c>
      <c r="O5" s="196">
        <f t="shared" ref="O5:U5" si="0">N5+1</f>
        <v>2</v>
      </c>
      <c r="P5" s="200">
        <f t="shared" si="0"/>
        <v>3</v>
      </c>
      <c r="Q5" s="200">
        <f t="shared" si="0"/>
        <v>4</v>
      </c>
      <c r="R5" s="196">
        <f t="shared" si="0"/>
        <v>5</v>
      </c>
      <c r="S5" s="196">
        <f t="shared" si="0"/>
        <v>6</v>
      </c>
      <c r="T5" s="200">
        <f t="shared" si="0"/>
        <v>7</v>
      </c>
      <c r="U5" s="201">
        <f t="shared" si="0"/>
        <v>8</v>
      </c>
      <c r="V5" s="188"/>
      <c r="W5" s="188"/>
      <c r="X5" s="188"/>
      <c r="Y5" s="188"/>
      <c r="Z5" s="189"/>
      <c r="AA5" s="189"/>
      <c r="AB5" s="189"/>
      <c r="AC5" s="189"/>
      <c r="AD5" s="189"/>
      <c r="AE5" s="189"/>
      <c r="AF5" s="189"/>
      <c r="AG5" s="189"/>
    </row>
    <row r="6" spans="1:33" ht="18.75" customHeight="1" x14ac:dyDescent="0.25">
      <c r="A6" s="850"/>
      <c r="B6" s="852"/>
      <c r="C6" s="863"/>
      <c r="D6" s="864"/>
      <c r="E6" s="863"/>
      <c r="F6" s="871"/>
      <c r="G6" s="857"/>
      <c r="H6" s="838"/>
      <c r="I6" s="843"/>
      <c r="J6" s="833"/>
      <c r="K6" s="833"/>
      <c r="L6" s="834"/>
      <c r="M6" s="841"/>
      <c r="N6" s="835" t="s">
        <v>99</v>
      </c>
      <c r="O6" s="836"/>
      <c r="P6" s="836"/>
      <c r="Q6" s="836"/>
      <c r="R6" s="836"/>
      <c r="S6" s="836"/>
      <c r="T6" s="836"/>
      <c r="U6" s="837"/>
      <c r="V6" s="188"/>
      <c r="W6" s="188"/>
      <c r="X6" s="188"/>
      <c r="Y6" s="188"/>
      <c r="Z6" s="189"/>
      <c r="AA6" s="189"/>
      <c r="AB6" s="189"/>
      <c r="AC6" s="189"/>
      <c r="AD6" s="189"/>
      <c r="AE6" s="189"/>
      <c r="AF6" s="189"/>
      <c r="AG6" s="189"/>
    </row>
    <row r="7" spans="1:33" ht="27.75" customHeight="1" x14ac:dyDescent="0.25">
      <c r="A7" s="850"/>
      <c r="B7" s="853"/>
      <c r="C7" s="863"/>
      <c r="D7" s="864"/>
      <c r="E7" s="863"/>
      <c r="F7" s="872"/>
      <c r="G7" s="857"/>
      <c r="H7" s="838"/>
      <c r="I7" s="843"/>
      <c r="J7" s="833"/>
      <c r="K7" s="833"/>
      <c r="L7" s="834"/>
      <c r="M7" s="841"/>
      <c r="N7" s="199">
        <v>15</v>
      </c>
      <c r="O7" s="196">
        <v>15</v>
      </c>
      <c r="P7" s="200">
        <v>15</v>
      </c>
      <c r="Q7" s="200">
        <v>15</v>
      </c>
      <c r="R7" s="196">
        <v>15</v>
      </c>
      <c r="S7" s="196">
        <v>15</v>
      </c>
      <c r="T7" s="200">
        <v>15</v>
      </c>
      <c r="U7" s="201">
        <v>10</v>
      </c>
      <c r="V7" s="188"/>
      <c r="W7" s="188"/>
      <c r="X7" s="188"/>
      <c r="Y7" s="188"/>
      <c r="Z7" s="189"/>
      <c r="AA7" s="189"/>
      <c r="AB7" s="189"/>
      <c r="AC7" s="189"/>
      <c r="AD7" s="189"/>
      <c r="AE7" s="189"/>
      <c r="AF7" s="189"/>
      <c r="AG7" s="189"/>
    </row>
    <row r="8" spans="1:33" ht="15.75" thickBot="1" x14ac:dyDescent="0.3">
      <c r="A8" s="202">
        <v>1</v>
      </c>
      <c r="B8" s="203">
        <f>A8+1</f>
        <v>2</v>
      </c>
      <c r="C8" s="203">
        <f t="shared" ref="C8:T8" si="1">B8+1</f>
        <v>3</v>
      </c>
      <c r="D8" s="204">
        <f t="shared" si="1"/>
        <v>4</v>
      </c>
      <c r="E8" s="203">
        <f t="shared" si="1"/>
        <v>5</v>
      </c>
      <c r="F8" s="205">
        <f t="shared" si="1"/>
        <v>6</v>
      </c>
      <c r="G8" s="206">
        <f t="shared" si="1"/>
        <v>7</v>
      </c>
      <c r="H8" s="207">
        <f t="shared" si="1"/>
        <v>8</v>
      </c>
      <c r="I8" s="203">
        <f t="shared" si="1"/>
        <v>9</v>
      </c>
      <c r="J8" s="204">
        <f t="shared" si="1"/>
        <v>10</v>
      </c>
      <c r="K8" s="204">
        <f t="shared" si="1"/>
        <v>11</v>
      </c>
      <c r="L8" s="204">
        <f t="shared" si="1"/>
        <v>12</v>
      </c>
      <c r="M8" s="206">
        <f t="shared" si="1"/>
        <v>13</v>
      </c>
      <c r="N8" s="203">
        <f>M8+1</f>
        <v>14</v>
      </c>
      <c r="O8" s="203">
        <f t="shared" si="1"/>
        <v>15</v>
      </c>
      <c r="P8" s="208">
        <f t="shared" si="1"/>
        <v>16</v>
      </c>
      <c r="Q8" s="208">
        <f t="shared" si="1"/>
        <v>17</v>
      </c>
      <c r="R8" s="209">
        <f t="shared" si="1"/>
        <v>18</v>
      </c>
      <c r="S8" s="209">
        <f t="shared" si="1"/>
        <v>19</v>
      </c>
      <c r="T8" s="208">
        <f t="shared" si="1"/>
        <v>20</v>
      </c>
      <c r="U8" s="210">
        <f>T8+1</f>
        <v>21</v>
      </c>
      <c r="V8" s="188"/>
      <c r="W8" s="188"/>
      <c r="X8" s="188"/>
      <c r="Y8" s="188"/>
      <c r="Z8" s="189"/>
      <c r="AA8" s="189"/>
      <c r="AB8" s="189"/>
      <c r="AC8" s="189"/>
      <c r="AD8" s="189"/>
      <c r="AE8" s="189"/>
      <c r="AF8" s="189"/>
      <c r="AG8" s="189"/>
    </row>
    <row r="9" spans="1:33" ht="15.75" thickBot="1" x14ac:dyDescent="0.3">
      <c r="A9" s="818" t="s">
        <v>100</v>
      </c>
      <c r="B9" s="819"/>
      <c r="C9" s="819"/>
      <c r="D9" s="819"/>
      <c r="E9" s="819"/>
      <c r="F9" s="819"/>
      <c r="G9" s="819"/>
      <c r="H9" s="819"/>
      <c r="I9" s="819"/>
      <c r="J9" s="819"/>
      <c r="K9" s="819"/>
      <c r="L9" s="819"/>
      <c r="M9" s="819"/>
      <c r="N9" s="819"/>
      <c r="O9" s="819"/>
      <c r="P9" s="819"/>
      <c r="Q9" s="819"/>
      <c r="R9" s="819"/>
      <c r="S9" s="819"/>
      <c r="T9" s="819"/>
      <c r="U9" s="820"/>
      <c r="V9" s="188"/>
      <c r="W9" s="188"/>
      <c r="X9" s="188"/>
      <c r="Y9" s="188"/>
      <c r="Z9" s="821" t="s">
        <v>101</v>
      </c>
      <c r="AA9" s="822"/>
      <c r="AB9" s="822"/>
      <c r="AC9" s="822"/>
      <c r="AD9" s="822"/>
      <c r="AE9" s="822"/>
      <c r="AF9" s="823"/>
      <c r="AG9" s="824"/>
    </row>
    <row r="10" spans="1:33" s="9" customFormat="1" ht="16.5" thickBot="1" x14ac:dyDescent="0.3">
      <c r="A10" s="825" t="s">
        <v>102</v>
      </c>
      <c r="B10" s="826"/>
      <c r="C10" s="826"/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26"/>
      <c r="P10" s="826"/>
      <c r="Q10" s="826"/>
      <c r="R10" s="826"/>
      <c r="S10" s="826"/>
      <c r="T10" s="826"/>
      <c r="U10" s="827"/>
      <c r="V10" s="188"/>
      <c r="W10" s="188"/>
      <c r="X10" s="188"/>
      <c r="Y10" s="188"/>
      <c r="Z10" s="211" t="s">
        <v>103</v>
      </c>
      <c r="AA10" s="212" t="s">
        <v>104</v>
      </c>
      <c r="AB10" s="212" t="s">
        <v>105</v>
      </c>
      <c r="AC10" s="212" t="s">
        <v>106</v>
      </c>
      <c r="AD10" s="212" t="s">
        <v>107</v>
      </c>
      <c r="AE10" s="212" t="s">
        <v>108</v>
      </c>
      <c r="AF10" s="212" t="s">
        <v>109</v>
      </c>
      <c r="AG10" s="213" t="s">
        <v>110</v>
      </c>
    </row>
    <row r="11" spans="1:33" ht="14.25" customHeight="1" x14ac:dyDescent="0.25">
      <c r="A11" s="11" t="s">
        <v>111</v>
      </c>
      <c r="B11" s="178" t="s">
        <v>112</v>
      </c>
      <c r="C11" s="214"/>
      <c r="D11" s="219">
        <v>2</v>
      </c>
      <c r="E11" s="216"/>
      <c r="F11" s="217"/>
      <c r="G11" s="291">
        <v>4</v>
      </c>
      <c r="H11" s="470">
        <f>G11*30</f>
        <v>120</v>
      </c>
      <c r="I11" s="216">
        <v>44</v>
      </c>
      <c r="J11" s="219">
        <v>30</v>
      </c>
      <c r="K11" s="219"/>
      <c r="L11" s="320">
        <f>I11-J11</f>
        <v>14</v>
      </c>
      <c r="M11" s="220">
        <v>76</v>
      </c>
      <c r="N11" s="218"/>
      <c r="O11" s="215">
        <v>3</v>
      </c>
      <c r="P11" s="287"/>
      <c r="Q11" s="287"/>
      <c r="R11" s="216"/>
      <c r="S11" s="216"/>
      <c r="T11" s="287"/>
      <c r="U11" s="288"/>
      <c r="V11" s="221">
        <f>I11/H11</f>
        <v>0.36666666666666664</v>
      </c>
      <c r="W11" s="222">
        <f t="shared" ref="W11:W31" si="2">SUM(N11:U11)</f>
        <v>3</v>
      </c>
      <c r="X11" s="222">
        <f t="shared" ref="X11:X31" si="3">W11*15</f>
        <v>45</v>
      </c>
      <c r="Y11" s="222">
        <f>X11-I11</f>
        <v>1</v>
      </c>
      <c r="Z11" s="223"/>
      <c r="AA11" s="190">
        <v>4</v>
      </c>
      <c r="AB11" s="190"/>
      <c r="AC11" s="190"/>
      <c r="AD11" s="190"/>
      <c r="AE11" s="190"/>
      <c r="AF11" s="190"/>
      <c r="AG11" s="191"/>
    </row>
    <row r="12" spans="1:33" ht="14.25" customHeight="1" x14ac:dyDescent="0.25">
      <c r="A12" s="10" t="s">
        <v>113</v>
      </c>
      <c r="B12" s="179" t="s">
        <v>114</v>
      </c>
      <c r="C12" s="224">
        <v>2</v>
      </c>
      <c r="D12" s="227">
        <v>1</v>
      </c>
      <c r="E12" s="225"/>
      <c r="F12" s="217"/>
      <c r="G12" s="292">
        <v>4</v>
      </c>
      <c r="H12" s="230">
        <f t="shared" ref="H12:H23" si="4">G12*30</f>
        <v>120</v>
      </c>
      <c r="I12" s="226">
        <v>46</v>
      </c>
      <c r="J12" s="227">
        <v>16</v>
      </c>
      <c r="K12" s="227"/>
      <c r="L12" s="320">
        <f t="shared" ref="L12:L20" si="5">I12-J12</f>
        <v>30</v>
      </c>
      <c r="M12" s="228">
        <v>74</v>
      </c>
      <c r="N12" s="224">
        <v>2</v>
      </c>
      <c r="O12" s="225">
        <v>1</v>
      </c>
      <c r="P12" s="227"/>
      <c r="Q12" s="227"/>
      <c r="R12" s="225"/>
      <c r="S12" s="225"/>
      <c r="T12" s="227"/>
      <c r="U12" s="289"/>
      <c r="V12" s="221">
        <f t="shared" ref="V12:V23" si="6">I12/H12</f>
        <v>0.38333333333333336</v>
      </c>
      <c r="W12" s="222">
        <f t="shared" si="2"/>
        <v>3</v>
      </c>
      <c r="X12" s="222">
        <f t="shared" si="3"/>
        <v>45</v>
      </c>
      <c r="Y12" s="222">
        <f t="shared" ref="Y12:Y69" si="7">X12-I12</f>
        <v>-1</v>
      </c>
      <c r="Z12" s="229">
        <v>2</v>
      </c>
      <c r="AA12" s="192">
        <v>2</v>
      </c>
      <c r="AB12" s="192"/>
      <c r="AC12" s="192"/>
      <c r="AD12" s="192"/>
      <c r="AE12" s="192"/>
      <c r="AF12" s="192"/>
      <c r="AG12" s="193"/>
    </row>
    <row r="13" spans="1:33" ht="28.9" customHeight="1" x14ac:dyDescent="0.25">
      <c r="A13" s="10" t="s">
        <v>115</v>
      </c>
      <c r="B13" s="180" t="s">
        <v>116</v>
      </c>
      <c r="C13" s="224"/>
      <c r="D13" s="227">
        <v>1.2</v>
      </c>
      <c r="E13" s="225"/>
      <c r="F13" s="217"/>
      <c r="G13" s="292">
        <v>5</v>
      </c>
      <c r="H13" s="230">
        <f t="shared" si="4"/>
        <v>150</v>
      </c>
      <c r="I13" s="226">
        <v>74</v>
      </c>
      <c r="J13" s="227">
        <v>14</v>
      </c>
      <c r="K13" s="227"/>
      <c r="L13" s="320">
        <f t="shared" si="5"/>
        <v>60</v>
      </c>
      <c r="M13" s="228">
        <v>76</v>
      </c>
      <c r="N13" s="224">
        <v>2</v>
      </c>
      <c r="O13" s="225">
        <v>3</v>
      </c>
      <c r="P13" s="227"/>
      <c r="Q13" s="227"/>
      <c r="R13" s="225"/>
      <c r="S13" s="225"/>
      <c r="T13" s="227"/>
      <c r="U13" s="289"/>
      <c r="V13" s="221">
        <f t="shared" si="6"/>
        <v>0.49333333333333335</v>
      </c>
      <c r="W13" s="222">
        <f t="shared" si="2"/>
        <v>5</v>
      </c>
      <c r="X13" s="222">
        <f t="shared" si="3"/>
        <v>75</v>
      </c>
      <c r="Y13" s="222">
        <f t="shared" si="7"/>
        <v>1</v>
      </c>
      <c r="Z13" s="229">
        <v>3</v>
      </c>
      <c r="AA13" s="192">
        <v>2</v>
      </c>
      <c r="AB13" s="192"/>
      <c r="AC13" s="192"/>
      <c r="AD13" s="192"/>
      <c r="AE13" s="192"/>
      <c r="AF13" s="192"/>
      <c r="AG13" s="193"/>
    </row>
    <row r="14" spans="1:33" ht="14.25" customHeight="1" x14ac:dyDescent="0.25">
      <c r="A14" s="11" t="s">
        <v>117</v>
      </c>
      <c r="B14" s="181" t="s">
        <v>118</v>
      </c>
      <c r="C14" s="224">
        <v>2</v>
      </c>
      <c r="D14" s="227">
        <v>1</v>
      </c>
      <c r="E14" s="225"/>
      <c r="F14" s="217"/>
      <c r="G14" s="292">
        <v>5</v>
      </c>
      <c r="H14" s="230">
        <f t="shared" si="4"/>
        <v>150</v>
      </c>
      <c r="I14" s="226">
        <v>60</v>
      </c>
      <c r="J14" s="227">
        <v>16</v>
      </c>
      <c r="K14" s="227"/>
      <c r="L14" s="320">
        <f t="shared" si="5"/>
        <v>44</v>
      </c>
      <c r="M14" s="228">
        <v>90</v>
      </c>
      <c r="N14" s="224">
        <v>2</v>
      </c>
      <c r="O14" s="225">
        <v>2</v>
      </c>
      <c r="P14" s="227"/>
      <c r="Q14" s="227"/>
      <c r="R14" s="225"/>
      <c r="S14" s="225"/>
      <c r="T14" s="227"/>
      <c r="U14" s="289"/>
      <c r="V14" s="221">
        <f t="shared" si="6"/>
        <v>0.4</v>
      </c>
      <c r="W14" s="222">
        <f t="shared" si="2"/>
        <v>4</v>
      </c>
      <c r="X14" s="222">
        <f t="shared" si="3"/>
        <v>60</v>
      </c>
      <c r="Y14" s="222">
        <f t="shared" si="7"/>
        <v>0</v>
      </c>
      <c r="Z14" s="229">
        <v>3</v>
      </c>
      <c r="AA14" s="192">
        <v>2</v>
      </c>
      <c r="AB14" s="192"/>
      <c r="AC14" s="192"/>
      <c r="AD14" s="192"/>
      <c r="AE14" s="192"/>
      <c r="AF14" s="192"/>
      <c r="AG14" s="193"/>
    </row>
    <row r="15" spans="1:33" ht="14.25" customHeight="1" x14ac:dyDescent="0.25">
      <c r="A15" s="11" t="s">
        <v>119</v>
      </c>
      <c r="B15" s="181" t="s">
        <v>120</v>
      </c>
      <c r="C15" s="224"/>
      <c r="D15" s="227">
        <v>2</v>
      </c>
      <c r="E15" s="225"/>
      <c r="F15" s="217"/>
      <c r="G15" s="292">
        <v>4</v>
      </c>
      <c r="H15" s="230">
        <f t="shared" si="4"/>
        <v>120</v>
      </c>
      <c r="I15" s="659">
        <v>46</v>
      </c>
      <c r="J15" s="227">
        <v>30</v>
      </c>
      <c r="K15" s="227"/>
      <c r="L15" s="653">
        <v>16</v>
      </c>
      <c r="M15" s="658">
        <v>74</v>
      </c>
      <c r="N15" s="224"/>
      <c r="O15" s="225">
        <v>3</v>
      </c>
      <c r="P15" s="227"/>
      <c r="Q15" s="227"/>
      <c r="R15" s="225"/>
      <c r="S15" s="225"/>
      <c r="T15" s="227"/>
      <c r="U15" s="289"/>
      <c r="V15" s="221">
        <f t="shared" si="6"/>
        <v>0.38333333333333336</v>
      </c>
      <c r="W15" s="222">
        <f t="shared" si="2"/>
        <v>3</v>
      </c>
      <c r="X15" s="222">
        <f t="shared" si="3"/>
        <v>45</v>
      </c>
      <c r="Y15" s="222">
        <f t="shared" si="7"/>
        <v>-1</v>
      </c>
      <c r="Z15" s="229"/>
      <c r="AA15" s="192">
        <v>4</v>
      </c>
      <c r="AB15" s="192"/>
      <c r="AC15" s="192"/>
      <c r="AD15" s="192"/>
      <c r="AE15" s="192"/>
      <c r="AF15" s="192"/>
      <c r="AG15" s="193"/>
    </row>
    <row r="16" spans="1:33" s="184" customFormat="1" ht="14.25" customHeight="1" x14ac:dyDescent="0.25">
      <c r="A16" s="11" t="s">
        <v>121</v>
      </c>
      <c r="B16" s="182" t="s">
        <v>122</v>
      </c>
      <c r="C16" s="230"/>
      <c r="D16" s="227">
        <v>2</v>
      </c>
      <c r="E16" s="231"/>
      <c r="F16" s="217"/>
      <c r="G16" s="292">
        <v>4</v>
      </c>
      <c r="H16" s="230">
        <f t="shared" si="4"/>
        <v>120</v>
      </c>
      <c r="I16" s="232">
        <v>44</v>
      </c>
      <c r="J16" s="652">
        <v>30</v>
      </c>
      <c r="K16" s="227"/>
      <c r="L16" s="653">
        <v>14</v>
      </c>
      <c r="M16" s="658">
        <v>76</v>
      </c>
      <c r="N16" s="230"/>
      <c r="O16" s="231">
        <v>3</v>
      </c>
      <c r="P16" s="227"/>
      <c r="Q16" s="321"/>
      <c r="R16" s="231"/>
      <c r="S16" s="231"/>
      <c r="T16" s="227"/>
      <c r="U16" s="289"/>
      <c r="V16" s="233">
        <f t="shared" si="6"/>
        <v>0.36666666666666664</v>
      </c>
      <c r="W16" s="234">
        <f t="shared" si="2"/>
        <v>3</v>
      </c>
      <c r="X16" s="234">
        <f t="shared" si="3"/>
        <v>45</v>
      </c>
      <c r="Y16" s="234">
        <f t="shared" si="7"/>
        <v>1</v>
      </c>
      <c r="Z16" s="229"/>
      <c r="AA16" s="192">
        <v>4</v>
      </c>
      <c r="AB16" s="192"/>
      <c r="AC16" s="192"/>
      <c r="AD16" s="192"/>
      <c r="AE16" s="192"/>
      <c r="AF16" s="192"/>
      <c r="AG16" s="193"/>
    </row>
    <row r="17" spans="1:33" ht="14.25" customHeight="1" x14ac:dyDescent="0.25">
      <c r="A17" s="11" t="s">
        <v>123</v>
      </c>
      <c r="B17" s="182" t="s">
        <v>124</v>
      </c>
      <c r="C17" s="224"/>
      <c r="D17" s="227">
        <v>1</v>
      </c>
      <c r="E17" s="225"/>
      <c r="F17" s="217"/>
      <c r="G17" s="292">
        <v>4</v>
      </c>
      <c r="H17" s="230">
        <f t="shared" si="4"/>
        <v>120</v>
      </c>
      <c r="I17" s="226">
        <v>44</v>
      </c>
      <c r="J17" s="652">
        <v>30</v>
      </c>
      <c r="K17" s="227"/>
      <c r="L17" s="653">
        <v>14</v>
      </c>
      <c r="M17" s="658">
        <v>76</v>
      </c>
      <c r="N17" s="224">
        <v>3</v>
      </c>
      <c r="O17" s="225"/>
      <c r="P17" s="227"/>
      <c r="Q17" s="227"/>
      <c r="R17" s="225"/>
      <c r="S17" s="225"/>
      <c r="T17" s="227"/>
      <c r="U17" s="289"/>
      <c r="V17" s="221">
        <f t="shared" si="6"/>
        <v>0.36666666666666664</v>
      </c>
      <c r="W17" s="222">
        <f t="shared" si="2"/>
        <v>3</v>
      </c>
      <c r="X17" s="222">
        <f t="shared" si="3"/>
        <v>45</v>
      </c>
      <c r="Y17" s="222">
        <f t="shared" si="7"/>
        <v>1</v>
      </c>
      <c r="Z17" s="229">
        <v>4</v>
      </c>
      <c r="AA17" s="192"/>
      <c r="AB17" s="192"/>
      <c r="AC17" s="192"/>
      <c r="AD17" s="192"/>
      <c r="AE17" s="192"/>
      <c r="AF17" s="192"/>
      <c r="AG17" s="193"/>
    </row>
    <row r="18" spans="1:33" ht="14.25" customHeight="1" x14ac:dyDescent="0.25">
      <c r="A18" s="11" t="s">
        <v>125</v>
      </c>
      <c r="B18" s="179" t="s">
        <v>126</v>
      </c>
      <c r="C18" s="224">
        <v>3</v>
      </c>
      <c r="D18" s="227">
        <v>1.2</v>
      </c>
      <c r="E18" s="225"/>
      <c r="F18" s="217"/>
      <c r="G18" s="292">
        <v>5</v>
      </c>
      <c r="H18" s="230">
        <f t="shared" si="4"/>
        <v>150</v>
      </c>
      <c r="I18" s="226">
        <v>60</v>
      </c>
      <c r="J18" s="227"/>
      <c r="K18" s="227"/>
      <c r="L18" s="320">
        <f t="shared" si="5"/>
        <v>60</v>
      </c>
      <c r="M18" s="228">
        <v>90</v>
      </c>
      <c r="N18" s="224">
        <v>1</v>
      </c>
      <c r="O18" s="225">
        <v>1</v>
      </c>
      <c r="P18" s="227">
        <v>2</v>
      </c>
      <c r="Q18" s="227"/>
      <c r="R18" s="225"/>
      <c r="S18" s="225"/>
      <c r="T18" s="227"/>
      <c r="U18" s="289"/>
      <c r="V18" s="221">
        <f t="shared" si="6"/>
        <v>0.4</v>
      </c>
      <c r="W18" s="222">
        <f t="shared" si="2"/>
        <v>4</v>
      </c>
      <c r="X18" s="222">
        <f t="shared" si="3"/>
        <v>60</v>
      </c>
      <c r="Y18" s="222">
        <f t="shared" si="7"/>
        <v>0</v>
      </c>
      <c r="Z18" s="229">
        <v>2</v>
      </c>
      <c r="AA18" s="192">
        <v>2</v>
      </c>
      <c r="AB18" s="192">
        <v>1</v>
      </c>
      <c r="AC18" s="192"/>
      <c r="AD18" s="192"/>
      <c r="AE18" s="192"/>
      <c r="AF18" s="192"/>
      <c r="AG18" s="193"/>
    </row>
    <row r="19" spans="1:33" ht="14.25" customHeight="1" x14ac:dyDescent="0.25">
      <c r="A19" s="11" t="s">
        <v>127</v>
      </c>
      <c r="B19" s="182" t="s">
        <v>128</v>
      </c>
      <c r="C19" s="224">
        <v>6</v>
      </c>
      <c r="D19" s="227">
        <v>4.5</v>
      </c>
      <c r="E19" s="225"/>
      <c r="F19" s="217"/>
      <c r="G19" s="292">
        <v>5</v>
      </c>
      <c r="H19" s="230">
        <f t="shared" si="4"/>
        <v>150</v>
      </c>
      <c r="I19" s="226">
        <v>60</v>
      </c>
      <c r="J19" s="227"/>
      <c r="K19" s="227"/>
      <c r="L19" s="320">
        <f t="shared" si="5"/>
        <v>60</v>
      </c>
      <c r="M19" s="228">
        <v>90</v>
      </c>
      <c r="N19" s="224"/>
      <c r="O19" s="225"/>
      <c r="P19" s="227"/>
      <c r="Q19" s="227">
        <v>1</v>
      </c>
      <c r="R19" s="225">
        <v>1</v>
      </c>
      <c r="S19" s="225">
        <v>2</v>
      </c>
      <c r="T19" s="227"/>
      <c r="U19" s="289"/>
      <c r="V19" s="221">
        <f t="shared" si="6"/>
        <v>0.4</v>
      </c>
      <c r="W19" s="222">
        <f t="shared" si="2"/>
        <v>4</v>
      </c>
      <c r="X19" s="222">
        <f t="shared" si="3"/>
        <v>60</v>
      </c>
      <c r="Y19" s="222">
        <f t="shared" si="7"/>
        <v>0</v>
      </c>
      <c r="Z19" s="229"/>
      <c r="AA19" s="192"/>
      <c r="AB19" s="192"/>
      <c r="AC19" s="192">
        <v>2</v>
      </c>
      <c r="AD19" s="192">
        <v>2</v>
      </c>
      <c r="AE19" s="192">
        <v>1</v>
      </c>
      <c r="AF19" s="192"/>
      <c r="AG19" s="193"/>
    </row>
    <row r="20" spans="1:33" ht="14.25" customHeight="1" x14ac:dyDescent="0.25">
      <c r="A20" s="11" t="s">
        <v>129</v>
      </c>
      <c r="B20" s="182" t="s">
        <v>130</v>
      </c>
      <c r="C20" s="224">
        <v>8</v>
      </c>
      <c r="D20" s="227">
        <v>7</v>
      </c>
      <c r="E20" s="225"/>
      <c r="F20" s="217"/>
      <c r="G20" s="292">
        <v>6</v>
      </c>
      <c r="H20" s="230">
        <f t="shared" si="4"/>
        <v>180</v>
      </c>
      <c r="I20" s="232">
        <v>60</v>
      </c>
      <c r="J20" s="227"/>
      <c r="K20" s="227"/>
      <c r="L20" s="320">
        <f t="shared" si="5"/>
        <v>60</v>
      </c>
      <c r="M20" s="228">
        <v>92</v>
      </c>
      <c r="N20" s="224"/>
      <c r="O20" s="225"/>
      <c r="P20" s="227"/>
      <c r="Q20" s="227"/>
      <c r="R20" s="225"/>
      <c r="S20" s="225"/>
      <c r="T20" s="227">
        <v>2</v>
      </c>
      <c r="U20" s="289">
        <v>3</v>
      </c>
      <c r="V20" s="221">
        <f t="shared" si="6"/>
        <v>0.33333333333333331</v>
      </c>
      <c r="W20" s="222">
        <f t="shared" si="2"/>
        <v>5</v>
      </c>
      <c r="X20" s="222">
        <f t="shared" si="3"/>
        <v>75</v>
      </c>
      <c r="Y20" s="222">
        <f t="shared" si="7"/>
        <v>15</v>
      </c>
      <c r="Z20" s="229"/>
      <c r="AA20" s="192"/>
      <c r="AB20" s="192"/>
      <c r="AC20" s="192"/>
      <c r="AD20" s="192"/>
      <c r="AE20" s="192"/>
      <c r="AF20" s="467">
        <v>4</v>
      </c>
      <c r="AG20" s="193">
        <v>2</v>
      </c>
    </row>
    <row r="21" spans="1:33" ht="14.25" customHeight="1" x14ac:dyDescent="0.25">
      <c r="A21" s="11" t="s">
        <v>131</v>
      </c>
      <c r="B21" s="181" t="s">
        <v>132</v>
      </c>
      <c r="C21" s="224">
        <v>5</v>
      </c>
      <c r="D21" s="227"/>
      <c r="E21" s="225"/>
      <c r="F21" s="217"/>
      <c r="G21" s="292">
        <v>4</v>
      </c>
      <c r="H21" s="230">
        <f t="shared" si="4"/>
        <v>120</v>
      </c>
      <c r="I21" s="659">
        <v>46</v>
      </c>
      <c r="J21" s="652">
        <v>30</v>
      </c>
      <c r="K21" s="227"/>
      <c r="L21" s="653">
        <v>16</v>
      </c>
      <c r="M21" s="658">
        <v>74</v>
      </c>
      <c r="N21" s="224"/>
      <c r="O21" s="225"/>
      <c r="P21" s="227"/>
      <c r="Q21" s="227"/>
      <c r="R21" s="225">
        <v>3</v>
      </c>
      <c r="S21" s="225"/>
      <c r="T21" s="227"/>
      <c r="U21" s="289"/>
      <c r="V21" s="221">
        <f t="shared" si="6"/>
        <v>0.38333333333333336</v>
      </c>
      <c r="W21" s="222">
        <f t="shared" si="2"/>
        <v>3</v>
      </c>
      <c r="X21" s="222">
        <f t="shared" si="3"/>
        <v>45</v>
      </c>
      <c r="Y21" s="222">
        <f t="shared" si="7"/>
        <v>-1</v>
      </c>
      <c r="Z21" s="229"/>
      <c r="AA21" s="192"/>
      <c r="AB21" s="192"/>
      <c r="AC21" s="192"/>
      <c r="AD21" s="192">
        <v>4</v>
      </c>
      <c r="AE21" s="192"/>
      <c r="AF21" s="192"/>
      <c r="AG21" s="193"/>
    </row>
    <row r="22" spans="1:33" ht="14.25" customHeight="1" x14ac:dyDescent="0.25">
      <c r="A22" s="11" t="s">
        <v>133</v>
      </c>
      <c r="B22" s="183" t="s">
        <v>134</v>
      </c>
      <c r="C22" s="224"/>
      <c r="D22" s="227">
        <v>5</v>
      </c>
      <c r="E22" s="225"/>
      <c r="F22" s="217"/>
      <c r="G22" s="292">
        <v>4</v>
      </c>
      <c r="H22" s="230">
        <f t="shared" si="4"/>
        <v>120</v>
      </c>
      <c r="I22" s="226">
        <v>44</v>
      </c>
      <c r="J22" s="652">
        <v>30</v>
      </c>
      <c r="K22" s="227"/>
      <c r="L22" s="653">
        <v>14</v>
      </c>
      <c r="M22" s="658">
        <v>76</v>
      </c>
      <c r="N22" s="224"/>
      <c r="O22" s="225"/>
      <c r="P22" s="227"/>
      <c r="Q22" s="227"/>
      <c r="R22" s="225">
        <v>3</v>
      </c>
      <c r="S22" s="225"/>
      <c r="T22" s="227"/>
      <c r="U22" s="289"/>
      <c r="V22" s="221">
        <f t="shared" si="6"/>
        <v>0.36666666666666664</v>
      </c>
      <c r="W22" s="222">
        <f t="shared" si="2"/>
        <v>3</v>
      </c>
      <c r="X22" s="222">
        <f t="shared" si="3"/>
        <v>45</v>
      </c>
      <c r="Y22" s="222">
        <f t="shared" si="7"/>
        <v>1</v>
      </c>
      <c r="Z22" s="229"/>
      <c r="AA22" s="192"/>
      <c r="AB22" s="192"/>
      <c r="AC22" s="192"/>
      <c r="AD22" s="192">
        <v>4</v>
      </c>
      <c r="AE22" s="192"/>
      <c r="AF22" s="192"/>
      <c r="AG22" s="193"/>
    </row>
    <row r="23" spans="1:33" ht="14.25" customHeight="1" thickBot="1" x14ac:dyDescent="0.3">
      <c r="A23" s="12" t="s">
        <v>135</v>
      </c>
      <c r="B23" s="186" t="s">
        <v>136</v>
      </c>
      <c r="C23" s="235"/>
      <c r="D23" s="238">
        <v>6</v>
      </c>
      <c r="E23" s="236"/>
      <c r="F23" s="237"/>
      <c r="G23" s="293">
        <v>4</v>
      </c>
      <c r="H23" s="471">
        <f t="shared" si="4"/>
        <v>120</v>
      </c>
      <c r="I23" s="654">
        <v>44</v>
      </c>
      <c r="J23" s="655">
        <v>30</v>
      </c>
      <c r="K23" s="238"/>
      <c r="L23" s="656">
        <v>14</v>
      </c>
      <c r="M23" s="657">
        <v>76</v>
      </c>
      <c r="N23" s="235"/>
      <c r="O23" s="236"/>
      <c r="P23" s="238"/>
      <c r="Q23" s="238"/>
      <c r="R23" s="236"/>
      <c r="S23" s="472">
        <v>3</v>
      </c>
      <c r="T23" s="238"/>
      <c r="U23" s="290"/>
      <c r="V23" s="221">
        <f t="shared" si="6"/>
        <v>0.36666666666666664</v>
      </c>
      <c r="W23" s="222">
        <f t="shared" si="2"/>
        <v>3</v>
      </c>
      <c r="X23" s="222">
        <f t="shared" si="3"/>
        <v>45</v>
      </c>
      <c r="Y23" s="222">
        <f t="shared" si="7"/>
        <v>1</v>
      </c>
      <c r="Z23" s="229"/>
      <c r="AA23" s="192"/>
      <c r="AB23" s="192"/>
      <c r="AC23" s="192"/>
      <c r="AD23" s="192"/>
      <c r="AE23" s="192">
        <v>4</v>
      </c>
      <c r="AF23" s="192"/>
      <c r="AG23" s="193"/>
    </row>
    <row r="24" spans="1:33" s="9" customFormat="1" ht="16.5" thickBot="1" x14ac:dyDescent="0.3">
      <c r="A24" s="828" t="s">
        <v>137</v>
      </c>
      <c r="B24" s="829"/>
      <c r="C24" s="14">
        <v>6</v>
      </c>
      <c r="D24" s="14">
        <v>15</v>
      </c>
      <c r="E24" s="14"/>
      <c r="F24" s="239"/>
      <c r="G24" s="15">
        <f>SUM(G11:G23)</f>
        <v>58</v>
      </c>
      <c r="H24" s="20">
        <f t="shared" ref="H24:R24" si="8">SUM(H11:H23)</f>
        <v>1740</v>
      </c>
      <c r="I24" s="20">
        <f t="shared" si="8"/>
        <v>672</v>
      </c>
      <c r="J24" s="20">
        <f t="shared" si="8"/>
        <v>256</v>
      </c>
      <c r="K24" s="20">
        <f t="shared" si="8"/>
        <v>0</v>
      </c>
      <c r="L24" s="240">
        <f t="shared" si="8"/>
        <v>416</v>
      </c>
      <c r="M24" s="15">
        <f t="shared" si="8"/>
        <v>1040</v>
      </c>
      <c r="N24" s="20">
        <f>SUM(N11:N23)</f>
        <v>10</v>
      </c>
      <c r="O24" s="20">
        <f>SUM(O11:O23)</f>
        <v>16</v>
      </c>
      <c r="P24" s="20">
        <f>SUM(P11:P23)</f>
        <v>2</v>
      </c>
      <c r="Q24" s="20">
        <f t="shared" si="8"/>
        <v>1</v>
      </c>
      <c r="R24" s="20">
        <f t="shared" si="8"/>
        <v>7</v>
      </c>
      <c r="S24" s="17">
        <f>SUM(S12:S23)</f>
        <v>5</v>
      </c>
      <c r="T24" s="17">
        <f>SUM(T12:T23)</f>
        <v>2</v>
      </c>
      <c r="U24" s="241">
        <f>SUM(U12:U23)</f>
        <v>3</v>
      </c>
      <c r="V24" s="188"/>
      <c r="W24" s="222">
        <f t="shared" si="2"/>
        <v>46</v>
      </c>
      <c r="X24" s="222">
        <f t="shared" si="3"/>
        <v>690</v>
      </c>
      <c r="Y24" s="222">
        <f t="shared" si="7"/>
        <v>18</v>
      </c>
      <c r="Z24" s="242"/>
      <c r="AA24" s="194"/>
      <c r="AB24" s="194"/>
      <c r="AC24" s="194"/>
      <c r="AD24" s="194"/>
      <c r="AE24" s="194"/>
      <c r="AF24" s="194"/>
      <c r="AG24" s="195"/>
    </row>
    <row r="25" spans="1:33" ht="15.75" thickBot="1" x14ac:dyDescent="0.3">
      <c r="A25" s="830" t="s">
        <v>138</v>
      </c>
      <c r="B25" s="831">
        <f t="shared" ref="B25:U25" si="9">SUM(B26:B28)</f>
        <v>0</v>
      </c>
      <c r="C25" s="831">
        <f t="shared" si="9"/>
        <v>0</v>
      </c>
      <c r="D25" s="831">
        <f t="shared" si="9"/>
        <v>12</v>
      </c>
      <c r="E25" s="831">
        <f t="shared" si="9"/>
        <v>0</v>
      </c>
      <c r="F25" s="831">
        <f t="shared" si="9"/>
        <v>0</v>
      </c>
      <c r="G25" s="831">
        <f>SUM(G26:G28)</f>
        <v>35</v>
      </c>
      <c r="H25" s="831">
        <f t="shared" si="9"/>
        <v>1050</v>
      </c>
      <c r="I25" s="831">
        <f t="shared" si="9"/>
        <v>405</v>
      </c>
      <c r="J25" s="831">
        <f t="shared" si="9"/>
        <v>210</v>
      </c>
      <c r="K25" s="831">
        <f t="shared" si="9"/>
        <v>0</v>
      </c>
      <c r="L25" s="831">
        <f t="shared" si="9"/>
        <v>195</v>
      </c>
      <c r="M25" s="831">
        <f t="shared" si="9"/>
        <v>645</v>
      </c>
      <c r="N25" s="831">
        <f t="shared" si="9"/>
        <v>0</v>
      </c>
      <c r="O25" s="831">
        <f t="shared" si="9"/>
        <v>0</v>
      </c>
      <c r="P25" s="831">
        <f t="shared" si="9"/>
        <v>15</v>
      </c>
      <c r="Q25" s="831">
        <f t="shared" si="9"/>
        <v>8</v>
      </c>
      <c r="R25" s="831">
        <f t="shared" si="9"/>
        <v>4</v>
      </c>
      <c r="S25" s="831">
        <f t="shared" si="9"/>
        <v>0</v>
      </c>
      <c r="T25" s="831">
        <f t="shared" si="9"/>
        <v>0</v>
      </c>
      <c r="U25" s="832">
        <f t="shared" si="9"/>
        <v>0</v>
      </c>
      <c r="V25" s="188"/>
      <c r="W25" s="222">
        <f t="shared" si="2"/>
        <v>27</v>
      </c>
      <c r="X25" s="222">
        <f t="shared" si="3"/>
        <v>405</v>
      </c>
      <c r="Y25" s="222">
        <f t="shared" si="7"/>
        <v>0</v>
      </c>
      <c r="Z25" s="242"/>
      <c r="AA25" s="194"/>
      <c r="AB25" s="194"/>
      <c r="AC25" s="194"/>
      <c r="AD25" s="194"/>
      <c r="AE25" s="194"/>
      <c r="AF25" s="194"/>
      <c r="AG25" s="195"/>
    </row>
    <row r="26" spans="1:33" s="9" customFormat="1" ht="16.5" thickBot="1" x14ac:dyDescent="0.3">
      <c r="A26" s="421"/>
      <c r="B26" s="422" t="s">
        <v>139</v>
      </c>
      <c r="C26" s="423">
        <v>0</v>
      </c>
      <c r="D26" s="423">
        <v>5</v>
      </c>
      <c r="E26" s="423"/>
      <c r="F26" s="424"/>
      <c r="G26" s="425">
        <f>SUM(G27:G31)</f>
        <v>25</v>
      </c>
      <c r="H26" s="426">
        <f t="shared" ref="H26:U26" si="10">SUM(H27:H31)</f>
        <v>750</v>
      </c>
      <c r="I26" s="427">
        <f t="shared" si="10"/>
        <v>285</v>
      </c>
      <c r="J26" s="427">
        <f t="shared" si="10"/>
        <v>150</v>
      </c>
      <c r="K26" s="427">
        <f t="shared" si="10"/>
        <v>0</v>
      </c>
      <c r="L26" s="428">
        <f t="shared" si="10"/>
        <v>135</v>
      </c>
      <c r="M26" s="425">
        <f t="shared" si="10"/>
        <v>465</v>
      </c>
      <c r="N26" s="429">
        <f t="shared" si="10"/>
        <v>0</v>
      </c>
      <c r="O26" s="427">
        <f t="shared" si="10"/>
        <v>0</v>
      </c>
      <c r="P26" s="427">
        <f t="shared" si="10"/>
        <v>11</v>
      </c>
      <c r="Q26" s="427">
        <f t="shared" si="10"/>
        <v>4</v>
      </c>
      <c r="R26" s="427">
        <f t="shared" si="10"/>
        <v>4</v>
      </c>
      <c r="S26" s="427">
        <f t="shared" si="10"/>
        <v>0</v>
      </c>
      <c r="T26" s="427">
        <f t="shared" si="10"/>
        <v>0</v>
      </c>
      <c r="U26" s="430">
        <f t="shared" si="10"/>
        <v>0</v>
      </c>
      <c r="V26" s="188"/>
      <c r="W26" s="222">
        <f t="shared" si="2"/>
        <v>19</v>
      </c>
      <c r="X26" s="222">
        <f t="shared" si="3"/>
        <v>285</v>
      </c>
      <c r="Y26" s="222">
        <f t="shared" si="7"/>
        <v>0</v>
      </c>
      <c r="Z26" s="242"/>
      <c r="AA26" s="194"/>
      <c r="AB26" s="194"/>
      <c r="AC26" s="194"/>
      <c r="AD26" s="194"/>
      <c r="AE26" s="194"/>
      <c r="AF26" s="194"/>
      <c r="AG26" s="195"/>
    </row>
    <row r="27" spans="1:33" x14ac:dyDescent="0.25">
      <c r="A27" s="431" t="s">
        <v>140</v>
      </c>
      <c r="B27" s="866" t="s">
        <v>141</v>
      </c>
      <c r="C27" s="432"/>
      <c r="D27" s="433">
        <v>3</v>
      </c>
      <c r="E27" s="434"/>
      <c r="F27" s="435"/>
      <c r="G27" s="436">
        <v>5</v>
      </c>
      <c r="H27" s="437">
        <f>G27*30</f>
        <v>150</v>
      </c>
      <c r="I27" s="438">
        <f>N27*15+O27*15+P27*15+Q27*15+R27*15+S27*15+T27*15+U27*10</f>
        <v>60</v>
      </c>
      <c r="J27" s="439">
        <v>30</v>
      </c>
      <c r="K27" s="439"/>
      <c r="L27" s="440">
        <f>I27-J27</f>
        <v>30</v>
      </c>
      <c r="M27" s="441">
        <f>H27-I27</f>
        <v>90</v>
      </c>
      <c r="N27" s="442"/>
      <c r="O27" s="434"/>
      <c r="P27" s="433">
        <v>4</v>
      </c>
      <c r="Q27" s="433"/>
      <c r="R27" s="432"/>
      <c r="S27" s="432"/>
      <c r="T27" s="433"/>
      <c r="U27" s="443"/>
      <c r="V27" s="233">
        <f>I27/H27</f>
        <v>0.4</v>
      </c>
      <c r="W27" s="222">
        <f t="shared" si="2"/>
        <v>4</v>
      </c>
      <c r="X27" s="222">
        <f t="shared" si="3"/>
        <v>60</v>
      </c>
      <c r="Y27" s="222">
        <f t="shared" si="7"/>
        <v>0</v>
      </c>
      <c r="Z27" s="229"/>
      <c r="AA27" s="192"/>
      <c r="AB27" s="192">
        <v>5</v>
      </c>
      <c r="AC27" s="192"/>
      <c r="AD27" s="192"/>
      <c r="AE27" s="192"/>
      <c r="AF27" s="192"/>
      <c r="AG27" s="193"/>
    </row>
    <row r="28" spans="1:33" x14ac:dyDescent="0.25">
      <c r="A28" s="431" t="s">
        <v>142</v>
      </c>
      <c r="B28" s="867"/>
      <c r="C28" s="432"/>
      <c r="D28" s="433">
        <v>4</v>
      </c>
      <c r="E28" s="434"/>
      <c r="F28" s="435"/>
      <c r="G28" s="444">
        <v>5</v>
      </c>
      <c r="H28" s="437">
        <f>G28*30</f>
        <v>150</v>
      </c>
      <c r="I28" s="438">
        <f>N28*15+O28*15+P28*15+Q28*15+R28*15+S28*15+T28*15+U28*10</f>
        <v>60</v>
      </c>
      <c r="J28" s="445">
        <v>30</v>
      </c>
      <c r="K28" s="445"/>
      <c r="L28" s="440">
        <f>I28-J28</f>
        <v>30</v>
      </c>
      <c r="M28" s="446">
        <f>H28-I28</f>
        <v>90</v>
      </c>
      <c r="N28" s="447"/>
      <c r="O28" s="434"/>
      <c r="P28" s="433"/>
      <c r="Q28" s="433">
        <v>4</v>
      </c>
      <c r="R28" s="432"/>
      <c r="S28" s="432"/>
      <c r="T28" s="433"/>
      <c r="U28" s="443"/>
      <c r="V28" s="233">
        <f>I28/H28</f>
        <v>0.4</v>
      </c>
      <c r="W28" s="222">
        <f t="shared" si="2"/>
        <v>4</v>
      </c>
      <c r="X28" s="222">
        <f t="shared" si="3"/>
        <v>60</v>
      </c>
      <c r="Y28" s="222">
        <f t="shared" si="7"/>
        <v>0</v>
      </c>
      <c r="Z28" s="229"/>
      <c r="AA28" s="192"/>
      <c r="AB28" s="192"/>
      <c r="AC28" s="192">
        <v>5</v>
      </c>
      <c r="AD28" s="192"/>
      <c r="AE28" s="192"/>
      <c r="AF28" s="192"/>
      <c r="AG28" s="193"/>
    </row>
    <row r="29" spans="1:33" x14ac:dyDescent="0.25">
      <c r="A29" s="431" t="s">
        <v>143</v>
      </c>
      <c r="B29" s="867"/>
      <c r="C29" s="448"/>
      <c r="D29" s="449">
        <v>3</v>
      </c>
      <c r="E29" s="450"/>
      <c r="F29" s="435"/>
      <c r="G29" s="444">
        <v>5</v>
      </c>
      <c r="H29" s="437">
        <f>G29*30</f>
        <v>150</v>
      </c>
      <c r="I29" s="438">
        <f>N29*15+O29*15+P29*15+Q29*15+R29*15+S29*15+T29*15+U29*10</f>
        <v>60</v>
      </c>
      <c r="J29" s="445">
        <v>30</v>
      </c>
      <c r="K29" s="445"/>
      <c r="L29" s="440">
        <f>I29-J29</f>
        <v>30</v>
      </c>
      <c r="M29" s="446">
        <f>H29-I29</f>
        <v>90</v>
      </c>
      <c r="N29" s="447"/>
      <c r="O29" s="434"/>
      <c r="P29" s="433">
        <v>4</v>
      </c>
      <c r="Q29" s="433"/>
      <c r="R29" s="432"/>
      <c r="S29" s="432"/>
      <c r="T29" s="433"/>
      <c r="U29" s="443"/>
      <c r="V29" s="233">
        <f>I29/H29</f>
        <v>0.4</v>
      </c>
      <c r="W29" s="222">
        <f t="shared" si="2"/>
        <v>4</v>
      </c>
      <c r="X29" s="222">
        <f t="shared" si="3"/>
        <v>60</v>
      </c>
      <c r="Y29" s="222">
        <f>X29-I29</f>
        <v>0</v>
      </c>
      <c r="Z29" s="229"/>
      <c r="AA29" s="192"/>
      <c r="AB29" s="192">
        <v>5</v>
      </c>
      <c r="AC29" s="192"/>
      <c r="AD29" s="192"/>
      <c r="AE29" s="192"/>
      <c r="AF29" s="192"/>
      <c r="AG29" s="193"/>
    </row>
    <row r="30" spans="1:33" x14ac:dyDescent="0.25">
      <c r="A30" s="431" t="s">
        <v>144</v>
      </c>
      <c r="B30" s="867"/>
      <c r="C30" s="448"/>
      <c r="D30" s="449">
        <v>3</v>
      </c>
      <c r="E30" s="450"/>
      <c r="F30" s="435"/>
      <c r="G30" s="444">
        <v>5</v>
      </c>
      <c r="H30" s="437">
        <f>G30*30</f>
        <v>150</v>
      </c>
      <c r="I30" s="438">
        <f>N30*15+O30*15+P30*15+Q30*15+R30*15+S30*15+T30*15+U30*10</f>
        <v>45</v>
      </c>
      <c r="J30" s="445">
        <v>30</v>
      </c>
      <c r="K30" s="445"/>
      <c r="L30" s="440">
        <f>I30-J30</f>
        <v>15</v>
      </c>
      <c r="M30" s="446">
        <f>H30-I30</f>
        <v>105</v>
      </c>
      <c r="N30" s="451"/>
      <c r="O30" s="450"/>
      <c r="P30" s="342">
        <v>3</v>
      </c>
      <c r="Q30" s="449"/>
      <c r="R30" s="448"/>
      <c r="S30" s="448"/>
      <c r="T30" s="449"/>
      <c r="U30" s="452"/>
      <c r="V30" s="468">
        <f>I30/H30</f>
        <v>0.3</v>
      </c>
      <c r="W30" s="222">
        <f t="shared" si="2"/>
        <v>3</v>
      </c>
      <c r="X30" s="222">
        <f t="shared" si="3"/>
        <v>45</v>
      </c>
      <c r="Y30" s="222">
        <f>X30-I30</f>
        <v>0</v>
      </c>
      <c r="Z30" s="229"/>
      <c r="AA30" s="192"/>
      <c r="AB30" s="192">
        <v>5</v>
      </c>
      <c r="AC30" s="192"/>
      <c r="AD30" s="192"/>
      <c r="AE30" s="192"/>
      <c r="AF30" s="192"/>
      <c r="AG30" s="193"/>
    </row>
    <row r="31" spans="1:33" ht="15.75" thickBot="1" x14ac:dyDescent="0.3">
      <c r="A31" s="453" t="s">
        <v>145</v>
      </c>
      <c r="B31" s="868"/>
      <c r="C31" s="454"/>
      <c r="D31" s="455">
        <v>5</v>
      </c>
      <c r="E31" s="454"/>
      <c r="F31" s="435"/>
      <c r="G31" s="444">
        <v>5</v>
      </c>
      <c r="H31" s="437">
        <f>G31*30</f>
        <v>150</v>
      </c>
      <c r="I31" s="438">
        <f>N31*15+O31*15+P31*15+Q31*15+R31*15+S31*15+T31*15+U31*10</f>
        <v>60</v>
      </c>
      <c r="J31" s="445">
        <v>30</v>
      </c>
      <c r="K31" s="445"/>
      <c r="L31" s="440">
        <f>I31-J31</f>
        <v>30</v>
      </c>
      <c r="M31" s="456">
        <f>H31-I31</f>
        <v>90</v>
      </c>
      <c r="N31" s="457"/>
      <c r="O31" s="454"/>
      <c r="P31" s="455"/>
      <c r="Q31" s="455"/>
      <c r="R31" s="642">
        <v>4</v>
      </c>
      <c r="S31" s="458"/>
      <c r="T31" s="455"/>
      <c r="U31" s="459"/>
      <c r="V31" s="233">
        <f>I31/H31</f>
        <v>0.4</v>
      </c>
      <c r="W31" s="222">
        <f t="shared" si="2"/>
        <v>4</v>
      </c>
      <c r="X31" s="222">
        <f t="shared" si="3"/>
        <v>60</v>
      </c>
      <c r="Y31" s="222">
        <f>X31-I31</f>
        <v>0</v>
      </c>
      <c r="Z31" s="229"/>
      <c r="AA31" s="192"/>
      <c r="AB31" s="192"/>
      <c r="AC31" s="192"/>
      <c r="AD31" s="192">
        <v>5</v>
      </c>
      <c r="AE31" s="192"/>
      <c r="AF31" s="192"/>
      <c r="AG31" s="193"/>
    </row>
    <row r="32" spans="1:33" s="9" customFormat="1" ht="16.5" thickBot="1" x14ac:dyDescent="0.3">
      <c r="A32" s="785" t="s">
        <v>146</v>
      </c>
      <c r="B32" s="786"/>
      <c r="C32" s="243">
        <f>C26+C24</f>
        <v>6</v>
      </c>
      <c r="D32" s="243">
        <f>D26+D24</f>
        <v>20</v>
      </c>
      <c r="E32" s="243"/>
      <c r="F32" s="244"/>
      <c r="G32" s="245">
        <f t="shared" ref="G32:U32" si="11">SUM(G24,G26)</f>
        <v>83</v>
      </c>
      <c r="H32" s="246">
        <f t="shared" si="11"/>
        <v>2490</v>
      </c>
      <c r="I32" s="247">
        <f t="shared" si="11"/>
        <v>957</v>
      </c>
      <c r="J32" s="247">
        <f t="shared" si="11"/>
        <v>406</v>
      </c>
      <c r="K32" s="247">
        <f t="shared" si="11"/>
        <v>0</v>
      </c>
      <c r="L32" s="248">
        <f t="shared" si="11"/>
        <v>551</v>
      </c>
      <c r="M32" s="245">
        <f t="shared" si="11"/>
        <v>1505</v>
      </c>
      <c r="N32" s="246">
        <f t="shared" si="11"/>
        <v>10</v>
      </c>
      <c r="O32" s="247">
        <f t="shared" si="11"/>
        <v>16</v>
      </c>
      <c r="P32" s="247">
        <f t="shared" si="11"/>
        <v>13</v>
      </c>
      <c r="Q32" s="247">
        <f t="shared" si="11"/>
        <v>5</v>
      </c>
      <c r="R32" s="247">
        <f t="shared" si="11"/>
        <v>11</v>
      </c>
      <c r="S32" s="247">
        <f t="shared" si="11"/>
        <v>5</v>
      </c>
      <c r="T32" s="247">
        <f t="shared" si="11"/>
        <v>2</v>
      </c>
      <c r="U32" s="249">
        <f t="shared" si="11"/>
        <v>3</v>
      </c>
      <c r="V32" s="188"/>
      <c r="W32" s="222"/>
      <c r="X32" s="222"/>
      <c r="Y32" s="222"/>
      <c r="Z32" s="242"/>
      <c r="AA32" s="194"/>
      <c r="AB32" s="194"/>
      <c r="AC32" s="194"/>
      <c r="AD32" s="194"/>
      <c r="AE32" s="194"/>
      <c r="AF32" s="194"/>
      <c r="AG32" s="195"/>
    </row>
    <row r="33" spans="1:33" ht="15.75" thickBot="1" x14ac:dyDescent="0.3">
      <c r="A33" s="787" t="s">
        <v>147</v>
      </c>
      <c r="B33" s="788"/>
      <c r="C33" s="788"/>
      <c r="D33" s="788"/>
      <c r="E33" s="788"/>
      <c r="F33" s="788"/>
      <c r="G33" s="788"/>
      <c r="H33" s="788"/>
      <c r="I33" s="788"/>
      <c r="J33" s="788"/>
      <c r="K33" s="788"/>
      <c r="L33" s="788"/>
      <c r="M33" s="788"/>
      <c r="N33" s="788"/>
      <c r="O33" s="788"/>
      <c r="P33" s="788"/>
      <c r="Q33" s="789"/>
      <c r="R33" s="789"/>
      <c r="S33" s="789"/>
      <c r="T33" s="789"/>
      <c r="U33" s="790"/>
      <c r="V33" s="188"/>
      <c r="W33" s="222"/>
      <c r="X33" s="222"/>
      <c r="Y33" s="222"/>
      <c r="Z33" s="242"/>
      <c r="AA33" s="194"/>
      <c r="AB33" s="194"/>
      <c r="AC33" s="194"/>
      <c r="AD33" s="194"/>
      <c r="AE33" s="194"/>
      <c r="AF33" s="194"/>
      <c r="AG33" s="195"/>
    </row>
    <row r="34" spans="1:33" ht="15.75" thickBot="1" x14ac:dyDescent="0.3">
      <c r="A34" s="791" t="s">
        <v>148</v>
      </c>
      <c r="B34" s="792"/>
      <c r="C34" s="792"/>
      <c r="D34" s="792"/>
      <c r="E34" s="792"/>
      <c r="F34" s="792"/>
      <c r="G34" s="792"/>
      <c r="H34" s="792"/>
      <c r="I34" s="793"/>
      <c r="J34" s="792"/>
      <c r="K34" s="792"/>
      <c r="L34" s="792"/>
      <c r="M34" s="792"/>
      <c r="N34" s="792"/>
      <c r="O34" s="792"/>
      <c r="P34" s="792"/>
      <c r="Q34" s="794"/>
      <c r="R34" s="794"/>
      <c r="S34" s="794"/>
      <c r="T34" s="794"/>
      <c r="U34" s="795"/>
      <c r="V34" s="188"/>
      <c r="W34" s="222"/>
      <c r="X34" s="222"/>
      <c r="Y34" s="222"/>
      <c r="Z34" s="242"/>
      <c r="AA34" s="194"/>
      <c r="AB34" s="194"/>
      <c r="AC34" s="194"/>
      <c r="AD34" s="194"/>
      <c r="AE34" s="194"/>
      <c r="AF34" s="194"/>
      <c r="AG34" s="195"/>
    </row>
    <row r="35" spans="1:33" s="187" customFormat="1" ht="15.75" customHeight="1" x14ac:dyDescent="0.2">
      <c r="A35" s="323" t="s">
        <v>149</v>
      </c>
      <c r="B35" s="324" t="s">
        <v>150</v>
      </c>
      <c r="C35" s="325">
        <v>1</v>
      </c>
      <c r="D35" s="326"/>
      <c r="E35" s="327"/>
      <c r="F35" s="217">
        <f>SUM(Z35:AG35)</f>
        <v>5</v>
      </c>
      <c r="G35" s="328">
        <v>5</v>
      </c>
      <c r="H35" s="329">
        <f t="shared" ref="H35:H58" si="12">G35*30</f>
        <v>150</v>
      </c>
      <c r="I35" s="473">
        <f t="shared" ref="I35:I52" si="13">N35*15+O35*15+P35*15+Q35*15+R35*15+S35*15+T35*15+U35*10</f>
        <v>60</v>
      </c>
      <c r="J35" s="330">
        <v>45</v>
      </c>
      <c r="K35" s="330"/>
      <c r="L35" s="320">
        <f t="shared" ref="L35:L52" si="14">I35-J35</f>
        <v>15</v>
      </c>
      <c r="M35" s="331">
        <f t="shared" ref="M35:M58" si="15">H35-I35</f>
        <v>90</v>
      </c>
      <c r="N35" s="332">
        <v>4</v>
      </c>
      <c r="O35" s="333"/>
      <c r="P35" s="334"/>
      <c r="Q35" s="334"/>
      <c r="R35" s="335"/>
      <c r="S35" s="336"/>
      <c r="T35" s="337"/>
      <c r="U35" s="338"/>
      <c r="V35" s="221">
        <f t="shared" ref="V35:V52" si="16">I35/H35</f>
        <v>0.4</v>
      </c>
      <c r="W35" s="222">
        <f t="shared" ref="W35:W52" si="17">SUM(N35:U35)</f>
        <v>4</v>
      </c>
      <c r="X35" s="222">
        <f t="shared" ref="X35:X52" si="18">W35*15</f>
        <v>60</v>
      </c>
      <c r="Y35" s="222">
        <f t="shared" si="7"/>
        <v>0</v>
      </c>
      <c r="Z35" s="242">
        <v>5</v>
      </c>
      <c r="AA35" s="194"/>
      <c r="AB35" s="194"/>
      <c r="AC35" s="194"/>
      <c r="AD35" s="194"/>
      <c r="AE35" s="194"/>
      <c r="AF35" s="194"/>
      <c r="AG35" s="195"/>
    </row>
    <row r="36" spans="1:33" s="187" customFormat="1" ht="15.75" customHeight="1" x14ac:dyDescent="0.2">
      <c r="A36" s="11" t="s">
        <v>151</v>
      </c>
      <c r="B36" s="339" t="s">
        <v>152</v>
      </c>
      <c r="C36" s="231">
        <v>1</v>
      </c>
      <c r="D36" s="227"/>
      <c r="E36" s="232"/>
      <c r="F36" s="217">
        <f t="shared" ref="F36:F58" si="19">SUM(Z36:AG36)</f>
        <v>4</v>
      </c>
      <c r="G36" s="340">
        <v>4</v>
      </c>
      <c r="H36" s="341">
        <f>G36*30</f>
        <v>120</v>
      </c>
      <c r="I36" s="473">
        <f t="shared" si="13"/>
        <v>45</v>
      </c>
      <c r="J36" s="342">
        <v>30</v>
      </c>
      <c r="K36" s="342"/>
      <c r="L36" s="320">
        <f t="shared" si="14"/>
        <v>15</v>
      </c>
      <c r="M36" s="343">
        <f>H36-I36</f>
        <v>75</v>
      </c>
      <c r="N36" s="341">
        <v>3</v>
      </c>
      <c r="O36" s="344"/>
      <c r="P36" s="342"/>
      <c r="Q36" s="342"/>
      <c r="R36" s="345"/>
      <c r="S36" s="346"/>
      <c r="T36" s="347"/>
      <c r="U36" s="348"/>
      <c r="V36" s="221">
        <f t="shared" si="16"/>
        <v>0.375</v>
      </c>
      <c r="W36" s="222">
        <f t="shared" si="17"/>
        <v>3</v>
      </c>
      <c r="X36" s="222">
        <f t="shared" si="18"/>
        <v>45</v>
      </c>
      <c r="Y36" s="222">
        <f t="shared" si="7"/>
        <v>0</v>
      </c>
      <c r="Z36" s="242">
        <v>4</v>
      </c>
      <c r="AA36" s="194"/>
      <c r="AB36" s="194"/>
      <c r="AC36" s="194"/>
      <c r="AD36" s="194"/>
      <c r="AE36" s="194"/>
      <c r="AF36" s="194"/>
      <c r="AG36" s="195"/>
    </row>
    <row r="37" spans="1:33" s="187" customFormat="1" ht="15.75" customHeight="1" x14ac:dyDescent="0.2">
      <c r="A37" s="11" t="s">
        <v>153</v>
      </c>
      <c r="B37" s="339" t="s">
        <v>154</v>
      </c>
      <c r="C37" s="231">
        <v>3</v>
      </c>
      <c r="D37" s="227">
        <v>1.2</v>
      </c>
      <c r="E37" s="232">
        <v>2</v>
      </c>
      <c r="F37" s="217">
        <f t="shared" si="19"/>
        <v>8</v>
      </c>
      <c r="G37" s="340">
        <v>8</v>
      </c>
      <c r="H37" s="341">
        <f>G37*30</f>
        <v>240</v>
      </c>
      <c r="I37" s="473">
        <f t="shared" si="13"/>
        <v>90</v>
      </c>
      <c r="J37" s="342">
        <v>60</v>
      </c>
      <c r="K37" s="342"/>
      <c r="L37" s="320">
        <f t="shared" si="14"/>
        <v>30</v>
      </c>
      <c r="M37" s="349">
        <f>H37-I37</f>
        <v>150</v>
      </c>
      <c r="N37" s="341">
        <v>3</v>
      </c>
      <c r="O37" s="344">
        <v>2</v>
      </c>
      <c r="P37" s="342">
        <v>1</v>
      </c>
      <c r="Q37" s="342"/>
      <c r="R37" s="350"/>
      <c r="S37" s="351"/>
      <c r="T37" s="342"/>
      <c r="U37" s="352"/>
      <c r="V37" s="221">
        <f t="shared" si="16"/>
        <v>0.375</v>
      </c>
      <c r="W37" s="222">
        <f t="shared" si="17"/>
        <v>6</v>
      </c>
      <c r="X37" s="222">
        <f t="shared" si="18"/>
        <v>90</v>
      </c>
      <c r="Y37" s="222">
        <f t="shared" si="7"/>
        <v>0</v>
      </c>
      <c r="Z37" s="466">
        <v>4</v>
      </c>
      <c r="AA37" s="194">
        <v>2</v>
      </c>
      <c r="AB37" s="465">
        <v>2</v>
      </c>
      <c r="AC37" s="194"/>
      <c r="AD37" s="194"/>
      <c r="AE37" s="194"/>
      <c r="AF37" s="194"/>
      <c r="AG37" s="195"/>
    </row>
    <row r="38" spans="1:33" s="187" customFormat="1" ht="15.75" customHeight="1" x14ac:dyDescent="0.2">
      <c r="A38" s="11" t="s">
        <v>155</v>
      </c>
      <c r="B38" s="339" t="s">
        <v>156</v>
      </c>
      <c r="C38" s="231">
        <v>2</v>
      </c>
      <c r="D38" s="227">
        <v>1</v>
      </c>
      <c r="E38" s="231">
        <v>4</v>
      </c>
      <c r="F38" s="217">
        <f t="shared" si="19"/>
        <v>5</v>
      </c>
      <c r="G38" s="340">
        <v>5</v>
      </c>
      <c r="H38" s="341">
        <f t="shared" si="12"/>
        <v>150</v>
      </c>
      <c r="I38" s="473">
        <f t="shared" si="13"/>
        <v>60</v>
      </c>
      <c r="J38" s="353">
        <v>45</v>
      </c>
      <c r="K38" s="353"/>
      <c r="L38" s="320">
        <f t="shared" si="14"/>
        <v>15</v>
      </c>
      <c r="M38" s="354">
        <f t="shared" si="15"/>
        <v>90</v>
      </c>
      <c r="N38" s="341">
        <v>2</v>
      </c>
      <c r="O38" s="344">
        <v>2</v>
      </c>
      <c r="P38" s="342"/>
      <c r="Q38" s="342"/>
      <c r="R38" s="355"/>
      <c r="S38" s="231"/>
      <c r="T38" s="227"/>
      <c r="U38" s="289"/>
      <c r="V38" s="221">
        <f t="shared" si="16"/>
        <v>0.4</v>
      </c>
      <c r="W38" s="222">
        <f t="shared" si="17"/>
        <v>4</v>
      </c>
      <c r="X38" s="222">
        <f t="shared" si="18"/>
        <v>60</v>
      </c>
      <c r="Y38" s="222">
        <f t="shared" si="7"/>
        <v>0</v>
      </c>
      <c r="Z38" s="466">
        <v>3</v>
      </c>
      <c r="AA38" s="465">
        <v>2</v>
      </c>
      <c r="AB38" s="194"/>
      <c r="AC38" s="194"/>
      <c r="AD38" s="194"/>
      <c r="AE38" s="194"/>
      <c r="AF38" s="194"/>
      <c r="AG38" s="195"/>
    </row>
    <row r="39" spans="1:33" s="286" customFormat="1" ht="15.75" customHeight="1" x14ac:dyDescent="0.2">
      <c r="A39" s="11" t="s">
        <v>157</v>
      </c>
      <c r="B39" s="339" t="s">
        <v>158</v>
      </c>
      <c r="C39" s="356">
        <v>4</v>
      </c>
      <c r="D39" s="357">
        <v>2.2999999999999998</v>
      </c>
      <c r="E39" s="358"/>
      <c r="F39" s="283">
        <f t="shared" si="19"/>
        <v>8</v>
      </c>
      <c r="G39" s="477">
        <v>8</v>
      </c>
      <c r="H39" s="341">
        <f t="shared" si="12"/>
        <v>240</v>
      </c>
      <c r="I39" s="473">
        <f t="shared" si="13"/>
        <v>75</v>
      </c>
      <c r="J39" s="353">
        <v>15</v>
      </c>
      <c r="K39" s="353"/>
      <c r="L39" s="320">
        <f t="shared" si="14"/>
        <v>60</v>
      </c>
      <c r="M39" s="354">
        <f t="shared" si="15"/>
        <v>165</v>
      </c>
      <c r="N39" s="359"/>
      <c r="O39" s="360">
        <v>2</v>
      </c>
      <c r="P39" s="361">
        <v>1</v>
      </c>
      <c r="Q39" s="361">
        <v>2</v>
      </c>
      <c r="R39" s="355"/>
      <c r="S39" s="231"/>
      <c r="T39" s="227"/>
      <c r="U39" s="289"/>
      <c r="V39" s="468">
        <f t="shared" si="16"/>
        <v>0.3125</v>
      </c>
      <c r="W39" s="234">
        <f t="shared" si="17"/>
        <v>5</v>
      </c>
      <c r="X39" s="234">
        <f t="shared" si="18"/>
        <v>75</v>
      </c>
      <c r="Y39" s="234">
        <f t="shared" si="7"/>
        <v>0</v>
      </c>
      <c r="Z39" s="285"/>
      <c r="AA39" s="464">
        <v>3</v>
      </c>
      <c r="AB39" s="464">
        <v>3</v>
      </c>
      <c r="AC39" s="464">
        <v>2</v>
      </c>
      <c r="AD39" s="185"/>
      <c r="AE39" s="185"/>
      <c r="AF39" s="185"/>
      <c r="AG39" s="284"/>
    </row>
    <row r="40" spans="1:33" s="286" customFormat="1" ht="15.75" customHeight="1" x14ac:dyDescent="0.2">
      <c r="A40" s="11" t="s">
        <v>159</v>
      </c>
      <c r="B40" s="339" t="s">
        <v>165</v>
      </c>
      <c r="C40" s="231"/>
      <c r="D40" s="227">
        <v>3</v>
      </c>
      <c r="E40" s="232"/>
      <c r="F40" s="283">
        <f t="shared" si="19"/>
        <v>5</v>
      </c>
      <c r="G40" s="340">
        <v>5</v>
      </c>
      <c r="H40" s="341">
        <f t="shared" si="12"/>
        <v>150</v>
      </c>
      <c r="I40" s="473">
        <f t="shared" si="13"/>
        <v>45</v>
      </c>
      <c r="J40" s="353">
        <v>30</v>
      </c>
      <c r="K40" s="353"/>
      <c r="L40" s="320">
        <f t="shared" si="14"/>
        <v>15</v>
      </c>
      <c r="M40" s="354">
        <f t="shared" si="15"/>
        <v>105</v>
      </c>
      <c r="N40" s="362"/>
      <c r="O40" s="344"/>
      <c r="P40" s="342">
        <v>3</v>
      </c>
      <c r="Q40" s="342"/>
      <c r="R40" s="355"/>
      <c r="S40" s="231"/>
      <c r="T40" s="227"/>
      <c r="U40" s="289"/>
      <c r="V40" s="468">
        <f t="shared" si="16"/>
        <v>0.3</v>
      </c>
      <c r="W40" s="234">
        <f t="shared" si="17"/>
        <v>3</v>
      </c>
      <c r="X40" s="234">
        <f t="shared" si="18"/>
        <v>45</v>
      </c>
      <c r="Y40" s="234">
        <f t="shared" si="7"/>
        <v>0</v>
      </c>
      <c r="Z40" s="285"/>
      <c r="AA40" s="185"/>
      <c r="AB40" s="185">
        <v>5</v>
      </c>
      <c r="AC40" s="185"/>
      <c r="AD40" s="185"/>
      <c r="AE40" s="185"/>
      <c r="AF40" s="185"/>
      <c r="AG40" s="284"/>
    </row>
    <row r="41" spans="1:33" s="286" customFormat="1" ht="15.75" customHeight="1" x14ac:dyDescent="0.2">
      <c r="A41" s="11" t="s">
        <v>160</v>
      </c>
      <c r="B41" s="339" t="s">
        <v>161</v>
      </c>
      <c r="C41" s="231"/>
      <c r="D41" s="227">
        <v>4</v>
      </c>
      <c r="E41" s="232"/>
      <c r="F41" s="283">
        <f t="shared" si="19"/>
        <v>4</v>
      </c>
      <c r="G41" s="340">
        <v>4</v>
      </c>
      <c r="H41" s="341">
        <f t="shared" si="12"/>
        <v>120</v>
      </c>
      <c r="I41" s="473">
        <f t="shared" si="13"/>
        <v>45</v>
      </c>
      <c r="J41" s="353">
        <v>45</v>
      </c>
      <c r="K41" s="353"/>
      <c r="L41" s="320">
        <f t="shared" si="14"/>
        <v>0</v>
      </c>
      <c r="M41" s="354">
        <f t="shared" si="15"/>
        <v>75</v>
      </c>
      <c r="N41" s="362"/>
      <c r="O41" s="344"/>
      <c r="P41" s="342"/>
      <c r="Q41" s="342">
        <v>3</v>
      </c>
      <c r="R41" s="355"/>
      <c r="S41" s="231"/>
      <c r="T41" s="227"/>
      <c r="U41" s="289"/>
      <c r="V41" s="233">
        <f t="shared" si="16"/>
        <v>0.375</v>
      </c>
      <c r="W41" s="234">
        <f t="shared" si="17"/>
        <v>3</v>
      </c>
      <c r="X41" s="234">
        <f t="shared" si="18"/>
        <v>45</v>
      </c>
      <c r="Y41" s="234">
        <f t="shared" si="7"/>
        <v>0</v>
      </c>
      <c r="Z41" s="285"/>
      <c r="AA41" s="185"/>
      <c r="AB41" s="185"/>
      <c r="AC41" s="185">
        <v>4</v>
      </c>
      <c r="AD41" s="185"/>
      <c r="AE41" s="185"/>
      <c r="AF41" s="185"/>
      <c r="AG41" s="284"/>
    </row>
    <row r="42" spans="1:33" s="286" customFormat="1" ht="15.75" customHeight="1" x14ac:dyDescent="0.2">
      <c r="A42" s="11" t="s">
        <v>162</v>
      </c>
      <c r="B42" s="339" t="s">
        <v>163</v>
      </c>
      <c r="C42" s="231">
        <v>4</v>
      </c>
      <c r="D42" s="227"/>
      <c r="E42" s="232"/>
      <c r="F42" s="283">
        <f t="shared" si="19"/>
        <v>5</v>
      </c>
      <c r="G42" s="340">
        <v>5</v>
      </c>
      <c r="H42" s="341">
        <f t="shared" si="12"/>
        <v>150</v>
      </c>
      <c r="I42" s="473">
        <f t="shared" si="13"/>
        <v>60</v>
      </c>
      <c r="J42" s="353">
        <v>30</v>
      </c>
      <c r="K42" s="353"/>
      <c r="L42" s="320">
        <f t="shared" si="14"/>
        <v>30</v>
      </c>
      <c r="M42" s="354">
        <f t="shared" si="15"/>
        <v>90</v>
      </c>
      <c r="N42" s="362"/>
      <c r="O42" s="344"/>
      <c r="P42" s="342"/>
      <c r="Q42" s="342">
        <v>4</v>
      </c>
      <c r="R42" s="341"/>
      <c r="S42" s="344"/>
      <c r="T42" s="353"/>
      <c r="U42" s="363"/>
      <c r="V42" s="233">
        <f t="shared" si="16"/>
        <v>0.4</v>
      </c>
      <c r="W42" s="234">
        <f t="shared" si="17"/>
        <v>4</v>
      </c>
      <c r="X42" s="234">
        <f t="shared" si="18"/>
        <v>60</v>
      </c>
      <c r="Y42" s="234">
        <f t="shared" si="7"/>
        <v>0</v>
      </c>
      <c r="Z42" s="285"/>
      <c r="AA42" s="185"/>
      <c r="AB42" s="185"/>
      <c r="AC42" s="464">
        <v>5</v>
      </c>
      <c r="AD42" s="185"/>
      <c r="AE42" s="185"/>
      <c r="AF42" s="185"/>
      <c r="AG42" s="284"/>
    </row>
    <row r="43" spans="1:33" s="286" customFormat="1" ht="15.75" customHeight="1" x14ac:dyDescent="0.2">
      <c r="A43" s="11" t="s">
        <v>164</v>
      </c>
      <c r="B43" s="339" t="s">
        <v>274</v>
      </c>
      <c r="C43" s="231">
        <v>4</v>
      </c>
      <c r="D43" s="227"/>
      <c r="E43" s="232"/>
      <c r="F43" s="283">
        <f t="shared" si="19"/>
        <v>4</v>
      </c>
      <c r="G43" s="340">
        <v>4</v>
      </c>
      <c r="H43" s="341">
        <f t="shared" si="12"/>
        <v>120</v>
      </c>
      <c r="I43" s="473">
        <f t="shared" si="13"/>
        <v>45</v>
      </c>
      <c r="J43" s="353">
        <v>30</v>
      </c>
      <c r="K43" s="353"/>
      <c r="L43" s="320">
        <f t="shared" si="14"/>
        <v>15</v>
      </c>
      <c r="M43" s="354">
        <f t="shared" si="15"/>
        <v>75</v>
      </c>
      <c r="N43" s="362"/>
      <c r="O43" s="344"/>
      <c r="P43" s="342"/>
      <c r="Q43" s="342">
        <v>3</v>
      </c>
      <c r="R43" s="341"/>
      <c r="S43" s="344"/>
      <c r="T43" s="353"/>
      <c r="U43" s="363"/>
      <c r="V43" s="233">
        <f t="shared" si="16"/>
        <v>0.375</v>
      </c>
      <c r="W43" s="234">
        <f t="shared" si="17"/>
        <v>3</v>
      </c>
      <c r="X43" s="234">
        <f t="shared" si="18"/>
        <v>45</v>
      </c>
      <c r="Y43" s="234">
        <f t="shared" si="7"/>
        <v>0</v>
      </c>
      <c r="Z43" s="285"/>
      <c r="AA43" s="185"/>
      <c r="AB43" s="185"/>
      <c r="AC43" s="185">
        <v>4</v>
      </c>
      <c r="AD43" s="185"/>
      <c r="AE43" s="185"/>
      <c r="AF43" s="185"/>
      <c r="AG43" s="284"/>
    </row>
    <row r="44" spans="1:33" s="286" customFormat="1" ht="15.75" customHeight="1" x14ac:dyDescent="0.2">
      <c r="A44" s="11" t="s">
        <v>166</v>
      </c>
      <c r="B44" s="364" t="s">
        <v>167</v>
      </c>
      <c r="C44" s="231">
        <v>6</v>
      </c>
      <c r="D44" s="227">
        <v>5</v>
      </c>
      <c r="E44" s="231">
        <v>6</v>
      </c>
      <c r="F44" s="283">
        <f t="shared" si="19"/>
        <v>5</v>
      </c>
      <c r="G44" s="643">
        <v>5</v>
      </c>
      <c r="H44" s="341">
        <f t="shared" si="12"/>
        <v>150</v>
      </c>
      <c r="I44" s="473">
        <f t="shared" si="13"/>
        <v>60</v>
      </c>
      <c r="J44" s="353">
        <v>30</v>
      </c>
      <c r="K44" s="353"/>
      <c r="L44" s="320">
        <f t="shared" si="14"/>
        <v>30</v>
      </c>
      <c r="M44" s="354">
        <f t="shared" si="15"/>
        <v>90</v>
      </c>
      <c r="N44" s="341"/>
      <c r="O44" s="344"/>
      <c r="P44" s="353"/>
      <c r="Q44" s="353"/>
      <c r="R44" s="371">
        <v>2</v>
      </c>
      <c r="S44" s="344">
        <v>2</v>
      </c>
      <c r="T44" s="353"/>
      <c r="U44" s="363"/>
      <c r="V44" s="233">
        <f>I44/H44</f>
        <v>0.4</v>
      </c>
      <c r="W44" s="234">
        <f t="shared" si="17"/>
        <v>4</v>
      </c>
      <c r="X44" s="234">
        <f t="shared" si="18"/>
        <v>60</v>
      </c>
      <c r="Y44" s="234">
        <f t="shared" si="7"/>
        <v>0</v>
      </c>
      <c r="Z44" s="285"/>
      <c r="AA44" s="185"/>
      <c r="AB44" s="185"/>
      <c r="AC44" s="185"/>
      <c r="AD44" s="464">
        <v>4</v>
      </c>
      <c r="AE44" s="481">
        <v>1</v>
      </c>
      <c r="AF44" s="185"/>
      <c r="AG44" s="284"/>
    </row>
    <row r="45" spans="1:33" s="286" customFormat="1" ht="15.75" customHeight="1" x14ac:dyDescent="0.2">
      <c r="A45" s="11" t="s">
        <v>168</v>
      </c>
      <c r="B45" s="364" t="s">
        <v>404</v>
      </c>
      <c r="C45" s="231">
        <v>3</v>
      </c>
      <c r="D45" s="227"/>
      <c r="E45" s="231"/>
      <c r="F45" s="283">
        <f t="shared" si="19"/>
        <v>4</v>
      </c>
      <c r="G45" s="366">
        <v>4</v>
      </c>
      <c r="H45" s="341">
        <f t="shared" si="12"/>
        <v>120</v>
      </c>
      <c r="I45" s="473">
        <f t="shared" si="13"/>
        <v>45</v>
      </c>
      <c r="J45" s="353">
        <v>15</v>
      </c>
      <c r="K45" s="353"/>
      <c r="L45" s="320">
        <f t="shared" si="14"/>
        <v>30</v>
      </c>
      <c r="M45" s="354">
        <f t="shared" si="15"/>
        <v>75</v>
      </c>
      <c r="N45" s="341"/>
      <c r="O45" s="344"/>
      <c r="P45" s="353">
        <v>3</v>
      </c>
      <c r="Q45" s="353"/>
      <c r="R45" s="344"/>
      <c r="S45" s="344"/>
      <c r="T45" s="353"/>
      <c r="U45" s="363"/>
      <c r="V45" s="233">
        <f t="shared" si="16"/>
        <v>0.375</v>
      </c>
      <c r="W45" s="234">
        <f t="shared" si="17"/>
        <v>3</v>
      </c>
      <c r="X45" s="234">
        <f t="shared" si="18"/>
        <v>45</v>
      </c>
      <c r="Y45" s="234">
        <f t="shared" si="7"/>
        <v>0</v>
      </c>
      <c r="Z45" s="285"/>
      <c r="AA45" s="185"/>
      <c r="AB45" s="185">
        <v>4</v>
      </c>
      <c r="AC45" s="185"/>
      <c r="AD45" s="185"/>
      <c r="AE45" s="185"/>
      <c r="AF45" s="185"/>
      <c r="AG45" s="284"/>
    </row>
    <row r="46" spans="1:33" s="187" customFormat="1" ht="15.75" customHeight="1" x14ac:dyDescent="0.2">
      <c r="A46" s="367" t="s">
        <v>170</v>
      </c>
      <c r="B46" s="364" t="s">
        <v>171</v>
      </c>
      <c r="C46" s="368">
        <v>6</v>
      </c>
      <c r="D46" s="227"/>
      <c r="E46" s="368"/>
      <c r="F46" s="217">
        <f t="shared" si="19"/>
        <v>5</v>
      </c>
      <c r="G46" s="365">
        <v>5</v>
      </c>
      <c r="H46" s="369">
        <f t="shared" si="12"/>
        <v>150</v>
      </c>
      <c r="I46" s="473">
        <f t="shared" si="13"/>
        <v>60</v>
      </c>
      <c r="J46" s="353">
        <v>30</v>
      </c>
      <c r="K46" s="353"/>
      <c r="L46" s="320">
        <f t="shared" si="14"/>
        <v>30</v>
      </c>
      <c r="M46" s="370">
        <f t="shared" si="15"/>
        <v>90</v>
      </c>
      <c r="N46" s="369"/>
      <c r="O46" s="371"/>
      <c r="P46" s="353"/>
      <c r="Q46" s="353"/>
      <c r="R46" s="371"/>
      <c r="S46" s="344">
        <v>4</v>
      </c>
      <c r="T46" s="353"/>
      <c r="U46" s="363"/>
      <c r="V46" s="221">
        <f t="shared" si="16"/>
        <v>0.4</v>
      </c>
      <c r="W46" s="222">
        <f t="shared" si="17"/>
        <v>4</v>
      </c>
      <c r="X46" s="222">
        <f t="shared" si="18"/>
        <v>60</v>
      </c>
      <c r="Y46" s="222">
        <f t="shared" si="7"/>
        <v>0</v>
      </c>
      <c r="Z46" s="242"/>
      <c r="AA46" s="194"/>
      <c r="AB46" s="194"/>
      <c r="AC46" s="194"/>
      <c r="AD46" s="194"/>
      <c r="AE46" s="194">
        <v>5</v>
      </c>
      <c r="AF46" s="194"/>
      <c r="AG46" s="195"/>
    </row>
    <row r="47" spans="1:33" s="187" customFormat="1" ht="15.75" customHeight="1" x14ac:dyDescent="0.2">
      <c r="A47" s="367" t="s">
        <v>172</v>
      </c>
      <c r="B47" s="364" t="s">
        <v>173</v>
      </c>
      <c r="C47" s="368">
        <v>5</v>
      </c>
      <c r="D47" s="227"/>
      <c r="E47" s="368"/>
      <c r="F47" s="217">
        <f t="shared" si="19"/>
        <v>4</v>
      </c>
      <c r="G47" s="366">
        <v>4</v>
      </c>
      <c r="H47" s="369">
        <f t="shared" si="12"/>
        <v>120</v>
      </c>
      <c r="I47" s="473">
        <f t="shared" si="13"/>
        <v>45</v>
      </c>
      <c r="J47" s="353">
        <v>45</v>
      </c>
      <c r="K47" s="353"/>
      <c r="L47" s="320">
        <f t="shared" si="14"/>
        <v>0</v>
      </c>
      <c r="M47" s="370">
        <f t="shared" si="15"/>
        <v>75</v>
      </c>
      <c r="N47" s="369"/>
      <c r="O47" s="371"/>
      <c r="P47" s="353"/>
      <c r="Q47" s="353"/>
      <c r="R47" s="371">
        <v>3</v>
      </c>
      <c r="S47" s="371"/>
      <c r="T47" s="353"/>
      <c r="U47" s="363"/>
      <c r="V47" s="221">
        <f t="shared" si="16"/>
        <v>0.375</v>
      </c>
      <c r="W47" s="222">
        <f t="shared" si="17"/>
        <v>3</v>
      </c>
      <c r="X47" s="222">
        <f t="shared" si="18"/>
        <v>45</v>
      </c>
      <c r="Y47" s="222">
        <f t="shared" si="7"/>
        <v>0</v>
      </c>
      <c r="Z47" s="242"/>
      <c r="AA47" s="194"/>
      <c r="AB47" s="194"/>
      <c r="AC47" s="194"/>
      <c r="AD47" s="465">
        <v>4</v>
      </c>
      <c r="AE47" s="194"/>
      <c r="AF47" s="194"/>
      <c r="AG47" s="195"/>
    </row>
    <row r="48" spans="1:33" s="187" customFormat="1" ht="15.75" customHeight="1" x14ac:dyDescent="0.2">
      <c r="A48" s="367" t="s">
        <v>174</v>
      </c>
      <c r="B48" s="364" t="s">
        <v>175</v>
      </c>
      <c r="C48" s="368">
        <v>7</v>
      </c>
      <c r="D48" s="227"/>
      <c r="E48" s="368"/>
      <c r="F48" s="217">
        <f t="shared" si="19"/>
        <v>5</v>
      </c>
      <c r="G48" s="365">
        <v>5</v>
      </c>
      <c r="H48" s="369">
        <f t="shared" si="12"/>
        <v>150</v>
      </c>
      <c r="I48" s="473">
        <f t="shared" si="13"/>
        <v>60</v>
      </c>
      <c r="J48" s="353">
        <v>30</v>
      </c>
      <c r="K48" s="353"/>
      <c r="L48" s="320">
        <f t="shared" si="14"/>
        <v>30</v>
      </c>
      <c r="M48" s="370">
        <f t="shared" si="15"/>
        <v>90</v>
      </c>
      <c r="N48" s="369"/>
      <c r="O48" s="371"/>
      <c r="P48" s="353"/>
      <c r="Q48" s="353"/>
      <c r="R48" s="371"/>
      <c r="S48" s="371"/>
      <c r="T48" s="353">
        <v>4</v>
      </c>
      <c r="U48" s="363"/>
      <c r="V48" s="221">
        <f t="shared" si="16"/>
        <v>0.4</v>
      </c>
      <c r="W48" s="222">
        <f t="shared" si="17"/>
        <v>4</v>
      </c>
      <c r="X48" s="222">
        <f t="shared" si="18"/>
        <v>60</v>
      </c>
      <c r="Y48" s="222">
        <f t="shared" si="7"/>
        <v>0</v>
      </c>
      <c r="Z48" s="242"/>
      <c r="AA48" s="194"/>
      <c r="AB48" s="194"/>
      <c r="AC48" s="194"/>
      <c r="AD48" s="194"/>
      <c r="AE48" s="194"/>
      <c r="AF48" s="194">
        <v>5</v>
      </c>
      <c r="AG48" s="195"/>
    </row>
    <row r="49" spans="1:33" s="187" customFormat="1" ht="15.75" customHeight="1" x14ac:dyDescent="0.2">
      <c r="A49" s="367" t="s">
        <v>176</v>
      </c>
      <c r="B49" s="364" t="s">
        <v>177</v>
      </c>
      <c r="C49" s="368"/>
      <c r="D49" s="227">
        <v>7</v>
      </c>
      <c r="E49" s="368"/>
      <c r="F49" s="217">
        <f t="shared" si="19"/>
        <v>5</v>
      </c>
      <c r="G49" s="476">
        <v>5</v>
      </c>
      <c r="H49" s="369">
        <f t="shared" si="12"/>
        <v>150</v>
      </c>
      <c r="I49" s="473">
        <f t="shared" si="13"/>
        <v>60</v>
      </c>
      <c r="J49" s="353">
        <v>45</v>
      </c>
      <c r="K49" s="353"/>
      <c r="L49" s="320">
        <f t="shared" si="14"/>
        <v>15</v>
      </c>
      <c r="M49" s="370">
        <f t="shared" si="15"/>
        <v>90</v>
      </c>
      <c r="N49" s="369"/>
      <c r="O49" s="371"/>
      <c r="P49" s="353"/>
      <c r="Q49" s="353"/>
      <c r="R49" s="371"/>
      <c r="S49" s="372"/>
      <c r="T49" s="353">
        <v>4</v>
      </c>
      <c r="U49" s="363"/>
      <c r="V49" s="221">
        <f t="shared" si="16"/>
        <v>0.4</v>
      </c>
      <c r="W49" s="222">
        <f t="shared" si="17"/>
        <v>4</v>
      </c>
      <c r="X49" s="222">
        <f t="shared" si="18"/>
        <v>60</v>
      </c>
      <c r="Y49" s="222">
        <f t="shared" si="7"/>
        <v>0</v>
      </c>
      <c r="Z49" s="242"/>
      <c r="AA49" s="194"/>
      <c r="AB49" s="194"/>
      <c r="AC49" s="194"/>
      <c r="AD49" s="194"/>
      <c r="AE49" s="194"/>
      <c r="AF49" s="194">
        <v>5</v>
      </c>
      <c r="AG49" s="195"/>
    </row>
    <row r="50" spans="1:33" s="187" customFormat="1" ht="15.75" customHeight="1" x14ac:dyDescent="0.2">
      <c r="A50" s="367" t="s">
        <v>178</v>
      </c>
      <c r="B50" s="373" t="s">
        <v>179</v>
      </c>
      <c r="C50" s="368">
        <v>7</v>
      </c>
      <c r="D50" s="227"/>
      <c r="E50" s="368"/>
      <c r="F50" s="217">
        <f t="shared" si="19"/>
        <v>5</v>
      </c>
      <c r="G50" s="478">
        <v>5</v>
      </c>
      <c r="H50" s="369">
        <f t="shared" si="12"/>
        <v>150</v>
      </c>
      <c r="I50" s="473">
        <f t="shared" si="13"/>
        <v>60</v>
      </c>
      <c r="J50" s="353">
        <v>30</v>
      </c>
      <c r="K50" s="353"/>
      <c r="L50" s="320">
        <f t="shared" si="14"/>
        <v>30</v>
      </c>
      <c r="M50" s="370">
        <f t="shared" si="15"/>
        <v>90</v>
      </c>
      <c r="N50" s="369"/>
      <c r="O50" s="371"/>
      <c r="P50" s="353"/>
      <c r="Q50" s="353"/>
      <c r="R50" s="371"/>
      <c r="S50" s="371"/>
      <c r="T50" s="353">
        <v>4</v>
      </c>
      <c r="U50" s="363"/>
      <c r="V50" s="233">
        <f t="shared" si="16"/>
        <v>0.4</v>
      </c>
      <c r="W50" s="222">
        <f t="shared" si="17"/>
        <v>4</v>
      </c>
      <c r="X50" s="222">
        <f t="shared" si="18"/>
        <v>60</v>
      </c>
      <c r="Y50" s="222">
        <f t="shared" si="7"/>
        <v>0</v>
      </c>
      <c r="Z50" s="242"/>
      <c r="AA50" s="194"/>
      <c r="AB50" s="194"/>
      <c r="AC50" s="194"/>
      <c r="AD50" s="194"/>
      <c r="AE50" s="194"/>
      <c r="AF50" s="465">
        <v>5</v>
      </c>
      <c r="AG50" s="195"/>
    </row>
    <row r="51" spans="1:33" s="187" customFormat="1" ht="15.75" customHeight="1" x14ac:dyDescent="0.2">
      <c r="A51" s="367" t="s">
        <v>180</v>
      </c>
      <c r="B51" s="364" t="s">
        <v>394</v>
      </c>
      <c r="C51" s="368"/>
      <c r="D51" s="227">
        <v>6</v>
      </c>
      <c r="E51" s="368"/>
      <c r="F51" s="217">
        <f t="shared" si="19"/>
        <v>5</v>
      </c>
      <c r="G51" s="475">
        <v>5</v>
      </c>
      <c r="H51" s="369">
        <f t="shared" si="12"/>
        <v>150</v>
      </c>
      <c r="I51" s="473">
        <f t="shared" si="13"/>
        <v>60</v>
      </c>
      <c r="J51" s="353">
        <v>30</v>
      </c>
      <c r="K51" s="353"/>
      <c r="L51" s="320">
        <f t="shared" si="14"/>
        <v>30</v>
      </c>
      <c r="M51" s="370">
        <f t="shared" si="15"/>
        <v>90</v>
      </c>
      <c r="N51" s="369"/>
      <c r="O51" s="371"/>
      <c r="P51" s="353"/>
      <c r="Q51" s="353"/>
      <c r="R51" s="371"/>
      <c r="S51" s="371">
        <v>4</v>
      </c>
      <c r="T51" s="353"/>
      <c r="U51" s="363"/>
      <c r="V51" s="221">
        <f t="shared" si="16"/>
        <v>0.4</v>
      </c>
      <c r="W51" s="222">
        <f t="shared" si="17"/>
        <v>4</v>
      </c>
      <c r="X51" s="222">
        <f t="shared" si="18"/>
        <v>60</v>
      </c>
      <c r="Y51" s="222">
        <f t="shared" si="7"/>
        <v>0</v>
      </c>
      <c r="Z51" s="242"/>
      <c r="AA51" s="194"/>
      <c r="AB51" s="194"/>
      <c r="AC51" s="194"/>
      <c r="AD51" s="194"/>
      <c r="AE51" s="194">
        <v>5</v>
      </c>
      <c r="AF51" s="194"/>
      <c r="AG51" s="195"/>
    </row>
    <row r="52" spans="1:33" s="187" customFormat="1" ht="15.75" customHeight="1" thickBot="1" x14ac:dyDescent="0.25">
      <c r="A52" s="374" t="s">
        <v>182</v>
      </c>
      <c r="B52" s="375" t="s">
        <v>183</v>
      </c>
      <c r="C52" s="376">
        <v>8</v>
      </c>
      <c r="D52" s="377"/>
      <c r="E52" s="376"/>
      <c r="F52" s="237">
        <f t="shared" si="19"/>
        <v>5</v>
      </c>
      <c r="G52" s="378">
        <v>5</v>
      </c>
      <c r="H52" s="380">
        <f t="shared" si="12"/>
        <v>150</v>
      </c>
      <c r="I52" s="474">
        <f t="shared" si="13"/>
        <v>50</v>
      </c>
      <c r="J52" s="381">
        <v>32</v>
      </c>
      <c r="K52" s="381"/>
      <c r="L52" s="322">
        <f t="shared" si="14"/>
        <v>18</v>
      </c>
      <c r="M52" s="382">
        <f t="shared" si="15"/>
        <v>100</v>
      </c>
      <c r="N52" s="380"/>
      <c r="O52" s="383"/>
      <c r="P52" s="381"/>
      <c r="Q52" s="381"/>
      <c r="R52" s="383"/>
      <c r="S52" s="383"/>
      <c r="T52" s="381"/>
      <c r="U52" s="384">
        <v>5</v>
      </c>
      <c r="V52" s="221">
        <f t="shared" si="16"/>
        <v>0.33333333333333331</v>
      </c>
      <c r="W52" s="222">
        <f t="shared" si="17"/>
        <v>5</v>
      </c>
      <c r="X52" s="222">
        <f t="shared" si="18"/>
        <v>75</v>
      </c>
      <c r="Y52" s="222">
        <f t="shared" si="7"/>
        <v>25</v>
      </c>
      <c r="Z52" s="242"/>
      <c r="AA52" s="194"/>
      <c r="AB52" s="194"/>
      <c r="AC52" s="194"/>
      <c r="AD52" s="194"/>
      <c r="AE52" s="194"/>
      <c r="AF52" s="194"/>
      <c r="AG52" s="195">
        <v>5</v>
      </c>
    </row>
    <row r="53" spans="1:33" s="187" customFormat="1" ht="15.75" customHeight="1" x14ac:dyDescent="0.2">
      <c r="A53" s="385" t="s">
        <v>184</v>
      </c>
      <c r="B53" s="386" t="s">
        <v>185</v>
      </c>
      <c r="C53" s="387"/>
      <c r="D53" s="337">
        <v>2</v>
      </c>
      <c r="E53" s="387"/>
      <c r="F53" s="250">
        <f t="shared" si="19"/>
        <v>3</v>
      </c>
      <c r="G53" s="388">
        <v>3</v>
      </c>
      <c r="H53" s="389">
        <f t="shared" si="12"/>
        <v>90</v>
      </c>
      <c r="I53" s="390"/>
      <c r="J53" s="330"/>
      <c r="K53" s="330"/>
      <c r="L53" s="391"/>
      <c r="M53" s="392">
        <f t="shared" si="15"/>
        <v>90</v>
      </c>
      <c r="N53" s="389"/>
      <c r="O53" s="393"/>
      <c r="P53" s="330"/>
      <c r="Q53" s="330"/>
      <c r="R53" s="393"/>
      <c r="S53" s="393"/>
      <c r="T53" s="330"/>
      <c r="U53" s="394"/>
      <c r="V53" s="221"/>
      <c r="W53" s="221"/>
      <c r="X53" s="221"/>
      <c r="Y53" s="221"/>
      <c r="Z53" s="229"/>
      <c r="AA53" s="192">
        <v>3</v>
      </c>
      <c r="AB53" s="192"/>
      <c r="AC53" s="192"/>
      <c r="AD53" s="192"/>
      <c r="AE53" s="192"/>
      <c r="AF53" s="192"/>
      <c r="AG53" s="193"/>
    </row>
    <row r="54" spans="1:33" s="187" customFormat="1" ht="15.75" customHeight="1" x14ac:dyDescent="0.2">
      <c r="A54" s="395" t="s">
        <v>186</v>
      </c>
      <c r="B54" s="396" t="s">
        <v>187</v>
      </c>
      <c r="C54" s="368"/>
      <c r="D54" s="227">
        <v>4</v>
      </c>
      <c r="E54" s="368"/>
      <c r="F54" s="217">
        <f t="shared" si="19"/>
        <v>3</v>
      </c>
      <c r="G54" s="366">
        <v>3</v>
      </c>
      <c r="H54" s="369">
        <f t="shared" si="12"/>
        <v>90</v>
      </c>
      <c r="I54" s="397"/>
      <c r="J54" s="353"/>
      <c r="K54" s="353"/>
      <c r="L54" s="398"/>
      <c r="M54" s="370">
        <f t="shared" si="15"/>
        <v>90</v>
      </c>
      <c r="N54" s="369"/>
      <c r="O54" s="371"/>
      <c r="P54" s="353"/>
      <c r="Q54" s="353"/>
      <c r="R54" s="371"/>
      <c r="S54" s="371"/>
      <c r="T54" s="353"/>
      <c r="U54" s="363"/>
      <c r="V54" s="221"/>
      <c r="W54" s="221"/>
      <c r="X54" s="221"/>
      <c r="Y54" s="221"/>
      <c r="Z54" s="229"/>
      <c r="AA54" s="192"/>
      <c r="AB54" s="192"/>
      <c r="AC54" s="192">
        <v>3</v>
      </c>
      <c r="AD54" s="192"/>
      <c r="AE54" s="192"/>
      <c r="AF54" s="192"/>
      <c r="AG54" s="193"/>
    </row>
    <row r="55" spans="1:33" s="187" customFormat="1" ht="15.75" customHeight="1" x14ac:dyDescent="0.2">
      <c r="A55" s="395" t="s">
        <v>188</v>
      </c>
      <c r="B55" s="399" t="s">
        <v>397</v>
      </c>
      <c r="C55" s="368"/>
      <c r="D55" s="227">
        <v>6</v>
      </c>
      <c r="E55" s="368"/>
      <c r="F55" s="217">
        <f t="shared" si="19"/>
        <v>6</v>
      </c>
      <c r="G55" s="644">
        <v>6</v>
      </c>
      <c r="H55" s="369">
        <f t="shared" si="12"/>
        <v>180</v>
      </c>
      <c r="I55" s="397"/>
      <c r="J55" s="353"/>
      <c r="K55" s="353"/>
      <c r="L55" s="398"/>
      <c r="M55" s="370">
        <f t="shared" si="15"/>
        <v>180</v>
      </c>
      <c r="N55" s="369"/>
      <c r="O55" s="371"/>
      <c r="P55" s="353"/>
      <c r="Q55" s="353"/>
      <c r="R55" s="371"/>
      <c r="S55" s="371"/>
      <c r="T55" s="353"/>
      <c r="U55" s="363"/>
      <c r="V55" s="221"/>
      <c r="W55" s="221"/>
      <c r="X55" s="221"/>
      <c r="Y55" s="221"/>
      <c r="Z55" s="229"/>
      <c r="AA55" s="192"/>
      <c r="AB55" s="192"/>
      <c r="AC55" s="192"/>
      <c r="AD55" s="192"/>
      <c r="AE55" s="481">
        <v>6</v>
      </c>
      <c r="AF55" s="192"/>
      <c r="AG55" s="193"/>
    </row>
    <row r="56" spans="1:33" s="187" customFormat="1" ht="15.75" customHeight="1" x14ac:dyDescent="0.2">
      <c r="A56" s="395" t="s">
        <v>189</v>
      </c>
      <c r="B56" s="396" t="s">
        <v>190</v>
      </c>
      <c r="C56" s="368"/>
      <c r="D56" s="227">
        <v>8</v>
      </c>
      <c r="E56" s="368"/>
      <c r="F56" s="217">
        <f t="shared" si="19"/>
        <v>6</v>
      </c>
      <c r="G56" s="366">
        <v>6</v>
      </c>
      <c r="H56" s="369">
        <f t="shared" si="12"/>
        <v>180</v>
      </c>
      <c r="I56" s="397"/>
      <c r="J56" s="353"/>
      <c r="K56" s="353"/>
      <c r="L56" s="398"/>
      <c r="M56" s="370">
        <f t="shared" si="15"/>
        <v>180</v>
      </c>
      <c r="N56" s="369"/>
      <c r="O56" s="371"/>
      <c r="P56" s="353"/>
      <c r="Q56" s="353"/>
      <c r="R56" s="371"/>
      <c r="S56" s="371"/>
      <c r="T56" s="353"/>
      <c r="U56" s="363"/>
      <c r="V56" s="221"/>
      <c r="W56" s="221"/>
      <c r="X56" s="221"/>
      <c r="Y56" s="221"/>
      <c r="Z56" s="229"/>
      <c r="AA56" s="192"/>
      <c r="AB56" s="192"/>
      <c r="AC56" s="192"/>
      <c r="AD56" s="192"/>
      <c r="AE56" s="192"/>
      <c r="AF56" s="192"/>
      <c r="AG56" s="193">
        <v>6</v>
      </c>
    </row>
    <row r="57" spans="1:33" s="187" customFormat="1" ht="15.75" customHeight="1" x14ac:dyDescent="0.2">
      <c r="A57" s="395"/>
      <c r="B57" s="400" t="s">
        <v>191</v>
      </c>
      <c r="C57" s="401">
        <v>8</v>
      </c>
      <c r="D57" s="402"/>
      <c r="E57" s="401"/>
      <c r="F57" s="217">
        <f t="shared" si="19"/>
        <v>2</v>
      </c>
      <c r="G57" s="366">
        <v>2</v>
      </c>
      <c r="H57" s="369">
        <f>G57*30</f>
        <v>60</v>
      </c>
      <c r="I57" s="397"/>
      <c r="J57" s="353"/>
      <c r="K57" s="353"/>
      <c r="L57" s="398"/>
      <c r="M57" s="370">
        <f>H57-I57</f>
        <v>60</v>
      </c>
      <c r="N57" s="369"/>
      <c r="O57" s="371"/>
      <c r="P57" s="353"/>
      <c r="Q57" s="353"/>
      <c r="R57" s="371"/>
      <c r="S57" s="371"/>
      <c r="T57" s="353"/>
      <c r="U57" s="363"/>
      <c r="V57" s="221"/>
      <c r="W57" s="221"/>
      <c r="X57" s="221"/>
      <c r="Y57" s="221"/>
      <c r="Z57" s="229"/>
      <c r="AA57" s="192"/>
      <c r="AB57" s="192"/>
      <c r="AC57" s="192"/>
      <c r="AD57" s="192"/>
      <c r="AE57" s="192"/>
      <c r="AF57" s="192"/>
      <c r="AG57" s="193">
        <v>2</v>
      </c>
    </row>
    <row r="58" spans="1:33" s="187" customFormat="1" ht="15.75" customHeight="1" thickBot="1" x14ac:dyDescent="0.25">
      <c r="A58" s="403"/>
      <c r="B58" s="404" t="s">
        <v>61</v>
      </c>
      <c r="C58" s="405"/>
      <c r="D58" s="406"/>
      <c r="E58" s="405">
        <v>8</v>
      </c>
      <c r="F58" s="251">
        <f t="shared" si="19"/>
        <v>6</v>
      </c>
      <c r="G58" s="407">
        <v>6</v>
      </c>
      <c r="H58" s="408">
        <f t="shared" si="12"/>
        <v>180</v>
      </c>
      <c r="I58" s="409"/>
      <c r="J58" s="410"/>
      <c r="K58" s="410"/>
      <c r="L58" s="411"/>
      <c r="M58" s="412">
        <f t="shared" si="15"/>
        <v>180</v>
      </c>
      <c r="N58" s="408"/>
      <c r="O58" s="413"/>
      <c r="P58" s="410"/>
      <c r="Q58" s="410"/>
      <c r="R58" s="413"/>
      <c r="S58" s="413"/>
      <c r="T58" s="410"/>
      <c r="U58" s="414"/>
      <c r="V58" s="221"/>
      <c r="W58" s="221"/>
      <c r="X58" s="221"/>
      <c r="Y58" s="221"/>
      <c r="Z58" s="229"/>
      <c r="AA58" s="192"/>
      <c r="AB58" s="192"/>
      <c r="AC58" s="192"/>
      <c r="AD58" s="192"/>
      <c r="AE58" s="192"/>
      <c r="AF58" s="192"/>
      <c r="AG58" s="193">
        <v>6</v>
      </c>
    </row>
    <row r="59" spans="1:33" ht="15.75" thickBot="1" x14ac:dyDescent="0.3">
      <c r="A59" s="796" t="s">
        <v>192</v>
      </c>
      <c r="B59" s="797"/>
      <c r="C59" s="415">
        <f>COUNTA(C35:C58)</f>
        <v>15</v>
      </c>
      <c r="D59" s="415">
        <v>14</v>
      </c>
      <c r="E59" s="415"/>
      <c r="F59" s="415"/>
      <c r="G59" s="416">
        <f>SUM(G35:G58)</f>
        <v>117</v>
      </c>
      <c r="H59" s="417">
        <f>G59*30</f>
        <v>3510</v>
      </c>
      <c r="I59" s="418">
        <f>SUM(I35:I58)</f>
        <v>1025</v>
      </c>
      <c r="J59" s="418">
        <f>SUM(J35:J58)</f>
        <v>617</v>
      </c>
      <c r="K59" s="418">
        <f>SUM(K35:K58)</f>
        <v>0</v>
      </c>
      <c r="L59" s="419">
        <f>SUM(L35:L58)</f>
        <v>408</v>
      </c>
      <c r="M59" s="420">
        <f>H59-I59</f>
        <v>2485</v>
      </c>
      <c r="N59" s="417">
        <f t="shared" ref="N59:U59" si="20">SUM(N35:N58)</f>
        <v>12</v>
      </c>
      <c r="O59" s="417">
        <f t="shared" si="20"/>
        <v>6</v>
      </c>
      <c r="P59" s="417">
        <f t="shared" si="20"/>
        <v>8</v>
      </c>
      <c r="Q59" s="417">
        <f t="shared" si="20"/>
        <v>12</v>
      </c>
      <c r="R59" s="417">
        <f t="shared" si="20"/>
        <v>5</v>
      </c>
      <c r="S59" s="417">
        <f t="shared" si="20"/>
        <v>10</v>
      </c>
      <c r="T59" s="417">
        <f t="shared" si="20"/>
        <v>12</v>
      </c>
      <c r="U59" s="417">
        <f t="shared" si="20"/>
        <v>5</v>
      </c>
      <c r="V59" s="221"/>
      <c r="W59" s="222"/>
      <c r="X59" s="222"/>
      <c r="Y59" s="222"/>
      <c r="Z59" s="242"/>
      <c r="AA59" s="194"/>
      <c r="AB59" s="194"/>
      <c r="AC59" s="194"/>
      <c r="AD59" s="194"/>
      <c r="AE59" s="194"/>
      <c r="AF59" s="194"/>
      <c r="AG59" s="195"/>
    </row>
    <row r="60" spans="1:33" s="13" customFormat="1" ht="15.75" thickBot="1" x14ac:dyDescent="0.3">
      <c r="A60" s="798" t="s">
        <v>193</v>
      </c>
      <c r="B60" s="799">
        <f t="shared" ref="B60:U60" si="21">SUM(B61:B101)</f>
        <v>0</v>
      </c>
      <c r="C60" s="799">
        <f t="shared" si="21"/>
        <v>0</v>
      </c>
      <c r="D60" s="799">
        <f t="shared" si="21"/>
        <v>226.8</v>
      </c>
      <c r="E60" s="799">
        <f t="shared" si="21"/>
        <v>0</v>
      </c>
      <c r="F60" s="799">
        <f t="shared" si="21"/>
        <v>0</v>
      </c>
      <c r="G60" s="799">
        <f t="shared" si="21"/>
        <v>210</v>
      </c>
      <c r="H60" s="799">
        <f t="shared" si="21"/>
        <v>6300</v>
      </c>
      <c r="I60" s="799">
        <f t="shared" si="21"/>
        <v>2115</v>
      </c>
      <c r="J60" s="799">
        <f t="shared" si="21"/>
        <v>1260</v>
      </c>
      <c r="K60" s="799">
        <f t="shared" si="21"/>
        <v>0</v>
      </c>
      <c r="L60" s="799">
        <f t="shared" si="21"/>
        <v>855</v>
      </c>
      <c r="M60" s="799">
        <f t="shared" si="21"/>
        <v>4080</v>
      </c>
      <c r="N60" s="799">
        <f t="shared" si="21"/>
        <v>0</v>
      </c>
      <c r="O60" s="799">
        <f t="shared" si="21"/>
        <v>0</v>
      </c>
      <c r="P60" s="799">
        <f t="shared" si="21"/>
        <v>0</v>
      </c>
      <c r="Q60" s="799">
        <f t="shared" si="21"/>
        <v>20</v>
      </c>
      <c r="R60" s="799">
        <f t="shared" si="21"/>
        <v>23</v>
      </c>
      <c r="S60" s="799">
        <f t="shared" si="21"/>
        <v>28</v>
      </c>
      <c r="T60" s="799">
        <f t="shared" si="21"/>
        <v>30</v>
      </c>
      <c r="U60" s="800">
        <f t="shared" si="21"/>
        <v>60</v>
      </c>
      <c r="V60" s="221"/>
      <c r="W60" s="222"/>
      <c r="X60" s="222"/>
      <c r="Y60" s="222"/>
      <c r="Z60" s="252"/>
      <c r="AA60" s="196"/>
      <c r="AB60" s="196"/>
      <c r="AC60" s="196"/>
      <c r="AD60" s="196"/>
      <c r="AE60" s="196"/>
      <c r="AF60" s="196"/>
      <c r="AG60" s="197"/>
    </row>
    <row r="61" spans="1:33" s="13" customFormat="1" ht="15.75" thickBot="1" x14ac:dyDescent="0.3">
      <c r="A61" s="801" t="s">
        <v>194</v>
      </c>
      <c r="B61" s="802"/>
      <c r="C61" s="253"/>
      <c r="D61" s="253">
        <v>11</v>
      </c>
      <c r="E61" s="253"/>
      <c r="F61" s="254"/>
      <c r="G61" s="255">
        <f t="shared" ref="G61:L61" si="22">SUM(G64:G71)</f>
        <v>40</v>
      </c>
      <c r="H61" s="256">
        <f t="shared" si="22"/>
        <v>1200</v>
      </c>
      <c r="I61" s="256">
        <f t="shared" si="22"/>
        <v>405</v>
      </c>
      <c r="J61" s="256">
        <f t="shared" si="22"/>
        <v>240</v>
      </c>
      <c r="K61" s="256">
        <f t="shared" si="22"/>
        <v>0</v>
      </c>
      <c r="L61" s="256">
        <f t="shared" si="22"/>
        <v>165</v>
      </c>
      <c r="M61" s="255">
        <f>SUM(M101:M107)</f>
        <v>690</v>
      </c>
      <c r="N61" s="257">
        <f>SUM(N64:N71)</f>
        <v>0</v>
      </c>
      <c r="O61" s="257">
        <f t="shared" ref="O61:T61" si="23">SUM(O64:O71)</f>
        <v>0</v>
      </c>
      <c r="P61" s="257">
        <f t="shared" si="23"/>
        <v>0</v>
      </c>
      <c r="Q61" s="257">
        <f t="shared" si="23"/>
        <v>4</v>
      </c>
      <c r="R61" s="257">
        <f t="shared" si="23"/>
        <v>4</v>
      </c>
      <c r="S61" s="257">
        <f t="shared" si="23"/>
        <v>5</v>
      </c>
      <c r="T61" s="257">
        <f t="shared" si="23"/>
        <v>6</v>
      </c>
      <c r="U61" s="257">
        <f>SUM(U64:U71)</f>
        <v>12</v>
      </c>
      <c r="V61" s="221"/>
      <c r="W61" s="222">
        <f>SUM(N61:U61)</f>
        <v>31</v>
      </c>
      <c r="X61" s="222">
        <f>W61*15</f>
        <v>465</v>
      </c>
      <c r="Y61" s="222">
        <f t="shared" si="7"/>
        <v>60</v>
      </c>
      <c r="Z61" s="252"/>
      <c r="AA61" s="196"/>
      <c r="AB61" s="196"/>
      <c r="AC61" s="196"/>
      <c r="AD61" s="196"/>
      <c r="AE61" s="196"/>
      <c r="AF61" s="196"/>
      <c r="AG61" s="197"/>
    </row>
    <row r="62" spans="1:33" s="13" customFormat="1" ht="15.75" thickBot="1" x14ac:dyDescent="0.3">
      <c r="A62" s="803" t="s">
        <v>195</v>
      </c>
      <c r="B62" s="804"/>
      <c r="C62" s="804"/>
      <c r="D62" s="804"/>
      <c r="E62" s="804"/>
      <c r="F62" s="804"/>
      <c r="G62" s="804"/>
      <c r="H62" s="804"/>
      <c r="I62" s="804"/>
      <c r="J62" s="804"/>
      <c r="K62" s="804"/>
      <c r="L62" s="804"/>
      <c r="M62" s="804"/>
      <c r="N62" s="804"/>
      <c r="O62" s="804"/>
      <c r="P62" s="804"/>
      <c r="Q62" s="804"/>
      <c r="R62" s="804"/>
      <c r="S62" s="804"/>
      <c r="T62" s="804"/>
      <c r="U62" s="805"/>
      <c r="V62" s="221"/>
      <c r="W62" s="222"/>
      <c r="X62" s="222"/>
      <c r="Y62" s="222"/>
      <c r="Z62" s="252"/>
      <c r="AA62" s="196"/>
      <c r="AB62" s="196"/>
      <c r="AC62" s="196"/>
      <c r="AD62" s="196"/>
      <c r="AE62" s="196"/>
      <c r="AF62" s="196"/>
      <c r="AG62" s="197"/>
    </row>
    <row r="63" spans="1:33" s="512" customFormat="1" ht="21" customHeight="1" thickBot="1" x14ac:dyDescent="0.3">
      <c r="A63" s="806" t="s">
        <v>236</v>
      </c>
      <c r="B63" s="807"/>
      <c r="C63" s="807"/>
      <c r="D63" s="807"/>
      <c r="E63" s="807"/>
      <c r="F63" s="807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7"/>
      <c r="R63" s="807"/>
      <c r="S63" s="807"/>
      <c r="T63" s="807"/>
      <c r="U63" s="808"/>
      <c r="V63" s="507"/>
      <c r="W63" s="508"/>
      <c r="X63" s="508"/>
      <c r="Y63" s="508"/>
      <c r="Z63" s="509"/>
      <c r="AA63" s="510"/>
      <c r="AB63" s="510"/>
      <c r="AC63" s="510"/>
      <c r="AD63" s="510"/>
      <c r="AE63" s="510"/>
      <c r="AF63" s="510"/>
      <c r="AG63" s="511"/>
    </row>
    <row r="64" spans="1:33" s="530" customFormat="1" x14ac:dyDescent="0.25">
      <c r="A64" s="513" t="s">
        <v>196</v>
      </c>
      <c r="B64" s="514" t="s">
        <v>238</v>
      </c>
      <c r="C64" s="515"/>
      <c r="D64" s="515">
        <v>5</v>
      </c>
      <c r="E64" s="515"/>
      <c r="F64" s="516"/>
      <c r="G64" s="517">
        <v>5</v>
      </c>
      <c r="H64" s="518">
        <f t="shared" ref="H64:H71" si="24">G64*30</f>
        <v>150</v>
      </c>
      <c r="I64" s="519">
        <f t="shared" ref="I64:I107" si="25">N64*15+O64*15+P64*15+Q64*15+R64*15+S64*15+T64*15+U64*10</f>
        <v>45</v>
      </c>
      <c r="J64" s="520">
        <v>30</v>
      </c>
      <c r="K64" s="520"/>
      <c r="L64" s="521">
        <f t="shared" ref="L64:L71" si="26">I64-J64</f>
        <v>15</v>
      </c>
      <c r="M64" s="522">
        <f t="shared" ref="M64:M71" si="27">H64-I64</f>
        <v>105</v>
      </c>
      <c r="N64" s="523"/>
      <c r="O64" s="520"/>
      <c r="P64" s="520"/>
      <c r="Q64" s="524"/>
      <c r="R64" s="524">
        <v>3</v>
      </c>
      <c r="S64" s="524"/>
      <c r="T64" s="524"/>
      <c r="U64" s="525"/>
      <c r="V64" s="526">
        <f t="shared" ref="V64:V71" si="28">I64/H64</f>
        <v>0.3</v>
      </c>
      <c r="W64" s="508">
        <f t="shared" ref="W64:W71" si="29">SUM(N64:U64)</f>
        <v>3</v>
      </c>
      <c r="X64" s="508">
        <f t="shared" ref="X64:X71" si="30">W64*15</f>
        <v>45</v>
      </c>
      <c r="Y64" s="508">
        <f t="shared" si="7"/>
        <v>0</v>
      </c>
      <c r="Z64" s="527"/>
      <c r="AA64" s="528"/>
      <c r="AB64" s="528"/>
      <c r="AC64" s="528"/>
      <c r="AD64" s="528">
        <v>5</v>
      </c>
      <c r="AE64" s="528"/>
      <c r="AF64" s="528"/>
      <c r="AG64" s="529"/>
    </row>
    <row r="65" spans="1:33" s="530" customFormat="1" x14ac:dyDescent="0.25">
      <c r="A65" s="513" t="s">
        <v>197</v>
      </c>
      <c r="B65" s="531" t="s">
        <v>395</v>
      </c>
      <c r="C65" s="532"/>
      <c r="D65" s="532">
        <v>6</v>
      </c>
      <c r="E65" s="532"/>
      <c r="F65" s="516"/>
      <c r="G65" s="533">
        <v>5</v>
      </c>
      <c r="H65" s="534">
        <f t="shared" si="24"/>
        <v>150</v>
      </c>
      <c r="I65" s="519">
        <f t="shared" si="25"/>
        <v>45</v>
      </c>
      <c r="J65" s="519">
        <v>30</v>
      </c>
      <c r="K65" s="519"/>
      <c r="L65" s="521">
        <f t="shared" si="26"/>
        <v>15</v>
      </c>
      <c r="M65" s="535">
        <f t="shared" si="27"/>
        <v>105</v>
      </c>
      <c r="N65" s="536"/>
      <c r="O65" s="519"/>
      <c r="P65" s="519"/>
      <c r="Q65" s="537"/>
      <c r="R65" s="537"/>
      <c r="S65" s="537">
        <v>3</v>
      </c>
      <c r="T65" s="537"/>
      <c r="U65" s="538"/>
      <c r="V65" s="526">
        <f t="shared" si="28"/>
        <v>0.3</v>
      </c>
      <c r="W65" s="508">
        <f t="shared" si="29"/>
        <v>3</v>
      </c>
      <c r="X65" s="508">
        <f t="shared" si="30"/>
        <v>45</v>
      </c>
      <c r="Y65" s="508">
        <f t="shared" si="7"/>
        <v>0</v>
      </c>
      <c r="Z65" s="527"/>
      <c r="AA65" s="528"/>
      <c r="AB65" s="528"/>
      <c r="AC65" s="528"/>
      <c r="AD65" s="528"/>
      <c r="AE65" s="528">
        <v>5</v>
      </c>
      <c r="AF65" s="528"/>
      <c r="AG65" s="529"/>
    </row>
    <row r="66" spans="1:33" s="530" customFormat="1" x14ac:dyDescent="0.25">
      <c r="A66" s="513" t="s">
        <v>198</v>
      </c>
      <c r="B66" s="531" t="s">
        <v>237</v>
      </c>
      <c r="C66" s="532"/>
      <c r="D66" s="532">
        <v>8</v>
      </c>
      <c r="E66" s="532"/>
      <c r="F66" s="516"/>
      <c r="G66" s="533">
        <v>5</v>
      </c>
      <c r="H66" s="534">
        <f t="shared" si="24"/>
        <v>150</v>
      </c>
      <c r="I66" s="519">
        <f t="shared" si="25"/>
        <v>50</v>
      </c>
      <c r="J66" s="519">
        <v>30</v>
      </c>
      <c r="K66" s="519"/>
      <c r="L66" s="521">
        <f t="shared" si="26"/>
        <v>20</v>
      </c>
      <c r="M66" s="535">
        <f t="shared" si="27"/>
        <v>100</v>
      </c>
      <c r="N66" s="536"/>
      <c r="O66" s="519"/>
      <c r="P66" s="519"/>
      <c r="Q66" s="537"/>
      <c r="R66" s="537"/>
      <c r="S66" s="537"/>
      <c r="T66" s="537"/>
      <c r="U66" s="538">
        <v>5</v>
      </c>
      <c r="V66" s="507">
        <f t="shared" si="28"/>
        <v>0.33333333333333331</v>
      </c>
      <c r="W66" s="508">
        <f t="shared" si="29"/>
        <v>5</v>
      </c>
      <c r="X66" s="508">
        <f t="shared" si="30"/>
        <v>75</v>
      </c>
      <c r="Y66" s="508">
        <f t="shared" si="7"/>
        <v>25</v>
      </c>
      <c r="Z66" s="527"/>
      <c r="AA66" s="528"/>
      <c r="AB66" s="528"/>
      <c r="AC66" s="528"/>
      <c r="AD66" s="528"/>
      <c r="AE66" s="528"/>
      <c r="AF66" s="528"/>
      <c r="AG66" s="529">
        <v>5</v>
      </c>
    </row>
    <row r="67" spans="1:33" s="530" customFormat="1" x14ac:dyDescent="0.25">
      <c r="A67" s="513" t="s">
        <v>199</v>
      </c>
      <c r="B67" s="531" t="s">
        <v>396</v>
      </c>
      <c r="C67" s="532"/>
      <c r="D67" s="532">
        <v>4</v>
      </c>
      <c r="E67" s="532"/>
      <c r="F67" s="516"/>
      <c r="G67" s="533">
        <v>5</v>
      </c>
      <c r="H67" s="534">
        <f>G67*30</f>
        <v>150</v>
      </c>
      <c r="I67" s="519">
        <f t="shared" si="25"/>
        <v>60</v>
      </c>
      <c r="J67" s="519">
        <v>30</v>
      </c>
      <c r="K67" s="519"/>
      <c r="L67" s="521">
        <f t="shared" si="26"/>
        <v>30</v>
      </c>
      <c r="M67" s="535">
        <f t="shared" si="27"/>
        <v>90</v>
      </c>
      <c r="N67" s="536"/>
      <c r="O67" s="519"/>
      <c r="P67" s="519"/>
      <c r="Q67" s="537">
        <v>4</v>
      </c>
      <c r="R67" s="537"/>
      <c r="S67" s="537"/>
      <c r="T67" s="537"/>
      <c r="U67" s="538"/>
      <c r="V67" s="507">
        <f t="shared" si="28"/>
        <v>0.4</v>
      </c>
      <c r="W67" s="508">
        <f t="shared" si="29"/>
        <v>4</v>
      </c>
      <c r="X67" s="508">
        <f t="shared" si="30"/>
        <v>60</v>
      </c>
      <c r="Y67" s="508">
        <f t="shared" si="7"/>
        <v>0</v>
      </c>
      <c r="Z67" s="527"/>
      <c r="AA67" s="528"/>
      <c r="AB67" s="528"/>
      <c r="AC67" s="528">
        <v>5</v>
      </c>
      <c r="AD67" s="528"/>
      <c r="AE67" s="528"/>
      <c r="AF67" s="528"/>
      <c r="AG67" s="529"/>
    </row>
    <row r="68" spans="1:33" s="530" customFormat="1" x14ac:dyDescent="0.25">
      <c r="A68" s="513" t="s">
        <v>200</v>
      </c>
      <c r="B68" s="539" t="s">
        <v>254</v>
      </c>
      <c r="C68" s="532"/>
      <c r="D68" s="532">
        <v>5.6</v>
      </c>
      <c r="E68" s="532"/>
      <c r="F68" s="516"/>
      <c r="G68" s="533">
        <v>5</v>
      </c>
      <c r="H68" s="534">
        <f>G68*30</f>
        <v>150</v>
      </c>
      <c r="I68" s="519">
        <f t="shared" si="25"/>
        <v>45</v>
      </c>
      <c r="J68" s="519">
        <v>30</v>
      </c>
      <c r="K68" s="519"/>
      <c r="L68" s="521">
        <f t="shared" si="26"/>
        <v>15</v>
      </c>
      <c r="M68" s="535">
        <f t="shared" si="27"/>
        <v>105</v>
      </c>
      <c r="N68" s="536"/>
      <c r="O68" s="519"/>
      <c r="P68" s="519"/>
      <c r="Q68" s="537"/>
      <c r="R68" s="537">
        <v>1</v>
      </c>
      <c r="S68" s="537">
        <v>2</v>
      </c>
      <c r="T68" s="537"/>
      <c r="U68" s="538"/>
      <c r="V68" s="526">
        <f t="shared" si="28"/>
        <v>0.3</v>
      </c>
      <c r="W68" s="508">
        <f t="shared" si="29"/>
        <v>3</v>
      </c>
      <c r="X68" s="508">
        <f t="shared" si="30"/>
        <v>45</v>
      </c>
      <c r="Y68" s="508">
        <f t="shared" si="7"/>
        <v>0</v>
      </c>
      <c r="Z68" s="527"/>
      <c r="AA68" s="528"/>
      <c r="AB68" s="528"/>
      <c r="AC68" s="528"/>
      <c r="AD68" s="528">
        <v>2</v>
      </c>
      <c r="AE68" s="528">
        <v>3</v>
      </c>
      <c r="AF68" s="528"/>
      <c r="AG68" s="529"/>
    </row>
    <row r="69" spans="1:33" s="530" customFormat="1" x14ac:dyDescent="0.25">
      <c r="A69" s="513" t="s">
        <v>201</v>
      </c>
      <c r="B69" s="531" t="s">
        <v>244</v>
      </c>
      <c r="C69" s="532"/>
      <c r="D69" s="532">
        <v>7</v>
      </c>
      <c r="E69" s="532"/>
      <c r="F69" s="516"/>
      <c r="G69" s="533">
        <v>5</v>
      </c>
      <c r="H69" s="534">
        <f>G69*30</f>
        <v>150</v>
      </c>
      <c r="I69" s="519">
        <f t="shared" si="25"/>
        <v>60</v>
      </c>
      <c r="J69" s="519">
        <v>30</v>
      </c>
      <c r="K69" s="519"/>
      <c r="L69" s="521">
        <f t="shared" si="26"/>
        <v>30</v>
      </c>
      <c r="M69" s="535">
        <f t="shared" si="27"/>
        <v>90</v>
      </c>
      <c r="N69" s="536"/>
      <c r="O69" s="519"/>
      <c r="P69" s="519"/>
      <c r="Q69" s="537"/>
      <c r="R69" s="537"/>
      <c r="S69" s="537"/>
      <c r="T69" s="537">
        <v>4</v>
      </c>
      <c r="U69" s="538"/>
      <c r="V69" s="507">
        <f t="shared" si="28"/>
        <v>0.4</v>
      </c>
      <c r="W69" s="508">
        <f t="shared" si="29"/>
        <v>4</v>
      </c>
      <c r="X69" s="508">
        <f t="shared" si="30"/>
        <v>60</v>
      </c>
      <c r="Y69" s="508">
        <f t="shared" si="7"/>
        <v>0</v>
      </c>
      <c r="Z69" s="527"/>
      <c r="AA69" s="528"/>
      <c r="AB69" s="528"/>
      <c r="AC69" s="528"/>
      <c r="AD69" s="528"/>
      <c r="AE69" s="528"/>
      <c r="AF69" s="528">
        <v>5</v>
      </c>
      <c r="AG69" s="529"/>
    </row>
    <row r="70" spans="1:33" s="530" customFormat="1" x14ac:dyDescent="0.25">
      <c r="A70" s="513" t="s">
        <v>202</v>
      </c>
      <c r="B70" s="540" t="s">
        <v>257</v>
      </c>
      <c r="C70" s="541"/>
      <c r="D70" s="541">
        <v>7.8</v>
      </c>
      <c r="E70" s="541"/>
      <c r="F70" s="516"/>
      <c r="G70" s="533">
        <v>5</v>
      </c>
      <c r="H70" s="534">
        <f t="shared" si="24"/>
        <v>150</v>
      </c>
      <c r="I70" s="519">
        <f t="shared" si="25"/>
        <v>45</v>
      </c>
      <c r="J70" s="519">
        <v>30</v>
      </c>
      <c r="K70" s="519"/>
      <c r="L70" s="521">
        <f t="shared" si="26"/>
        <v>15</v>
      </c>
      <c r="M70" s="535">
        <f t="shared" si="27"/>
        <v>105</v>
      </c>
      <c r="N70" s="542"/>
      <c r="O70" s="543"/>
      <c r="P70" s="543"/>
      <c r="Q70" s="544"/>
      <c r="R70" s="544"/>
      <c r="S70" s="544"/>
      <c r="T70" s="544">
        <v>1</v>
      </c>
      <c r="U70" s="545">
        <v>3</v>
      </c>
      <c r="V70" s="526">
        <f t="shared" si="28"/>
        <v>0.3</v>
      </c>
      <c r="W70" s="508">
        <f t="shared" si="29"/>
        <v>4</v>
      </c>
      <c r="X70" s="508">
        <f t="shared" si="30"/>
        <v>60</v>
      </c>
      <c r="Y70" s="508">
        <f>X70-I70</f>
        <v>15</v>
      </c>
      <c r="Z70" s="527"/>
      <c r="AA70" s="528"/>
      <c r="AB70" s="528"/>
      <c r="AC70" s="528"/>
      <c r="AD70" s="528"/>
      <c r="AE70" s="528"/>
      <c r="AF70" s="528">
        <v>3</v>
      </c>
      <c r="AG70" s="529">
        <v>2</v>
      </c>
    </row>
    <row r="71" spans="1:33" s="530" customFormat="1" ht="15.75" thickBot="1" x14ac:dyDescent="0.3">
      <c r="A71" s="546" t="s">
        <v>203</v>
      </c>
      <c r="B71" s="539" t="s">
        <v>252</v>
      </c>
      <c r="C71" s="541"/>
      <c r="D71" s="541">
        <v>7.8</v>
      </c>
      <c r="E71" s="541"/>
      <c r="F71" s="516"/>
      <c r="G71" s="547">
        <v>5</v>
      </c>
      <c r="H71" s="548">
        <f t="shared" si="24"/>
        <v>150</v>
      </c>
      <c r="I71" s="519">
        <f t="shared" si="25"/>
        <v>55</v>
      </c>
      <c r="J71" s="543">
        <v>30</v>
      </c>
      <c r="K71" s="543"/>
      <c r="L71" s="521">
        <f t="shared" si="26"/>
        <v>25</v>
      </c>
      <c r="M71" s="549">
        <f t="shared" si="27"/>
        <v>95</v>
      </c>
      <c r="N71" s="542"/>
      <c r="O71" s="543"/>
      <c r="P71" s="543"/>
      <c r="Q71" s="544"/>
      <c r="R71" s="544"/>
      <c r="S71" s="544"/>
      <c r="T71" s="544">
        <v>1</v>
      </c>
      <c r="U71" s="545">
        <v>4</v>
      </c>
      <c r="V71" s="507">
        <f t="shared" si="28"/>
        <v>0.36666666666666664</v>
      </c>
      <c r="W71" s="508">
        <f t="shared" si="29"/>
        <v>5</v>
      </c>
      <c r="X71" s="508">
        <f t="shared" si="30"/>
        <v>75</v>
      </c>
      <c r="Y71" s="508">
        <f>X71-I71</f>
        <v>20</v>
      </c>
      <c r="Z71" s="527"/>
      <c r="AA71" s="528"/>
      <c r="AB71" s="528"/>
      <c r="AC71" s="528"/>
      <c r="AD71" s="528"/>
      <c r="AE71" s="528"/>
      <c r="AF71" s="528">
        <v>3</v>
      </c>
      <c r="AG71" s="529">
        <v>2</v>
      </c>
    </row>
    <row r="72" spans="1:33" ht="19.5" customHeight="1" thickBot="1" x14ac:dyDescent="0.3">
      <c r="A72" s="809" t="s">
        <v>235</v>
      </c>
      <c r="B72" s="810"/>
      <c r="C72" s="810"/>
      <c r="D72" s="810"/>
      <c r="E72" s="810"/>
      <c r="F72" s="810"/>
      <c r="G72" s="810"/>
      <c r="H72" s="810"/>
      <c r="I72" s="810"/>
      <c r="J72" s="810"/>
      <c r="K72" s="810"/>
      <c r="L72" s="810"/>
      <c r="M72" s="810"/>
      <c r="N72" s="810"/>
      <c r="O72" s="810"/>
      <c r="P72" s="810"/>
      <c r="Q72" s="810"/>
      <c r="R72" s="810"/>
      <c r="S72" s="810"/>
      <c r="T72" s="810"/>
      <c r="U72" s="811"/>
      <c r="V72" s="188"/>
      <c r="W72" s="222"/>
      <c r="X72" s="222"/>
      <c r="Y72" s="222"/>
      <c r="Z72" s="242"/>
      <c r="AA72" s="194"/>
      <c r="AB72" s="194"/>
      <c r="AC72" s="194"/>
      <c r="AD72" s="194"/>
      <c r="AE72" s="194"/>
      <c r="AF72" s="194"/>
      <c r="AG72" s="195"/>
    </row>
    <row r="73" spans="1:33" x14ac:dyDescent="0.25">
      <c r="A73" s="462" t="s">
        <v>204</v>
      </c>
      <c r="B73" s="479" t="s">
        <v>406</v>
      </c>
      <c r="C73" s="550"/>
      <c r="D73" s="550">
        <v>5</v>
      </c>
      <c r="E73" s="550"/>
      <c r="F73" s="551"/>
      <c r="G73" s="552">
        <v>5</v>
      </c>
      <c r="H73" s="553">
        <f t="shared" ref="H73:H80" si="31">G73*30</f>
        <v>150</v>
      </c>
      <c r="I73" s="554">
        <f t="shared" si="25"/>
        <v>45</v>
      </c>
      <c r="J73" s="555">
        <v>30</v>
      </c>
      <c r="K73" s="555"/>
      <c r="L73" s="556">
        <f t="shared" ref="L73:L80" si="32">I73-J73</f>
        <v>15</v>
      </c>
      <c r="M73" s="557">
        <f t="shared" ref="M73:M80" si="33">H73-I73</f>
        <v>105</v>
      </c>
      <c r="N73" s="558"/>
      <c r="O73" s="555"/>
      <c r="P73" s="555"/>
      <c r="Q73" s="559"/>
      <c r="R73" s="559">
        <v>3</v>
      </c>
      <c r="S73" s="559"/>
      <c r="T73" s="559"/>
      <c r="U73" s="560"/>
      <c r="V73" s="469">
        <f t="shared" ref="V73:V80" si="34">I73/H73</f>
        <v>0.3</v>
      </c>
      <c r="W73" s="222"/>
      <c r="X73" s="222"/>
      <c r="Y73" s="222"/>
      <c r="Z73" s="242"/>
      <c r="AA73" s="194"/>
      <c r="AB73" s="194"/>
      <c r="AC73" s="194"/>
      <c r="AD73" s="194"/>
      <c r="AE73" s="194"/>
      <c r="AF73" s="194"/>
      <c r="AG73" s="195"/>
    </row>
    <row r="74" spans="1:33" x14ac:dyDescent="0.25">
      <c r="A74" s="462" t="s">
        <v>205</v>
      </c>
      <c r="B74" s="463" t="s">
        <v>240</v>
      </c>
      <c r="C74" s="561"/>
      <c r="D74" s="561">
        <v>6</v>
      </c>
      <c r="E74" s="561"/>
      <c r="F74" s="551"/>
      <c r="G74" s="562">
        <v>5</v>
      </c>
      <c r="H74" s="563">
        <f t="shared" si="31"/>
        <v>150</v>
      </c>
      <c r="I74" s="554">
        <f t="shared" si="25"/>
        <v>45</v>
      </c>
      <c r="J74" s="554">
        <v>30</v>
      </c>
      <c r="K74" s="554"/>
      <c r="L74" s="556">
        <f t="shared" si="32"/>
        <v>15</v>
      </c>
      <c r="M74" s="564">
        <f t="shared" si="33"/>
        <v>105</v>
      </c>
      <c r="N74" s="565"/>
      <c r="O74" s="554"/>
      <c r="P74" s="554"/>
      <c r="Q74" s="566"/>
      <c r="R74" s="566"/>
      <c r="S74" s="566">
        <v>3</v>
      </c>
      <c r="T74" s="566"/>
      <c r="U74" s="567"/>
      <c r="V74" s="469">
        <f t="shared" si="34"/>
        <v>0.3</v>
      </c>
      <c r="W74" s="222"/>
      <c r="X74" s="222"/>
      <c r="Y74" s="222"/>
      <c r="Z74" s="242"/>
      <c r="AA74" s="194"/>
      <c r="AB74" s="194"/>
      <c r="AC74" s="194"/>
      <c r="AD74" s="194"/>
      <c r="AE74" s="194"/>
      <c r="AF74" s="194"/>
      <c r="AG74" s="195"/>
    </row>
    <row r="75" spans="1:33" x14ac:dyDescent="0.25">
      <c r="A75" s="462" t="s">
        <v>206</v>
      </c>
      <c r="B75" s="463" t="s">
        <v>241</v>
      </c>
      <c r="C75" s="561"/>
      <c r="D75" s="561">
        <v>8</v>
      </c>
      <c r="E75" s="561"/>
      <c r="F75" s="551"/>
      <c r="G75" s="562">
        <v>5</v>
      </c>
      <c r="H75" s="563">
        <f t="shared" si="31"/>
        <v>150</v>
      </c>
      <c r="I75" s="554">
        <f t="shared" si="25"/>
        <v>50</v>
      </c>
      <c r="J75" s="554">
        <v>30</v>
      </c>
      <c r="K75" s="554"/>
      <c r="L75" s="556">
        <f t="shared" si="32"/>
        <v>20</v>
      </c>
      <c r="M75" s="564">
        <f t="shared" si="33"/>
        <v>100</v>
      </c>
      <c r="N75" s="565"/>
      <c r="O75" s="554"/>
      <c r="P75" s="554"/>
      <c r="Q75" s="566"/>
      <c r="R75" s="566"/>
      <c r="S75" s="566"/>
      <c r="T75" s="566"/>
      <c r="U75" s="567">
        <v>5</v>
      </c>
      <c r="V75" s="221">
        <f t="shared" si="34"/>
        <v>0.33333333333333331</v>
      </c>
      <c r="W75" s="222"/>
      <c r="X75" s="222"/>
      <c r="Y75" s="222"/>
      <c r="Z75" s="242"/>
      <c r="AA75" s="194"/>
      <c r="AB75" s="194"/>
      <c r="AC75" s="194"/>
      <c r="AD75" s="194"/>
      <c r="AE75" s="194"/>
      <c r="AF75" s="194"/>
      <c r="AG75" s="195"/>
    </row>
    <row r="76" spans="1:33" x14ac:dyDescent="0.25">
      <c r="A76" s="462" t="s">
        <v>207</v>
      </c>
      <c r="B76" s="463" t="s">
        <v>381</v>
      </c>
      <c r="C76" s="561"/>
      <c r="D76" s="561">
        <v>7</v>
      </c>
      <c r="E76" s="561"/>
      <c r="F76" s="551"/>
      <c r="G76" s="562">
        <v>5</v>
      </c>
      <c r="H76" s="563">
        <f t="shared" si="31"/>
        <v>150</v>
      </c>
      <c r="I76" s="554">
        <f t="shared" si="25"/>
        <v>60</v>
      </c>
      <c r="J76" s="554">
        <v>30</v>
      </c>
      <c r="K76" s="554"/>
      <c r="L76" s="556">
        <f t="shared" si="32"/>
        <v>30</v>
      </c>
      <c r="M76" s="564">
        <f t="shared" si="33"/>
        <v>90</v>
      </c>
      <c r="N76" s="565"/>
      <c r="O76" s="554"/>
      <c r="P76" s="554"/>
      <c r="Q76" s="566">
        <v>4</v>
      </c>
      <c r="R76" s="566"/>
      <c r="S76" s="566"/>
      <c r="T76" s="566"/>
      <c r="U76" s="567"/>
      <c r="V76" s="221">
        <f t="shared" si="34"/>
        <v>0.4</v>
      </c>
      <c r="W76" s="222"/>
      <c r="X76" s="222"/>
      <c r="Y76" s="222"/>
      <c r="Z76" s="242"/>
      <c r="AA76" s="194"/>
      <c r="AB76" s="194"/>
      <c r="AC76" s="194"/>
      <c r="AD76" s="194"/>
      <c r="AE76" s="194"/>
      <c r="AF76" s="194"/>
      <c r="AG76" s="195"/>
    </row>
    <row r="77" spans="1:33" x14ac:dyDescent="0.25">
      <c r="A77" s="462" t="s">
        <v>208</v>
      </c>
      <c r="B77" s="463" t="s">
        <v>242</v>
      </c>
      <c r="C77" s="561"/>
      <c r="D77" s="561">
        <v>5.6</v>
      </c>
      <c r="E77" s="561"/>
      <c r="F77" s="551"/>
      <c r="G77" s="562">
        <v>5</v>
      </c>
      <c r="H77" s="563">
        <f t="shared" si="31"/>
        <v>150</v>
      </c>
      <c r="I77" s="554">
        <f t="shared" si="25"/>
        <v>45</v>
      </c>
      <c r="J77" s="554">
        <v>30</v>
      </c>
      <c r="K77" s="554"/>
      <c r="L77" s="556">
        <f t="shared" si="32"/>
        <v>15</v>
      </c>
      <c r="M77" s="564">
        <f t="shared" si="33"/>
        <v>105</v>
      </c>
      <c r="N77" s="565"/>
      <c r="O77" s="554"/>
      <c r="P77" s="554"/>
      <c r="Q77" s="566"/>
      <c r="R77" s="566">
        <v>1</v>
      </c>
      <c r="S77" s="566">
        <v>2</v>
      </c>
      <c r="T77" s="566"/>
      <c r="U77" s="567"/>
      <c r="V77" s="469">
        <f t="shared" si="34"/>
        <v>0.3</v>
      </c>
      <c r="W77" s="222"/>
      <c r="X77" s="222"/>
      <c r="Y77" s="222"/>
      <c r="Z77" s="242"/>
      <c r="AA77" s="194"/>
      <c r="AB77" s="194"/>
      <c r="AC77" s="194" t="s">
        <v>297</v>
      </c>
      <c r="AD77" s="194"/>
      <c r="AE77" s="194"/>
      <c r="AF77" s="194"/>
      <c r="AG77" s="195"/>
    </row>
    <row r="78" spans="1:33" x14ac:dyDescent="0.25">
      <c r="A78" s="462" t="s">
        <v>209</v>
      </c>
      <c r="B78" s="480" t="s">
        <v>405</v>
      </c>
      <c r="C78" s="561"/>
      <c r="D78" s="561">
        <v>4</v>
      </c>
      <c r="E78" s="561"/>
      <c r="F78" s="551"/>
      <c r="G78" s="562">
        <v>5</v>
      </c>
      <c r="H78" s="563">
        <f t="shared" si="31"/>
        <v>150</v>
      </c>
      <c r="I78" s="554">
        <f t="shared" si="25"/>
        <v>60</v>
      </c>
      <c r="J78" s="554">
        <v>30</v>
      </c>
      <c r="K78" s="554"/>
      <c r="L78" s="556">
        <f t="shared" si="32"/>
        <v>30</v>
      </c>
      <c r="M78" s="564">
        <f t="shared" si="33"/>
        <v>90</v>
      </c>
      <c r="N78" s="565"/>
      <c r="O78" s="554"/>
      <c r="P78" s="554"/>
      <c r="Q78" s="566"/>
      <c r="R78" s="566"/>
      <c r="S78" s="566"/>
      <c r="T78" s="566">
        <v>4</v>
      </c>
      <c r="U78" s="567"/>
      <c r="V78" s="221">
        <f t="shared" si="34"/>
        <v>0.4</v>
      </c>
      <c r="W78" s="222"/>
      <c r="X78" s="222"/>
      <c r="Y78" s="222"/>
      <c r="Z78" s="242"/>
      <c r="AA78" s="194"/>
      <c r="AB78" s="194"/>
      <c r="AC78" s="194"/>
      <c r="AD78" s="194"/>
      <c r="AE78" s="194"/>
      <c r="AF78" s="194"/>
      <c r="AG78" s="195"/>
    </row>
    <row r="79" spans="1:33" x14ac:dyDescent="0.25">
      <c r="A79" s="462" t="s">
        <v>210</v>
      </c>
      <c r="B79" s="463" t="s">
        <v>402</v>
      </c>
      <c r="C79" s="568"/>
      <c r="D79" s="568">
        <v>7.8</v>
      </c>
      <c r="E79" s="568"/>
      <c r="F79" s="551"/>
      <c r="G79" s="562">
        <v>5</v>
      </c>
      <c r="H79" s="563">
        <f t="shared" si="31"/>
        <v>150</v>
      </c>
      <c r="I79" s="554">
        <f t="shared" si="25"/>
        <v>45</v>
      </c>
      <c r="J79" s="554">
        <v>30</v>
      </c>
      <c r="K79" s="554"/>
      <c r="L79" s="556">
        <f t="shared" si="32"/>
        <v>15</v>
      </c>
      <c r="M79" s="564">
        <f t="shared" si="33"/>
        <v>105</v>
      </c>
      <c r="N79" s="569"/>
      <c r="O79" s="570"/>
      <c r="P79" s="570"/>
      <c r="Q79" s="571"/>
      <c r="R79" s="571"/>
      <c r="S79" s="571"/>
      <c r="T79" s="571">
        <v>1</v>
      </c>
      <c r="U79" s="572">
        <v>3</v>
      </c>
      <c r="V79" s="469">
        <f t="shared" si="34"/>
        <v>0.3</v>
      </c>
      <c r="W79" s="222"/>
      <c r="X79" s="222"/>
      <c r="Y79" s="222"/>
      <c r="Z79" s="242"/>
      <c r="AA79" s="194"/>
      <c r="AB79" s="194"/>
      <c r="AC79" s="194"/>
      <c r="AD79" s="194"/>
      <c r="AE79" s="194"/>
      <c r="AF79" s="194"/>
      <c r="AG79" s="195"/>
    </row>
    <row r="80" spans="1:33" ht="15.75" thickBot="1" x14ac:dyDescent="0.3">
      <c r="A80" s="462" t="s">
        <v>211</v>
      </c>
      <c r="B80" s="480" t="s">
        <v>403</v>
      </c>
      <c r="C80" s="568"/>
      <c r="D80" s="568">
        <v>7.8</v>
      </c>
      <c r="E80" s="568"/>
      <c r="F80" s="551"/>
      <c r="G80" s="573">
        <v>5</v>
      </c>
      <c r="H80" s="574">
        <f t="shared" si="31"/>
        <v>150</v>
      </c>
      <c r="I80" s="554">
        <f t="shared" si="25"/>
        <v>55</v>
      </c>
      <c r="J80" s="570">
        <v>30</v>
      </c>
      <c r="K80" s="570"/>
      <c r="L80" s="556">
        <f t="shared" si="32"/>
        <v>25</v>
      </c>
      <c r="M80" s="575">
        <f t="shared" si="33"/>
        <v>95</v>
      </c>
      <c r="N80" s="569"/>
      <c r="O80" s="570"/>
      <c r="P80" s="570"/>
      <c r="Q80" s="571"/>
      <c r="R80" s="571"/>
      <c r="S80" s="571"/>
      <c r="T80" s="571">
        <v>1</v>
      </c>
      <c r="U80" s="572">
        <v>4</v>
      </c>
      <c r="V80" s="221">
        <f t="shared" si="34"/>
        <v>0.36666666666666664</v>
      </c>
      <c r="W80" s="222"/>
      <c r="X80" s="222"/>
      <c r="Y80" s="222"/>
      <c r="Z80" s="242"/>
      <c r="AA80" s="194"/>
      <c r="AB80" s="194"/>
      <c r="AC80" s="194"/>
      <c r="AD80" s="194"/>
      <c r="AE80" s="194"/>
      <c r="AF80" s="194"/>
      <c r="AG80" s="195"/>
    </row>
    <row r="81" spans="1:33" ht="20.25" customHeight="1" thickBot="1" x14ac:dyDescent="0.3">
      <c r="A81" s="812" t="s">
        <v>269</v>
      </c>
      <c r="B81" s="813"/>
      <c r="C81" s="813"/>
      <c r="D81" s="813"/>
      <c r="E81" s="813"/>
      <c r="F81" s="813"/>
      <c r="G81" s="813"/>
      <c r="H81" s="813"/>
      <c r="I81" s="813"/>
      <c r="J81" s="813"/>
      <c r="K81" s="813"/>
      <c r="L81" s="813"/>
      <c r="M81" s="813"/>
      <c r="N81" s="813"/>
      <c r="O81" s="813"/>
      <c r="P81" s="813"/>
      <c r="Q81" s="813"/>
      <c r="R81" s="813"/>
      <c r="S81" s="813"/>
      <c r="T81" s="813"/>
      <c r="U81" s="814"/>
      <c r="V81" s="188"/>
      <c r="W81" s="222"/>
      <c r="X81" s="222"/>
      <c r="Y81" s="222"/>
      <c r="Z81" s="242"/>
      <c r="AA81" s="194"/>
      <c r="AB81" s="194"/>
      <c r="AC81" s="194"/>
      <c r="AD81" s="194"/>
      <c r="AE81" s="194"/>
      <c r="AF81" s="194"/>
      <c r="AG81" s="195"/>
    </row>
    <row r="82" spans="1:33" x14ac:dyDescent="0.25">
      <c r="A82" s="576" t="s">
        <v>212</v>
      </c>
      <c r="B82" s="577" t="s">
        <v>248</v>
      </c>
      <c r="C82" s="578"/>
      <c r="D82" s="578">
        <v>5</v>
      </c>
      <c r="E82" s="578"/>
      <c r="F82" s="579"/>
      <c r="G82" s="580">
        <v>5</v>
      </c>
      <c r="H82" s="581">
        <f t="shared" ref="H82:H89" si="35">G82*30</f>
        <v>150</v>
      </c>
      <c r="I82" s="582">
        <f t="shared" si="25"/>
        <v>45</v>
      </c>
      <c r="J82" s="583">
        <v>30</v>
      </c>
      <c r="K82" s="583"/>
      <c r="L82" s="584">
        <f t="shared" ref="L82:L89" si="36">I82-J82</f>
        <v>15</v>
      </c>
      <c r="M82" s="585">
        <f t="shared" ref="M82:M89" si="37">H82-I82</f>
        <v>105</v>
      </c>
      <c r="N82" s="586"/>
      <c r="O82" s="583"/>
      <c r="P82" s="583"/>
      <c r="Q82" s="587"/>
      <c r="R82" s="587">
        <v>3</v>
      </c>
      <c r="S82" s="587"/>
      <c r="T82" s="587"/>
      <c r="U82" s="588"/>
      <c r="V82" s="469">
        <f t="shared" ref="V82:V89" si="38">I82/H82</f>
        <v>0.3</v>
      </c>
      <c r="W82" s="222"/>
      <c r="X82" s="222"/>
      <c r="Y82" s="222"/>
      <c r="Z82" s="242"/>
      <c r="AA82" s="194"/>
      <c r="AB82" s="194"/>
      <c r="AC82" s="194"/>
      <c r="AD82" s="194"/>
      <c r="AE82" s="194"/>
      <c r="AF82" s="194"/>
      <c r="AG82" s="195"/>
    </row>
    <row r="83" spans="1:33" x14ac:dyDescent="0.25">
      <c r="A83" s="576" t="s">
        <v>213</v>
      </c>
      <c r="B83" s="589" t="s">
        <v>245</v>
      </c>
      <c r="C83" s="590"/>
      <c r="D83" s="590">
        <v>6</v>
      </c>
      <c r="E83" s="590"/>
      <c r="F83" s="579"/>
      <c r="G83" s="591">
        <v>5</v>
      </c>
      <c r="H83" s="592">
        <f t="shared" si="35"/>
        <v>150</v>
      </c>
      <c r="I83" s="582">
        <f t="shared" si="25"/>
        <v>45</v>
      </c>
      <c r="J83" s="582">
        <v>30</v>
      </c>
      <c r="K83" s="582"/>
      <c r="L83" s="584">
        <f t="shared" si="36"/>
        <v>15</v>
      </c>
      <c r="M83" s="593">
        <f t="shared" si="37"/>
        <v>105</v>
      </c>
      <c r="N83" s="594"/>
      <c r="O83" s="582"/>
      <c r="P83" s="582"/>
      <c r="Q83" s="595"/>
      <c r="R83" s="595"/>
      <c r="S83" s="595">
        <v>3</v>
      </c>
      <c r="T83" s="595"/>
      <c r="U83" s="596"/>
      <c r="V83" s="469">
        <f t="shared" si="38"/>
        <v>0.3</v>
      </c>
      <c r="W83" s="222"/>
      <c r="X83" s="222"/>
      <c r="Y83" s="222"/>
      <c r="Z83" s="242"/>
      <c r="AA83" s="194"/>
      <c r="AB83" s="194"/>
      <c r="AC83" s="194"/>
      <c r="AD83" s="194"/>
      <c r="AE83" s="194"/>
      <c r="AF83" s="194"/>
      <c r="AG83" s="195"/>
    </row>
    <row r="84" spans="1:33" x14ac:dyDescent="0.25">
      <c r="A84" s="576" t="s">
        <v>214</v>
      </c>
      <c r="B84" s="589" t="s">
        <v>261</v>
      </c>
      <c r="C84" s="590"/>
      <c r="D84" s="590">
        <v>8</v>
      </c>
      <c r="E84" s="590"/>
      <c r="F84" s="579"/>
      <c r="G84" s="591">
        <v>5</v>
      </c>
      <c r="H84" s="592">
        <f t="shared" si="35"/>
        <v>150</v>
      </c>
      <c r="I84" s="582">
        <f t="shared" si="25"/>
        <v>50</v>
      </c>
      <c r="J84" s="582">
        <v>30</v>
      </c>
      <c r="K84" s="582"/>
      <c r="L84" s="584">
        <f t="shared" si="36"/>
        <v>20</v>
      </c>
      <c r="M84" s="593">
        <f t="shared" si="37"/>
        <v>100</v>
      </c>
      <c r="N84" s="594"/>
      <c r="O84" s="582"/>
      <c r="P84" s="582"/>
      <c r="Q84" s="595"/>
      <c r="R84" s="595"/>
      <c r="S84" s="595"/>
      <c r="T84" s="595"/>
      <c r="U84" s="596">
        <v>5</v>
      </c>
      <c r="V84" s="221">
        <f t="shared" si="38"/>
        <v>0.33333333333333331</v>
      </c>
      <c r="W84" s="222"/>
      <c r="X84" s="222"/>
      <c r="Y84" s="222"/>
      <c r="Z84" s="242"/>
      <c r="AA84" s="194"/>
      <c r="AB84" s="194"/>
      <c r="AC84" s="194"/>
      <c r="AD84" s="194"/>
      <c r="AE84" s="194"/>
      <c r="AF84" s="194"/>
      <c r="AG84" s="195"/>
    </row>
    <row r="85" spans="1:33" x14ac:dyDescent="0.25">
      <c r="A85" s="576" t="s">
        <v>215</v>
      </c>
      <c r="B85" s="589" t="s">
        <v>246</v>
      </c>
      <c r="C85" s="590"/>
      <c r="D85" s="590">
        <v>4</v>
      </c>
      <c r="E85" s="590"/>
      <c r="F85" s="579"/>
      <c r="G85" s="591">
        <v>5</v>
      </c>
      <c r="H85" s="592">
        <f t="shared" si="35"/>
        <v>150</v>
      </c>
      <c r="I85" s="582">
        <f t="shared" si="25"/>
        <v>60</v>
      </c>
      <c r="J85" s="582">
        <v>30</v>
      </c>
      <c r="K85" s="582"/>
      <c r="L85" s="584">
        <f t="shared" si="36"/>
        <v>30</v>
      </c>
      <c r="M85" s="593">
        <f t="shared" si="37"/>
        <v>90</v>
      </c>
      <c r="N85" s="594"/>
      <c r="O85" s="582"/>
      <c r="P85" s="582"/>
      <c r="Q85" s="595">
        <v>4</v>
      </c>
      <c r="R85" s="595"/>
      <c r="S85" s="595"/>
      <c r="T85" s="595"/>
      <c r="U85" s="596"/>
      <c r="V85" s="221">
        <f t="shared" si="38"/>
        <v>0.4</v>
      </c>
      <c r="W85" s="222"/>
      <c r="X85" s="222"/>
      <c r="Y85" s="222"/>
      <c r="Z85" s="242"/>
      <c r="AA85" s="194"/>
      <c r="AB85" s="194"/>
      <c r="AC85" s="194"/>
      <c r="AD85" s="194"/>
      <c r="AE85" s="194"/>
      <c r="AF85" s="194"/>
      <c r="AG85" s="195"/>
    </row>
    <row r="86" spans="1:33" x14ac:dyDescent="0.25">
      <c r="A86" s="576" t="s">
        <v>216</v>
      </c>
      <c r="B86" s="589" t="s">
        <v>247</v>
      </c>
      <c r="C86" s="590"/>
      <c r="D86" s="590">
        <v>5.6</v>
      </c>
      <c r="E86" s="590"/>
      <c r="F86" s="579"/>
      <c r="G86" s="591">
        <v>5</v>
      </c>
      <c r="H86" s="592">
        <f t="shared" si="35"/>
        <v>150</v>
      </c>
      <c r="I86" s="582">
        <f t="shared" si="25"/>
        <v>45</v>
      </c>
      <c r="J86" s="582">
        <v>30</v>
      </c>
      <c r="K86" s="582"/>
      <c r="L86" s="584">
        <f t="shared" si="36"/>
        <v>15</v>
      </c>
      <c r="M86" s="593">
        <f t="shared" si="37"/>
        <v>105</v>
      </c>
      <c r="N86" s="594"/>
      <c r="O86" s="582"/>
      <c r="P86" s="582"/>
      <c r="Q86" s="595"/>
      <c r="R86" s="595">
        <v>1</v>
      </c>
      <c r="S86" s="595">
        <v>2</v>
      </c>
      <c r="T86" s="595"/>
      <c r="U86" s="596"/>
      <c r="V86" s="469">
        <f t="shared" si="38"/>
        <v>0.3</v>
      </c>
      <c r="W86" s="222"/>
      <c r="X86" s="222"/>
      <c r="Y86" s="222"/>
      <c r="Z86" s="242"/>
      <c r="AA86" s="194"/>
      <c r="AB86" s="194"/>
      <c r="AC86" s="194"/>
      <c r="AD86" s="194"/>
      <c r="AE86" s="194"/>
      <c r="AF86" s="194"/>
      <c r="AG86" s="195"/>
    </row>
    <row r="87" spans="1:33" x14ac:dyDescent="0.25">
      <c r="A87" s="576" t="s">
        <v>217</v>
      </c>
      <c r="B87" s="597" t="s">
        <v>243</v>
      </c>
      <c r="C87" s="590"/>
      <c r="D87" s="590">
        <v>7</v>
      </c>
      <c r="E87" s="590"/>
      <c r="F87" s="579"/>
      <c r="G87" s="591">
        <v>5</v>
      </c>
      <c r="H87" s="592">
        <f t="shared" si="35"/>
        <v>150</v>
      </c>
      <c r="I87" s="582">
        <f t="shared" si="25"/>
        <v>60</v>
      </c>
      <c r="J87" s="582">
        <v>30</v>
      </c>
      <c r="K87" s="582"/>
      <c r="L87" s="584">
        <f t="shared" si="36"/>
        <v>30</v>
      </c>
      <c r="M87" s="593">
        <f t="shared" si="37"/>
        <v>90</v>
      </c>
      <c r="N87" s="594"/>
      <c r="O87" s="582"/>
      <c r="P87" s="582"/>
      <c r="Q87" s="595"/>
      <c r="R87" s="595"/>
      <c r="S87" s="595"/>
      <c r="T87" s="595">
        <v>4</v>
      </c>
      <c r="U87" s="596"/>
      <c r="V87" s="221">
        <f t="shared" si="38"/>
        <v>0.4</v>
      </c>
      <c r="W87" s="222"/>
      <c r="X87" s="222"/>
      <c r="Y87" s="222"/>
      <c r="Z87" s="242"/>
      <c r="AA87" s="194"/>
      <c r="AB87" s="194"/>
      <c r="AC87" s="194"/>
      <c r="AD87" s="194"/>
      <c r="AE87" s="194"/>
      <c r="AF87" s="194"/>
      <c r="AG87" s="195"/>
    </row>
    <row r="88" spans="1:33" x14ac:dyDescent="0.25">
      <c r="A88" s="576" t="s">
        <v>218</v>
      </c>
      <c r="B88" s="589" t="s">
        <v>401</v>
      </c>
      <c r="C88" s="598"/>
      <c r="D88" s="598">
        <v>7.8</v>
      </c>
      <c r="E88" s="598"/>
      <c r="F88" s="579"/>
      <c r="G88" s="591">
        <v>5</v>
      </c>
      <c r="H88" s="592">
        <f t="shared" si="35"/>
        <v>150</v>
      </c>
      <c r="I88" s="582">
        <f t="shared" si="25"/>
        <v>45</v>
      </c>
      <c r="J88" s="582">
        <v>30</v>
      </c>
      <c r="K88" s="582"/>
      <c r="L88" s="584">
        <f t="shared" si="36"/>
        <v>15</v>
      </c>
      <c r="M88" s="593">
        <f t="shared" si="37"/>
        <v>105</v>
      </c>
      <c r="N88" s="599"/>
      <c r="O88" s="600"/>
      <c r="P88" s="600"/>
      <c r="Q88" s="601"/>
      <c r="R88" s="601"/>
      <c r="S88" s="601"/>
      <c r="T88" s="601">
        <v>1</v>
      </c>
      <c r="U88" s="602">
        <v>3</v>
      </c>
      <c r="V88" s="469">
        <f t="shared" si="38"/>
        <v>0.3</v>
      </c>
      <c r="W88" s="222"/>
      <c r="X88" s="222"/>
      <c r="Y88" s="222"/>
      <c r="Z88" s="242"/>
      <c r="AA88" s="194"/>
      <c r="AB88" s="194"/>
      <c r="AC88" s="194"/>
      <c r="AD88" s="194"/>
      <c r="AE88" s="194"/>
      <c r="AF88" s="194"/>
      <c r="AG88" s="195"/>
    </row>
    <row r="89" spans="1:33" ht="15.75" thickBot="1" x14ac:dyDescent="0.3">
      <c r="A89" s="576" t="s">
        <v>219</v>
      </c>
      <c r="B89" s="597" t="s">
        <v>181</v>
      </c>
      <c r="C89" s="598"/>
      <c r="D89" s="598">
        <v>7.8</v>
      </c>
      <c r="E89" s="598"/>
      <c r="F89" s="579"/>
      <c r="G89" s="603">
        <v>5</v>
      </c>
      <c r="H89" s="604">
        <f t="shared" si="35"/>
        <v>150</v>
      </c>
      <c r="I89" s="582">
        <f t="shared" si="25"/>
        <v>55</v>
      </c>
      <c r="J89" s="600">
        <v>30</v>
      </c>
      <c r="K89" s="600"/>
      <c r="L89" s="584">
        <f t="shared" si="36"/>
        <v>25</v>
      </c>
      <c r="M89" s="605">
        <f t="shared" si="37"/>
        <v>95</v>
      </c>
      <c r="N89" s="599"/>
      <c r="O89" s="600"/>
      <c r="P89" s="600"/>
      <c r="Q89" s="601"/>
      <c r="R89" s="601"/>
      <c r="S89" s="601"/>
      <c r="T89" s="601">
        <v>1</v>
      </c>
      <c r="U89" s="602">
        <v>4</v>
      </c>
      <c r="V89" s="221">
        <f t="shared" si="38"/>
        <v>0.36666666666666664</v>
      </c>
      <c r="W89" s="222"/>
      <c r="X89" s="222"/>
      <c r="Y89" s="222"/>
      <c r="Z89" s="242"/>
      <c r="AA89" s="194"/>
      <c r="AB89" s="194"/>
      <c r="AC89" s="194"/>
      <c r="AD89" s="194"/>
      <c r="AE89" s="194"/>
      <c r="AF89" s="194"/>
      <c r="AG89" s="195"/>
    </row>
    <row r="90" spans="1:33" ht="21" customHeight="1" thickBot="1" x14ac:dyDescent="0.3">
      <c r="A90" s="815" t="s">
        <v>255</v>
      </c>
      <c r="B90" s="816"/>
      <c r="C90" s="816"/>
      <c r="D90" s="816"/>
      <c r="E90" s="816"/>
      <c r="F90" s="816"/>
      <c r="G90" s="816"/>
      <c r="H90" s="816"/>
      <c r="I90" s="816"/>
      <c r="J90" s="816"/>
      <c r="K90" s="816"/>
      <c r="L90" s="816"/>
      <c r="M90" s="816"/>
      <c r="N90" s="816"/>
      <c r="O90" s="816"/>
      <c r="P90" s="816"/>
      <c r="Q90" s="816"/>
      <c r="R90" s="816"/>
      <c r="S90" s="816"/>
      <c r="T90" s="816"/>
      <c r="U90" s="817"/>
      <c r="V90" s="188"/>
      <c r="W90" s="222"/>
      <c r="X90" s="222"/>
      <c r="Y90" s="222"/>
      <c r="Z90" s="242"/>
      <c r="AA90" s="194"/>
      <c r="AB90" s="194"/>
      <c r="AC90" s="194"/>
      <c r="AD90" s="194"/>
      <c r="AE90" s="194"/>
      <c r="AF90" s="194"/>
      <c r="AG90" s="195"/>
    </row>
    <row r="91" spans="1:33" x14ac:dyDescent="0.25">
      <c r="A91" s="460" t="s">
        <v>220</v>
      </c>
      <c r="B91" s="606" t="s">
        <v>256</v>
      </c>
      <c r="C91" s="607"/>
      <c r="D91" s="607">
        <v>5</v>
      </c>
      <c r="E91" s="607"/>
      <c r="F91" s="608"/>
      <c r="G91" s="609">
        <v>5</v>
      </c>
      <c r="H91" s="610">
        <f t="shared" ref="H91:H98" si="39">G91*30</f>
        <v>150</v>
      </c>
      <c r="I91" s="611">
        <f t="shared" si="25"/>
        <v>45</v>
      </c>
      <c r="J91" s="612">
        <v>30</v>
      </c>
      <c r="K91" s="612"/>
      <c r="L91" s="613">
        <f t="shared" ref="L91:L98" si="40">I91-J91</f>
        <v>15</v>
      </c>
      <c r="M91" s="614">
        <f t="shared" ref="M91:M98" si="41">H91-I91</f>
        <v>105</v>
      </c>
      <c r="N91" s="615"/>
      <c r="O91" s="612"/>
      <c r="P91" s="612"/>
      <c r="Q91" s="616"/>
      <c r="R91" s="616">
        <v>3</v>
      </c>
      <c r="S91" s="616"/>
      <c r="T91" s="616"/>
      <c r="U91" s="617"/>
      <c r="V91" s="469">
        <f t="shared" ref="V91:V98" si="42">I91/H91</f>
        <v>0.3</v>
      </c>
      <c r="W91" s="222"/>
      <c r="X91" s="222"/>
      <c r="Y91" s="222"/>
      <c r="Z91" s="242"/>
      <c r="AA91" s="194"/>
      <c r="AB91" s="194"/>
      <c r="AC91" s="194"/>
      <c r="AD91" s="194"/>
      <c r="AE91" s="194"/>
      <c r="AF91" s="194"/>
      <c r="AG91" s="195"/>
    </row>
    <row r="92" spans="1:33" x14ac:dyDescent="0.25">
      <c r="A92" s="460" t="s">
        <v>221</v>
      </c>
      <c r="B92" s="461" t="s">
        <v>257</v>
      </c>
      <c r="C92" s="618"/>
      <c r="D92" s="618">
        <v>6</v>
      </c>
      <c r="E92" s="618"/>
      <c r="F92" s="608"/>
      <c r="G92" s="619">
        <v>5</v>
      </c>
      <c r="H92" s="620">
        <f t="shared" si="39"/>
        <v>150</v>
      </c>
      <c r="I92" s="611">
        <f t="shared" si="25"/>
        <v>45</v>
      </c>
      <c r="J92" s="611">
        <v>30</v>
      </c>
      <c r="K92" s="611"/>
      <c r="L92" s="613">
        <f t="shared" si="40"/>
        <v>15</v>
      </c>
      <c r="M92" s="621">
        <f t="shared" si="41"/>
        <v>105</v>
      </c>
      <c r="N92" s="622"/>
      <c r="O92" s="611"/>
      <c r="P92" s="611"/>
      <c r="Q92" s="623"/>
      <c r="R92" s="623"/>
      <c r="S92" s="623">
        <v>3</v>
      </c>
      <c r="T92" s="623"/>
      <c r="U92" s="624"/>
      <c r="V92" s="469">
        <f t="shared" si="42"/>
        <v>0.3</v>
      </c>
      <c r="W92" s="222"/>
      <c r="X92" s="222"/>
      <c r="Y92" s="222"/>
      <c r="Z92" s="242"/>
      <c r="AA92" s="194"/>
      <c r="AB92" s="194"/>
      <c r="AC92" s="194"/>
      <c r="AD92" s="194"/>
      <c r="AE92" s="194"/>
      <c r="AF92" s="194"/>
      <c r="AG92" s="195"/>
    </row>
    <row r="93" spans="1:33" x14ac:dyDescent="0.25">
      <c r="A93" s="460" t="s">
        <v>222</v>
      </c>
      <c r="B93" s="461" t="s">
        <v>258</v>
      </c>
      <c r="C93" s="618"/>
      <c r="D93" s="618">
        <v>8</v>
      </c>
      <c r="E93" s="618"/>
      <c r="F93" s="608"/>
      <c r="G93" s="619">
        <v>5</v>
      </c>
      <c r="H93" s="620">
        <f t="shared" si="39"/>
        <v>150</v>
      </c>
      <c r="I93" s="611">
        <f t="shared" si="25"/>
        <v>50</v>
      </c>
      <c r="J93" s="611">
        <v>30</v>
      </c>
      <c r="K93" s="611"/>
      <c r="L93" s="613">
        <f t="shared" si="40"/>
        <v>20</v>
      </c>
      <c r="M93" s="621">
        <f t="shared" si="41"/>
        <v>100</v>
      </c>
      <c r="N93" s="622"/>
      <c r="O93" s="611"/>
      <c r="P93" s="611"/>
      <c r="Q93" s="623"/>
      <c r="R93" s="623"/>
      <c r="S93" s="623"/>
      <c r="T93" s="623"/>
      <c r="U93" s="624">
        <v>5</v>
      </c>
      <c r="V93" s="221">
        <f t="shared" si="42"/>
        <v>0.33333333333333331</v>
      </c>
      <c r="W93" s="222"/>
      <c r="X93" s="222"/>
      <c r="Y93" s="222"/>
      <c r="Z93" s="242"/>
      <c r="AA93" s="194"/>
      <c r="AB93" s="194"/>
      <c r="AC93" s="194"/>
      <c r="AD93" s="194"/>
      <c r="AE93" s="194"/>
      <c r="AF93" s="194"/>
      <c r="AG93" s="195"/>
    </row>
    <row r="94" spans="1:33" x14ac:dyDescent="0.25">
      <c r="A94" s="460" t="s">
        <v>270</v>
      </c>
      <c r="B94" s="461" t="s">
        <v>244</v>
      </c>
      <c r="C94" s="618"/>
      <c r="D94" s="618">
        <v>4</v>
      </c>
      <c r="E94" s="618"/>
      <c r="F94" s="608"/>
      <c r="G94" s="619">
        <v>5</v>
      </c>
      <c r="H94" s="620">
        <f t="shared" si="39"/>
        <v>150</v>
      </c>
      <c r="I94" s="611">
        <f t="shared" si="25"/>
        <v>60</v>
      </c>
      <c r="J94" s="611">
        <v>30</v>
      </c>
      <c r="K94" s="611"/>
      <c r="L94" s="613">
        <f t="shared" si="40"/>
        <v>30</v>
      </c>
      <c r="M94" s="621">
        <f t="shared" si="41"/>
        <v>90</v>
      </c>
      <c r="N94" s="622"/>
      <c r="O94" s="611"/>
      <c r="P94" s="611"/>
      <c r="Q94" s="623">
        <v>4</v>
      </c>
      <c r="R94" s="623"/>
      <c r="S94" s="623"/>
      <c r="T94" s="623"/>
      <c r="U94" s="624"/>
      <c r="V94" s="221">
        <f t="shared" si="42"/>
        <v>0.4</v>
      </c>
      <c r="W94" s="222"/>
      <c r="X94" s="222"/>
      <c r="Y94" s="222"/>
      <c r="Z94" s="242"/>
      <c r="AA94" s="194"/>
      <c r="AB94" s="194"/>
      <c r="AC94" s="194"/>
      <c r="AD94" s="194"/>
      <c r="AE94" s="194"/>
      <c r="AF94" s="194"/>
      <c r="AG94" s="195"/>
    </row>
    <row r="95" spans="1:33" x14ac:dyDescent="0.25">
      <c r="A95" s="460" t="s">
        <v>271</v>
      </c>
      <c r="B95" s="461" t="s">
        <v>237</v>
      </c>
      <c r="C95" s="618"/>
      <c r="D95" s="618">
        <v>5.6</v>
      </c>
      <c r="E95" s="618"/>
      <c r="F95" s="608"/>
      <c r="G95" s="619">
        <v>5</v>
      </c>
      <c r="H95" s="620">
        <f t="shared" si="39"/>
        <v>150</v>
      </c>
      <c r="I95" s="611">
        <f t="shared" si="25"/>
        <v>45</v>
      </c>
      <c r="J95" s="611">
        <v>30</v>
      </c>
      <c r="K95" s="611"/>
      <c r="L95" s="613">
        <f t="shared" si="40"/>
        <v>15</v>
      </c>
      <c r="M95" s="621">
        <f t="shared" si="41"/>
        <v>105</v>
      </c>
      <c r="N95" s="622"/>
      <c r="O95" s="611"/>
      <c r="P95" s="611"/>
      <c r="Q95" s="623"/>
      <c r="R95" s="623">
        <v>1</v>
      </c>
      <c r="S95" s="623">
        <v>2</v>
      </c>
      <c r="T95" s="623"/>
      <c r="U95" s="624"/>
      <c r="V95" s="469">
        <f t="shared" si="42"/>
        <v>0.3</v>
      </c>
      <c r="W95" s="222"/>
      <c r="X95" s="222"/>
      <c r="Y95" s="222"/>
      <c r="Z95" s="242"/>
      <c r="AA95" s="194"/>
      <c r="AB95" s="194"/>
      <c r="AC95" s="194"/>
      <c r="AD95" s="194"/>
      <c r="AE95" s="194"/>
      <c r="AF95" s="194"/>
      <c r="AG95" s="195"/>
    </row>
    <row r="96" spans="1:33" x14ac:dyDescent="0.25">
      <c r="A96" s="460" t="s">
        <v>272</v>
      </c>
      <c r="B96" s="625" t="s">
        <v>260</v>
      </c>
      <c r="C96" s="618"/>
      <c r="D96" s="618">
        <v>7</v>
      </c>
      <c r="E96" s="618"/>
      <c r="F96" s="608"/>
      <c r="G96" s="619">
        <v>5</v>
      </c>
      <c r="H96" s="620">
        <f t="shared" si="39"/>
        <v>150</v>
      </c>
      <c r="I96" s="611">
        <f t="shared" si="25"/>
        <v>60</v>
      </c>
      <c r="J96" s="611">
        <v>30</v>
      </c>
      <c r="K96" s="611"/>
      <c r="L96" s="613">
        <f t="shared" si="40"/>
        <v>30</v>
      </c>
      <c r="M96" s="621">
        <f t="shared" si="41"/>
        <v>90</v>
      </c>
      <c r="N96" s="622"/>
      <c r="O96" s="611"/>
      <c r="P96" s="611"/>
      <c r="Q96" s="623"/>
      <c r="R96" s="623"/>
      <c r="S96" s="623"/>
      <c r="T96" s="623">
        <v>4</v>
      </c>
      <c r="U96" s="624"/>
      <c r="V96" s="221">
        <f t="shared" si="42"/>
        <v>0.4</v>
      </c>
      <c r="W96" s="222"/>
      <c r="X96" s="222"/>
      <c r="Y96" s="222"/>
      <c r="Z96" s="242"/>
      <c r="AA96" s="194"/>
      <c r="AB96" s="194"/>
      <c r="AC96" s="194"/>
      <c r="AD96" s="194"/>
      <c r="AE96" s="194"/>
      <c r="AF96" s="194"/>
      <c r="AG96" s="195"/>
    </row>
    <row r="97" spans="1:33" s="675" customFormat="1" x14ac:dyDescent="0.25">
      <c r="A97" s="660" t="s">
        <v>384</v>
      </c>
      <c r="B97" s="661" t="s">
        <v>412</v>
      </c>
      <c r="C97" s="662"/>
      <c r="D97" s="662">
        <v>7.8</v>
      </c>
      <c r="E97" s="662"/>
      <c r="F97" s="663"/>
      <c r="G97" s="664">
        <v>5</v>
      </c>
      <c r="H97" s="665">
        <f t="shared" si="39"/>
        <v>150</v>
      </c>
      <c r="I97" s="666">
        <f t="shared" si="25"/>
        <v>45</v>
      </c>
      <c r="J97" s="666">
        <v>30</v>
      </c>
      <c r="K97" s="666"/>
      <c r="L97" s="667">
        <f t="shared" si="40"/>
        <v>15</v>
      </c>
      <c r="M97" s="668">
        <f t="shared" si="41"/>
        <v>105</v>
      </c>
      <c r="N97" s="669"/>
      <c r="O97" s="670"/>
      <c r="P97" s="670"/>
      <c r="Q97" s="671"/>
      <c r="R97" s="671"/>
      <c r="S97" s="671"/>
      <c r="T97" s="671">
        <v>1</v>
      </c>
      <c r="U97" s="672">
        <v>3</v>
      </c>
      <c r="V97" s="673">
        <f t="shared" si="42"/>
        <v>0.3</v>
      </c>
      <c r="W97" s="674"/>
      <c r="X97" s="674"/>
      <c r="Y97" s="674"/>
      <c r="Z97" s="229"/>
      <c r="AA97" s="192"/>
      <c r="AB97" s="192"/>
      <c r="AC97" s="192"/>
      <c r="AD97" s="192"/>
      <c r="AE97" s="192"/>
      <c r="AF97" s="192"/>
      <c r="AG97" s="193"/>
    </row>
    <row r="98" spans="1:33" ht="15.75" thickBot="1" x14ac:dyDescent="0.3">
      <c r="A98" s="460" t="s">
        <v>385</v>
      </c>
      <c r="B98" s="625" t="s">
        <v>402</v>
      </c>
      <c r="C98" s="626"/>
      <c r="D98" s="626">
        <v>7.8</v>
      </c>
      <c r="E98" s="626"/>
      <c r="F98" s="608"/>
      <c r="G98" s="631">
        <v>5</v>
      </c>
      <c r="H98" s="632">
        <f t="shared" si="39"/>
        <v>150</v>
      </c>
      <c r="I98" s="611">
        <f t="shared" si="25"/>
        <v>55</v>
      </c>
      <c r="J98" s="628">
        <v>30</v>
      </c>
      <c r="K98" s="628"/>
      <c r="L98" s="613">
        <f t="shared" si="40"/>
        <v>25</v>
      </c>
      <c r="M98" s="633">
        <f t="shared" si="41"/>
        <v>95</v>
      </c>
      <c r="N98" s="627"/>
      <c r="O98" s="628"/>
      <c r="P98" s="628"/>
      <c r="Q98" s="629"/>
      <c r="R98" s="629"/>
      <c r="S98" s="629"/>
      <c r="T98" s="629">
        <v>1</v>
      </c>
      <c r="U98" s="630">
        <v>4</v>
      </c>
      <c r="V98" s="221">
        <f t="shared" si="42"/>
        <v>0.36666666666666664</v>
      </c>
      <c r="W98" s="222"/>
      <c r="X98" s="222"/>
      <c r="Y98" s="222"/>
      <c r="Z98" s="242"/>
      <c r="AA98" s="194"/>
      <c r="AB98" s="194"/>
      <c r="AC98" s="194"/>
      <c r="AD98" s="194"/>
      <c r="AE98" s="194"/>
      <c r="AF98" s="194"/>
      <c r="AG98" s="195"/>
    </row>
    <row r="99" spans="1:33" ht="22.5" customHeight="1" thickBot="1" x14ac:dyDescent="0.3">
      <c r="A99" s="782" t="s">
        <v>273</v>
      </c>
      <c r="B99" s="783"/>
      <c r="C99" s="783"/>
      <c r="D99" s="783"/>
      <c r="E99" s="783"/>
      <c r="F99" s="783"/>
      <c r="G99" s="783"/>
      <c r="H99" s="783"/>
      <c r="I99" s="783"/>
      <c r="J99" s="783"/>
      <c r="K99" s="783"/>
      <c r="L99" s="783"/>
      <c r="M99" s="783"/>
      <c r="N99" s="783"/>
      <c r="O99" s="783"/>
      <c r="P99" s="783"/>
      <c r="Q99" s="783"/>
      <c r="R99" s="783"/>
      <c r="S99" s="783"/>
      <c r="T99" s="783"/>
      <c r="U99" s="784"/>
      <c r="V99" s="188"/>
      <c r="W99" s="222">
        <f>SUM(N99:U99)</f>
        <v>0</v>
      </c>
      <c r="X99" s="222">
        <f>W99*15</f>
        <v>0</v>
      </c>
      <c r="Y99" s="222">
        <f t="shared" ref="Y99:Y107" si="43">X99-I99</f>
        <v>0</v>
      </c>
      <c r="Z99" s="242"/>
      <c r="AA99" s="194"/>
      <c r="AB99" s="194"/>
      <c r="AC99" s="194"/>
      <c r="AD99" s="194"/>
      <c r="AE99" s="194"/>
      <c r="AF99" s="194"/>
      <c r="AG99" s="195"/>
    </row>
    <row r="100" spans="1:33" x14ac:dyDescent="0.25">
      <c r="A100" s="462" t="s">
        <v>386</v>
      </c>
      <c r="B100" s="634" t="s">
        <v>249</v>
      </c>
      <c r="C100" s="550"/>
      <c r="D100" s="550">
        <v>5</v>
      </c>
      <c r="E100" s="550"/>
      <c r="F100" s="551"/>
      <c r="G100" s="552">
        <v>5</v>
      </c>
      <c r="H100" s="553">
        <f t="shared" ref="H100:H107" si="44">G100*30</f>
        <v>150</v>
      </c>
      <c r="I100" s="554">
        <f t="shared" si="25"/>
        <v>45</v>
      </c>
      <c r="J100" s="555">
        <v>30</v>
      </c>
      <c r="K100" s="555"/>
      <c r="L100" s="556">
        <f t="shared" ref="L100:L107" si="45">I100-J100</f>
        <v>15</v>
      </c>
      <c r="M100" s="557">
        <f t="shared" ref="M100:M107" si="46">H100-I100</f>
        <v>105</v>
      </c>
      <c r="N100" s="558"/>
      <c r="O100" s="555"/>
      <c r="P100" s="555"/>
      <c r="Q100" s="559"/>
      <c r="R100" s="559">
        <v>3</v>
      </c>
      <c r="S100" s="559"/>
      <c r="T100" s="559"/>
      <c r="U100" s="560"/>
      <c r="V100" s="469">
        <f t="shared" ref="V100:V106" si="47">I100/H100</f>
        <v>0.3</v>
      </c>
      <c r="W100" s="222">
        <f>SUM(N100:U100)</f>
        <v>3</v>
      </c>
      <c r="X100" s="222">
        <f>W100*15</f>
        <v>45</v>
      </c>
      <c r="Y100" s="222">
        <f t="shared" si="43"/>
        <v>0</v>
      </c>
      <c r="Z100" s="242"/>
      <c r="AA100" s="194"/>
      <c r="AB100" s="194"/>
      <c r="AC100" s="194"/>
      <c r="AD100" s="194"/>
      <c r="AE100" s="194"/>
      <c r="AF100" s="194"/>
      <c r="AG100" s="195"/>
    </row>
    <row r="101" spans="1:33" x14ac:dyDescent="0.25">
      <c r="A101" s="462" t="s">
        <v>387</v>
      </c>
      <c r="B101" s="635" t="s">
        <v>251</v>
      </c>
      <c r="C101" s="561"/>
      <c r="D101" s="561">
        <v>6</v>
      </c>
      <c r="E101" s="561"/>
      <c r="F101" s="551"/>
      <c r="G101" s="562">
        <v>5</v>
      </c>
      <c r="H101" s="563">
        <f t="shared" si="44"/>
        <v>150</v>
      </c>
      <c r="I101" s="554">
        <f t="shared" si="25"/>
        <v>45</v>
      </c>
      <c r="J101" s="554">
        <v>30</v>
      </c>
      <c r="K101" s="554"/>
      <c r="L101" s="556">
        <f t="shared" si="45"/>
        <v>15</v>
      </c>
      <c r="M101" s="564">
        <f t="shared" si="46"/>
        <v>105</v>
      </c>
      <c r="N101" s="565"/>
      <c r="O101" s="554"/>
      <c r="P101" s="554"/>
      <c r="Q101" s="566"/>
      <c r="R101" s="566"/>
      <c r="S101" s="566">
        <v>3</v>
      </c>
      <c r="T101" s="566"/>
      <c r="U101" s="567"/>
      <c r="V101" s="469">
        <f t="shared" si="47"/>
        <v>0.3</v>
      </c>
      <c r="W101" s="222">
        <f>SUM(N101:U101)</f>
        <v>3</v>
      </c>
      <c r="X101" s="222">
        <f>W101*15</f>
        <v>45</v>
      </c>
      <c r="Y101" s="222">
        <f t="shared" si="43"/>
        <v>0</v>
      </c>
      <c r="Z101" s="242"/>
      <c r="AA101" s="194"/>
      <c r="AB101" s="194"/>
      <c r="AC101" s="194"/>
      <c r="AD101" s="194"/>
      <c r="AE101" s="194"/>
      <c r="AF101" s="194"/>
      <c r="AG101" s="195"/>
    </row>
    <row r="102" spans="1:33" x14ac:dyDescent="0.25">
      <c r="A102" s="462" t="s">
        <v>388</v>
      </c>
      <c r="B102" s="635" t="s">
        <v>252</v>
      </c>
      <c r="C102" s="561"/>
      <c r="D102" s="561">
        <v>8</v>
      </c>
      <c r="E102" s="561"/>
      <c r="F102" s="551"/>
      <c r="G102" s="562">
        <v>5</v>
      </c>
      <c r="H102" s="563">
        <f t="shared" si="44"/>
        <v>150</v>
      </c>
      <c r="I102" s="554">
        <f t="shared" si="25"/>
        <v>50</v>
      </c>
      <c r="J102" s="554">
        <v>30</v>
      </c>
      <c r="K102" s="554"/>
      <c r="L102" s="556">
        <f t="shared" si="45"/>
        <v>20</v>
      </c>
      <c r="M102" s="564">
        <f t="shared" si="46"/>
        <v>100</v>
      </c>
      <c r="N102" s="565"/>
      <c r="O102" s="554"/>
      <c r="P102" s="554"/>
      <c r="Q102" s="566"/>
      <c r="R102" s="566"/>
      <c r="S102" s="566"/>
      <c r="T102" s="566"/>
      <c r="U102" s="567">
        <v>5</v>
      </c>
      <c r="V102" s="221">
        <f t="shared" si="47"/>
        <v>0.33333333333333331</v>
      </c>
      <c r="W102" s="222"/>
      <c r="X102" s="222"/>
      <c r="Y102" s="222"/>
      <c r="Z102" s="242"/>
      <c r="AA102" s="194"/>
      <c r="AB102" s="194"/>
      <c r="AC102" s="194"/>
      <c r="AD102" s="194"/>
      <c r="AE102" s="194"/>
      <c r="AF102" s="194"/>
      <c r="AG102" s="195"/>
    </row>
    <row r="103" spans="1:33" x14ac:dyDescent="0.25">
      <c r="A103" s="462" t="s">
        <v>389</v>
      </c>
      <c r="B103" s="636" t="s">
        <v>253</v>
      </c>
      <c r="C103" s="561"/>
      <c r="D103" s="561">
        <v>4</v>
      </c>
      <c r="E103" s="561"/>
      <c r="F103" s="551"/>
      <c r="G103" s="562">
        <v>5</v>
      </c>
      <c r="H103" s="563">
        <f t="shared" si="44"/>
        <v>150</v>
      </c>
      <c r="I103" s="554">
        <f t="shared" si="25"/>
        <v>60</v>
      </c>
      <c r="J103" s="554">
        <v>30</v>
      </c>
      <c r="K103" s="554"/>
      <c r="L103" s="556">
        <f t="shared" si="45"/>
        <v>30</v>
      </c>
      <c r="M103" s="564">
        <f t="shared" si="46"/>
        <v>90</v>
      </c>
      <c r="N103" s="565"/>
      <c r="O103" s="554"/>
      <c r="P103" s="554"/>
      <c r="Q103" s="566">
        <v>4</v>
      </c>
      <c r="R103" s="566"/>
      <c r="S103" s="566"/>
      <c r="T103" s="566"/>
      <c r="U103" s="567"/>
      <c r="V103" s="221">
        <f t="shared" si="47"/>
        <v>0.4</v>
      </c>
      <c r="W103" s="222"/>
      <c r="X103" s="222"/>
      <c r="Y103" s="222"/>
      <c r="Z103" s="242"/>
      <c r="AA103" s="194"/>
      <c r="AB103" s="194"/>
      <c r="AC103" s="194"/>
      <c r="AD103" s="194"/>
      <c r="AE103" s="194"/>
      <c r="AF103" s="194"/>
      <c r="AG103" s="195"/>
    </row>
    <row r="104" spans="1:33" x14ac:dyDescent="0.25">
      <c r="A104" s="462" t="s">
        <v>390</v>
      </c>
      <c r="B104" s="636" t="s">
        <v>250</v>
      </c>
      <c r="C104" s="561"/>
      <c r="D104" s="561">
        <v>5.6</v>
      </c>
      <c r="E104" s="561"/>
      <c r="F104" s="551"/>
      <c r="G104" s="562">
        <v>5</v>
      </c>
      <c r="H104" s="563">
        <f t="shared" si="44"/>
        <v>150</v>
      </c>
      <c r="I104" s="554">
        <f t="shared" si="25"/>
        <v>45</v>
      </c>
      <c r="J104" s="554">
        <v>30</v>
      </c>
      <c r="K104" s="554"/>
      <c r="L104" s="556">
        <f t="shared" si="45"/>
        <v>15</v>
      </c>
      <c r="M104" s="564">
        <f t="shared" si="46"/>
        <v>105</v>
      </c>
      <c r="N104" s="565"/>
      <c r="O104" s="554"/>
      <c r="P104" s="554"/>
      <c r="Q104" s="566"/>
      <c r="R104" s="566">
        <v>1</v>
      </c>
      <c r="S104" s="566">
        <v>2</v>
      </c>
      <c r="T104" s="566"/>
      <c r="U104" s="567"/>
      <c r="V104" s="469">
        <f t="shared" si="47"/>
        <v>0.3</v>
      </c>
      <c r="W104" s="222"/>
      <c r="X104" s="222"/>
      <c r="Y104" s="222"/>
      <c r="Z104" s="242"/>
      <c r="AA104" s="194"/>
      <c r="AB104" s="194"/>
      <c r="AC104" s="194"/>
      <c r="AD104" s="194"/>
      <c r="AE104" s="194"/>
      <c r="AF104" s="194"/>
      <c r="AG104" s="195"/>
    </row>
    <row r="105" spans="1:33" x14ac:dyDescent="0.25">
      <c r="A105" s="462" t="s">
        <v>391</v>
      </c>
      <c r="B105" s="636" t="s">
        <v>259</v>
      </c>
      <c r="C105" s="561"/>
      <c r="D105" s="561">
        <v>7</v>
      </c>
      <c r="E105" s="561"/>
      <c r="F105" s="551"/>
      <c r="G105" s="562">
        <v>5</v>
      </c>
      <c r="H105" s="563">
        <f t="shared" si="44"/>
        <v>150</v>
      </c>
      <c r="I105" s="554">
        <f t="shared" si="25"/>
        <v>60</v>
      </c>
      <c r="J105" s="554">
        <v>30</v>
      </c>
      <c r="K105" s="554"/>
      <c r="L105" s="556">
        <f t="shared" si="45"/>
        <v>30</v>
      </c>
      <c r="M105" s="564">
        <f t="shared" si="46"/>
        <v>90</v>
      </c>
      <c r="N105" s="565"/>
      <c r="O105" s="554"/>
      <c r="P105" s="554"/>
      <c r="Q105" s="566"/>
      <c r="R105" s="566"/>
      <c r="S105" s="566"/>
      <c r="T105" s="566">
        <v>4</v>
      </c>
      <c r="U105" s="567"/>
      <c r="V105" s="221">
        <f t="shared" si="47"/>
        <v>0.4</v>
      </c>
      <c r="W105" s="222">
        <f>SUM(N105:U105)</f>
        <v>4</v>
      </c>
      <c r="X105" s="222">
        <f>W105*15</f>
        <v>60</v>
      </c>
      <c r="Y105" s="222">
        <f t="shared" si="43"/>
        <v>0</v>
      </c>
      <c r="Z105" s="242"/>
      <c r="AA105" s="194"/>
      <c r="AB105" s="194"/>
      <c r="AC105" s="194"/>
      <c r="AD105" s="194"/>
      <c r="AE105" s="194"/>
      <c r="AF105" s="194"/>
      <c r="AG105" s="195"/>
    </row>
    <row r="106" spans="1:33" x14ac:dyDescent="0.25">
      <c r="A106" s="462" t="s">
        <v>392</v>
      </c>
      <c r="B106" s="637" t="s">
        <v>400</v>
      </c>
      <c r="C106" s="568"/>
      <c r="D106" s="568">
        <v>7.8</v>
      </c>
      <c r="E106" s="568"/>
      <c r="F106" s="551"/>
      <c r="G106" s="562">
        <v>5</v>
      </c>
      <c r="H106" s="563">
        <f t="shared" si="44"/>
        <v>150</v>
      </c>
      <c r="I106" s="554">
        <f t="shared" si="25"/>
        <v>45</v>
      </c>
      <c r="J106" s="554">
        <v>30</v>
      </c>
      <c r="K106" s="554"/>
      <c r="L106" s="556">
        <f t="shared" si="45"/>
        <v>15</v>
      </c>
      <c r="M106" s="564">
        <f t="shared" si="46"/>
        <v>105</v>
      </c>
      <c r="N106" s="569"/>
      <c r="O106" s="570"/>
      <c r="P106" s="570"/>
      <c r="Q106" s="571"/>
      <c r="R106" s="571"/>
      <c r="S106" s="571"/>
      <c r="T106" s="571">
        <v>1</v>
      </c>
      <c r="U106" s="572">
        <v>3</v>
      </c>
      <c r="V106" s="469">
        <f t="shared" si="47"/>
        <v>0.3</v>
      </c>
      <c r="W106" s="222">
        <f>SUM(N106:U106)</f>
        <v>4</v>
      </c>
      <c r="X106" s="222">
        <f>W106*15</f>
        <v>60</v>
      </c>
      <c r="Y106" s="222">
        <f t="shared" si="43"/>
        <v>15</v>
      </c>
      <c r="Z106" s="242"/>
      <c r="AA106" s="194"/>
      <c r="AB106" s="194"/>
      <c r="AC106" s="194"/>
      <c r="AD106" s="194"/>
      <c r="AE106" s="194"/>
      <c r="AF106" s="194"/>
      <c r="AG106" s="195"/>
    </row>
    <row r="107" spans="1:33" ht="15.75" thickBot="1" x14ac:dyDescent="0.3">
      <c r="A107" s="638" t="s">
        <v>393</v>
      </c>
      <c r="B107" s="639" t="s">
        <v>402</v>
      </c>
      <c r="C107" s="568"/>
      <c r="D107" s="568">
        <v>7.8</v>
      </c>
      <c r="E107" s="568"/>
      <c r="F107" s="640"/>
      <c r="G107" s="573">
        <v>5</v>
      </c>
      <c r="H107" s="574">
        <f t="shared" si="44"/>
        <v>150</v>
      </c>
      <c r="I107" s="554">
        <f t="shared" si="25"/>
        <v>55</v>
      </c>
      <c r="J107" s="570">
        <v>30</v>
      </c>
      <c r="K107" s="570"/>
      <c r="L107" s="641">
        <f t="shared" si="45"/>
        <v>25</v>
      </c>
      <c r="M107" s="575">
        <f t="shared" si="46"/>
        <v>95</v>
      </c>
      <c r="N107" s="569"/>
      <c r="O107" s="570"/>
      <c r="P107" s="570"/>
      <c r="Q107" s="571"/>
      <c r="R107" s="571"/>
      <c r="S107" s="571"/>
      <c r="T107" s="571">
        <v>1</v>
      </c>
      <c r="U107" s="572">
        <v>4</v>
      </c>
      <c r="V107" s="221">
        <f>I107/H107</f>
        <v>0.36666666666666664</v>
      </c>
      <c r="W107" s="222">
        <f>SUM(N107:U107)</f>
        <v>5</v>
      </c>
      <c r="X107" s="222">
        <f>W107*15</f>
        <v>75</v>
      </c>
      <c r="Y107" s="222">
        <f t="shared" si="43"/>
        <v>20</v>
      </c>
      <c r="Z107" s="242"/>
      <c r="AA107" s="194"/>
      <c r="AB107" s="194"/>
      <c r="AC107" s="194"/>
      <c r="AD107" s="194"/>
      <c r="AE107" s="194"/>
      <c r="AF107" s="194"/>
      <c r="AG107" s="195"/>
    </row>
    <row r="108" spans="1:33" ht="15.75" thickBot="1" x14ac:dyDescent="0.3">
      <c r="A108" s="771" t="s">
        <v>223</v>
      </c>
      <c r="B108" s="772"/>
      <c r="C108" s="294">
        <f t="shared" ref="C108:U108" si="48">SUM(C61+C59)</f>
        <v>15</v>
      </c>
      <c r="D108" s="295">
        <f t="shared" si="48"/>
        <v>25</v>
      </c>
      <c r="E108" s="296">
        <f t="shared" si="48"/>
        <v>0</v>
      </c>
      <c r="F108" s="297">
        <f t="shared" si="48"/>
        <v>0</v>
      </c>
      <c r="G108" s="298">
        <f t="shared" si="48"/>
        <v>157</v>
      </c>
      <c r="H108" s="299">
        <f t="shared" si="48"/>
        <v>4710</v>
      </c>
      <c r="I108" s="296">
        <f t="shared" si="48"/>
        <v>1430</v>
      </c>
      <c r="J108" s="296">
        <f t="shared" si="48"/>
        <v>857</v>
      </c>
      <c r="K108" s="296">
        <f t="shared" si="48"/>
        <v>0</v>
      </c>
      <c r="L108" s="300">
        <f t="shared" si="48"/>
        <v>573</v>
      </c>
      <c r="M108" s="298">
        <f t="shared" si="48"/>
        <v>3175</v>
      </c>
      <c r="N108" s="299">
        <f t="shared" si="48"/>
        <v>12</v>
      </c>
      <c r="O108" s="296">
        <f t="shared" si="48"/>
        <v>6</v>
      </c>
      <c r="P108" s="296">
        <f t="shared" si="48"/>
        <v>8</v>
      </c>
      <c r="Q108" s="296">
        <f t="shared" si="48"/>
        <v>16</v>
      </c>
      <c r="R108" s="295">
        <f t="shared" si="48"/>
        <v>9</v>
      </c>
      <c r="S108" s="295">
        <f t="shared" si="48"/>
        <v>15</v>
      </c>
      <c r="T108" s="296">
        <f t="shared" si="48"/>
        <v>18</v>
      </c>
      <c r="U108" s="301">
        <f t="shared" si="48"/>
        <v>17</v>
      </c>
      <c r="V108" s="188"/>
      <c r="W108" s="188"/>
      <c r="X108" s="188"/>
      <c r="Y108" s="188"/>
      <c r="Z108" s="242"/>
      <c r="AA108" s="194"/>
      <c r="AB108" s="194"/>
      <c r="AC108" s="194"/>
      <c r="AD108" s="194"/>
      <c r="AE108" s="194"/>
      <c r="AF108" s="194"/>
      <c r="AG108" s="195"/>
    </row>
    <row r="109" spans="1:33" ht="27.6" customHeight="1" thickBot="1" x14ac:dyDescent="0.3">
      <c r="A109" s="773" t="s">
        <v>224</v>
      </c>
      <c r="B109" s="774"/>
      <c r="C109" s="14"/>
      <c r="D109" s="14"/>
      <c r="E109" s="14"/>
      <c r="F109" s="14"/>
      <c r="G109" s="15"/>
      <c r="H109" s="16">
        <f>G32/G112</f>
        <v>0.34583333333333333</v>
      </c>
      <c r="I109" s="17"/>
      <c r="J109" s="18"/>
      <c r="K109" s="18"/>
      <c r="L109" s="19"/>
      <c r="M109" s="15"/>
      <c r="N109" s="20"/>
      <c r="O109" s="21"/>
      <c r="P109" s="18"/>
      <c r="Q109" s="18"/>
      <c r="R109" s="17"/>
      <c r="S109" s="17"/>
      <c r="T109" s="18"/>
      <c r="U109" s="22"/>
      <c r="V109" s="188"/>
      <c r="W109" s="188"/>
      <c r="X109" s="188"/>
      <c r="Y109" s="188"/>
      <c r="Z109" s="242"/>
      <c r="AA109" s="194"/>
      <c r="AB109" s="194"/>
      <c r="AC109" s="194"/>
      <c r="AD109" s="194"/>
      <c r="AE109" s="194"/>
      <c r="AF109" s="194"/>
      <c r="AG109" s="195"/>
    </row>
    <row r="110" spans="1:33" ht="27.6" customHeight="1" thickBot="1" x14ac:dyDescent="0.3">
      <c r="A110" s="775" t="s">
        <v>225</v>
      </c>
      <c r="B110" s="776"/>
      <c r="C110" s="23"/>
      <c r="D110" s="23"/>
      <c r="E110" s="23"/>
      <c r="F110" s="23"/>
      <c r="G110" s="24"/>
      <c r="H110" s="25">
        <f>(G61+G26)/G112</f>
        <v>0.27083333333333331</v>
      </c>
      <c r="I110" s="23"/>
      <c r="J110" s="26"/>
      <c r="K110" s="26"/>
      <c r="L110" s="27"/>
      <c r="M110" s="24"/>
      <c r="N110" s="23"/>
      <c r="O110" s="23"/>
      <c r="P110" s="26"/>
      <c r="Q110" s="26"/>
      <c r="R110" s="23"/>
      <c r="S110" s="23"/>
      <c r="T110" s="26"/>
      <c r="U110" s="28"/>
      <c r="V110" s="188"/>
      <c r="W110" s="188"/>
      <c r="X110" s="188"/>
      <c r="Y110" s="188"/>
      <c r="Z110" s="242"/>
      <c r="AA110" s="194"/>
      <c r="AB110" s="194"/>
      <c r="AC110" s="194"/>
      <c r="AD110" s="194"/>
      <c r="AE110" s="194"/>
      <c r="AF110" s="194"/>
      <c r="AG110" s="195"/>
    </row>
    <row r="111" spans="1:33" ht="15.75" thickBot="1" x14ac:dyDescent="0.3">
      <c r="A111" s="777" t="s">
        <v>226</v>
      </c>
      <c r="B111" s="778"/>
      <c r="C111" s="778"/>
      <c r="D111" s="778"/>
      <c r="E111" s="778"/>
      <c r="F111" s="778"/>
      <c r="G111" s="778"/>
      <c r="H111" s="778"/>
      <c r="I111" s="778"/>
      <c r="J111" s="778"/>
      <c r="K111" s="778"/>
      <c r="L111" s="778"/>
      <c r="M111" s="778"/>
      <c r="N111" s="778"/>
      <c r="O111" s="778"/>
      <c r="P111" s="778"/>
      <c r="Q111" s="778"/>
      <c r="R111" s="778"/>
      <c r="S111" s="778"/>
      <c r="T111" s="778"/>
      <c r="U111" s="779"/>
      <c r="V111" s="188"/>
      <c r="W111" s="188"/>
      <c r="X111" s="188"/>
      <c r="Y111" s="188"/>
      <c r="Z111" s="242"/>
      <c r="AA111" s="194"/>
      <c r="AB111" s="194"/>
      <c r="AC111" s="194"/>
      <c r="AD111" s="194"/>
      <c r="AE111" s="194"/>
      <c r="AF111" s="194"/>
      <c r="AG111" s="195"/>
    </row>
    <row r="112" spans="1:33" ht="15.75" thickBot="1" x14ac:dyDescent="0.3">
      <c r="A112" s="258"/>
      <c r="B112" s="259"/>
      <c r="C112" s="260">
        <f t="shared" ref="C112:U112" si="49">SUM(C108,C32)</f>
        <v>21</v>
      </c>
      <c r="D112" s="261">
        <f t="shared" si="49"/>
        <v>45</v>
      </c>
      <c r="E112" s="261">
        <f t="shared" si="49"/>
        <v>0</v>
      </c>
      <c r="F112" s="262">
        <f t="shared" si="49"/>
        <v>0</v>
      </c>
      <c r="G112" s="261">
        <f t="shared" si="49"/>
        <v>240</v>
      </c>
      <c r="H112" s="263">
        <f t="shared" si="49"/>
        <v>7200</v>
      </c>
      <c r="I112" s="261">
        <f t="shared" si="49"/>
        <v>2387</v>
      </c>
      <c r="J112" s="261">
        <f t="shared" si="49"/>
        <v>1263</v>
      </c>
      <c r="K112" s="261">
        <f t="shared" si="49"/>
        <v>0</v>
      </c>
      <c r="L112" s="262">
        <f t="shared" si="49"/>
        <v>1124</v>
      </c>
      <c r="M112" s="264">
        <f t="shared" si="49"/>
        <v>4680</v>
      </c>
      <c r="N112" s="263">
        <f t="shared" si="49"/>
        <v>22</v>
      </c>
      <c r="O112" s="261">
        <f t="shared" si="49"/>
        <v>22</v>
      </c>
      <c r="P112" s="261">
        <f t="shared" si="49"/>
        <v>21</v>
      </c>
      <c r="Q112" s="261">
        <f t="shared" si="49"/>
        <v>21</v>
      </c>
      <c r="R112" s="261">
        <f t="shared" si="49"/>
        <v>20</v>
      </c>
      <c r="S112" s="261">
        <f t="shared" si="49"/>
        <v>20</v>
      </c>
      <c r="T112" s="261">
        <f t="shared" si="49"/>
        <v>20</v>
      </c>
      <c r="U112" s="265">
        <f t="shared" si="49"/>
        <v>20</v>
      </c>
      <c r="V112" s="198">
        <f t="shared" ref="V112:V117" si="50">SUM(N112:U112)</f>
        <v>166</v>
      </c>
      <c r="W112" s="198"/>
      <c r="X112" s="198"/>
      <c r="Y112" s="188"/>
      <c r="Z112" s="266">
        <f t="shared" ref="Z112:AG112" si="51">SUM(Z11:Z111)</f>
        <v>30</v>
      </c>
      <c r="AA112" s="267">
        <f t="shared" si="51"/>
        <v>30</v>
      </c>
      <c r="AB112" s="267">
        <f t="shared" si="51"/>
        <v>30</v>
      </c>
      <c r="AC112" s="267">
        <f t="shared" si="51"/>
        <v>30</v>
      </c>
      <c r="AD112" s="267">
        <f t="shared" si="51"/>
        <v>30</v>
      </c>
      <c r="AE112" s="267">
        <f t="shared" si="51"/>
        <v>30</v>
      </c>
      <c r="AF112" s="267">
        <f t="shared" si="51"/>
        <v>30</v>
      </c>
      <c r="AG112" s="267">
        <f t="shared" si="51"/>
        <v>30</v>
      </c>
    </row>
    <row r="113" spans="1:33" x14ac:dyDescent="0.25">
      <c r="A113" s="268"/>
      <c r="B113" s="109"/>
      <c r="C113" s="780" t="s">
        <v>227</v>
      </c>
      <c r="D113" s="781"/>
      <c r="E113" s="781"/>
      <c r="F113" s="781"/>
      <c r="G113" s="781"/>
      <c r="H113" s="781"/>
      <c r="I113" s="781"/>
      <c r="J113" s="781"/>
      <c r="K113" s="781"/>
      <c r="L113" s="781"/>
      <c r="M113" s="781"/>
      <c r="N113" s="160">
        <v>22</v>
      </c>
      <c r="O113" s="160">
        <v>22</v>
      </c>
      <c r="P113" s="269">
        <v>21</v>
      </c>
      <c r="Q113" s="269">
        <v>21</v>
      </c>
      <c r="R113" s="160">
        <v>20</v>
      </c>
      <c r="S113" s="160">
        <v>20</v>
      </c>
      <c r="T113" s="269">
        <v>20</v>
      </c>
      <c r="U113" s="270">
        <v>20</v>
      </c>
      <c r="V113" s="198">
        <f t="shared" si="50"/>
        <v>166</v>
      </c>
      <c r="W113" s="198"/>
      <c r="X113" s="198"/>
      <c r="Y113" s="188"/>
      <c r="Z113" s="29">
        <v>30</v>
      </c>
      <c r="AA113" s="29">
        <v>30</v>
      </c>
      <c r="AB113" s="29">
        <v>30</v>
      </c>
      <c r="AC113" s="29">
        <v>30</v>
      </c>
      <c r="AD113" s="29">
        <v>30</v>
      </c>
      <c r="AE113" s="29">
        <v>30</v>
      </c>
      <c r="AF113" s="29">
        <v>30</v>
      </c>
      <c r="AG113" s="29">
        <v>30</v>
      </c>
    </row>
    <row r="114" spans="1:33" x14ac:dyDescent="0.25">
      <c r="A114" s="268"/>
      <c r="B114" s="109"/>
      <c r="C114" s="765" t="s">
        <v>228</v>
      </c>
      <c r="D114" s="766"/>
      <c r="E114" s="766"/>
      <c r="F114" s="766"/>
      <c r="G114" s="766"/>
      <c r="H114" s="766"/>
      <c r="I114" s="766"/>
      <c r="J114" s="766"/>
      <c r="K114" s="766"/>
      <c r="L114" s="766"/>
      <c r="M114" s="766"/>
      <c r="N114" s="271">
        <v>2</v>
      </c>
      <c r="O114" s="272">
        <v>3</v>
      </c>
      <c r="P114" s="273">
        <v>3</v>
      </c>
      <c r="Q114" s="273">
        <v>3</v>
      </c>
      <c r="R114" s="271">
        <v>2</v>
      </c>
      <c r="S114" s="271">
        <v>3</v>
      </c>
      <c r="T114" s="273">
        <v>2</v>
      </c>
      <c r="U114" s="274">
        <v>3</v>
      </c>
      <c r="V114" s="198">
        <f t="shared" si="50"/>
        <v>21</v>
      </c>
      <c r="W114" s="198"/>
      <c r="X114" s="198"/>
      <c r="Y114" s="188"/>
      <c r="Z114" s="29" t="str">
        <f>IF(Z113-Z112=0,"",Z113-Z112)</f>
        <v/>
      </c>
      <c r="AA114" s="29" t="str">
        <f t="shared" ref="AA114:AG114" si="52">IF(AA113-AA112=0,"",AA113-AA112)</f>
        <v/>
      </c>
      <c r="AB114" s="29" t="str">
        <f t="shared" si="52"/>
        <v/>
      </c>
      <c r="AC114" s="29" t="str">
        <f t="shared" si="52"/>
        <v/>
      </c>
      <c r="AD114" s="29" t="str">
        <f t="shared" si="52"/>
        <v/>
      </c>
      <c r="AE114" s="29" t="str">
        <f t="shared" si="52"/>
        <v/>
      </c>
      <c r="AF114" s="29" t="str">
        <f t="shared" si="52"/>
        <v/>
      </c>
      <c r="AG114" s="29" t="str">
        <f t="shared" si="52"/>
        <v/>
      </c>
    </row>
    <row r="115" spans="1:33" x14ac:dyDescent="0.25">
      <c r="A115" s="109"/>
      <c r="B115" s="109"/>
      <c r="C115" s="765" t="s">
        <v>229</v>
      </c>
      <c r="D115" s="766"/>
      <c r="E115" s="766"/>
      <c r="F115" s="766"/>
      <c r="G115" s="766"/>
      <c r="H115" s="766"/>
      <c r="I115" s="766"/>
      <c r="J115" s="766"/>
      <c r="K115" s="766"/>
      <c r="L115" s="766"/>
      <c r="M115" s="766"/>
      <c r="N115" s="275">
        <v>7</v>
      </c>
      <c r="O115" s="275">
        <v>8</v>
      </c>
      <c r="P115" s="276">
        <v>5</v>
      </c>
      <c r="Q115" s="276">
        <v>5</v>
      </c>
      <c r="R115" s="271">
        <v>6</v>
      </c>
      <c r="S115" s="271">
        <v>5</v>
      </c>
      <c r="T115" s="273">
        <v>5</v>
      </c>
      <c r="U115" s="274">
        <v>4</v>
      </c>
      <c r="V115" s="198">
        <f t="shared" si="50"/>
        <v>45</v>
      </c>
      <c r="W115" s="198"/>
      <c r="X115" s="198"/>
      <c r="Y115" s="188"/>
      <c r="Z115" s="189"/>
      <c r="AA115" s="189"/>
      <c r="AB115" s="189"/>
      <c r="AC115" s="189"/>
      <c r="AD115" s="189"/>
      <c r="AE115" s="189"/>
      <c r="AF115" s="189"/>
      <c r="AG115" s="189"/>
    </row>
    <row r="116" spans="1:33" x14ac:dyDescent="0.25">
      <c r="A116" s="109"/>
      <c r="B116" s="109"/>
      <c r="C116" s="767" t="s">
        <v>230</v>
      </c>
      <c r="D116" s="768"/>
      <c r="E116" s="768"/>
      <c r="F116" s="768"/>
      <c r="G116" s="768"/>
      <c r="H116" s="768"/>
      <c r="I116" s="768"/>
      <c r="J116" s="768"/>
      <c r="K116" s="768"/>
      <c r="L116" s="768"/>
      <c r="M116" s="768"/>
      <c r="N116" s="277"/>
      <c r="O116" s="278"/>
      <c r="P116" s="279"/>
      <c r="Q116" s="279"/>
      <c r="R116" s="271"/>
      <c r="S116" s="271"/>
      <c r="T116" s="273"/>
      <c r="U116" s="274"/>
      <c r="V116" s="198">
        <f t="shared" si="50"/>
        <v>0</v>
      </c>
      <c r="W116" s="198"/>
      <c r="X116" s="198"/>
      <c r="Y116" s="188"/>
      <c r="Z116" s="189"/>
      <c r="AA116" s="189"/>
      <c r="AB116" s="189"/>
      <c r="AC116" s="189"/>
      <c r="AD116" s="189"/>
      <c r="AE116" s="189"/>
      <c r="AF116" s="189"/>
      <c r="AG116" s="189"/>
    </row>
    <row r="117" spans="1:33" ht="15.75" thickBot="1" x14ac:dyDescent="0.3">
      <c r="A117" s="109"/>
      <c r="B117" s="109"/>
      <c r="C117" s="769" t="s">
        <v>231</v>
      </c>
      <c r="D117" s="770"/>
      <c r="E117" s="770"/>
      <c r="F117" s="770"/>
      <c r="G117" s="770"/>
      <c r="H117" s="770"/>
      <c r="I117" s="770"/>
      <c r="J117" s="770"/>
      <c r="K117" s="770"/>
      <c r="L117" s="770"/>
      <c r="M117" s="770"/>
      <c r="N117" s="280"/>
      <c r="O117" s="280">
        <v>1</v>
      </c>
      <c r="P117" s="281"/>
      <c r="Q117" s="281">
        <v>1</v>
      </c>
      <c r="R117" s="280"/>
      <c r="S117" s="280">
        <v>1</v>
      </c>
      <c r="T117" s="281"/>
      <c r="U117" s="282"/>
      <c r="V117" s="198">
        <f t="shared" si="50"/>
        <v>3</v>
      </c>
      <c r="W117" s="198"/>
      <c r="X117" s="198"/>
      <c r="Y117" s="188"/>
      <c r="Z117" s="189"/>
      <c r="AA117" s="189"/>
      <c r="AB117" s="189"/>
      <c r="AC117" s="189"/>
      <c r="AD117" s="189"/>
      <c r="AE117" s="189"/>
      <c r="AF117" s="189"/>
      <c r="AG117" s="189"/>
    </row>
    <row r="120" spans="1:33" ht="15.75" x14ac:dyDescent="0.25">
      <c r="B120" s="30"/>
      <c r="C120" s="31"/>
      <c r="D120" s="32"/>
      <c r="E120" s="31"/>
      <c r="F120" s="32"/>
      <c r="G120" s="30"/>
      <c r="H120" s="30"/>
      <c r="I120" s="30"/>
      <c r="J120" s="30"/>
      <c r="K120" s="30"/>
      <c r="L120" s="30"/>
      <c r="M120" s="30"/>
      <c r="N120" s="33"/>
      <c r="O120" s="33"/>
      <c r="P120" s="33"/>
    </row>
    <row r="121" spans="1:33" ht="15.75" x14ac:dyDescent="0.25">
      <c r="B121" s="30"/>
      <c r="C121" s="34"/>
      <c r="D121" s="34"/>
      <c r="E121" s="32"/>
      <c r="F121" s="31"/>
      <c r="G121" s="31"/>
      <c r="H121" s="31"/>
      <c r="I121" s="30"/>
      <c r="J121" s="30"/>
      <c r="K121" s="30"/>
      <c r="L121" s="34"/>
      <c r="M121" s="33"/>
      <c r="N121" s="30"/>
      <c r="O121" s="33"/>
      <c r="P121" s="31"/>
    </row>
    <row r="122" spans="1:33" s="98" customFormat="1" ht="15.75" x14ac:dyDescent="0.25">
      <c r="A122" s="916"/>
      <c r="B122" s="104" t="s">
        <v>262</v>
      </c>
      <c r="C122" s="35"/>
      <c r="D122" s="94"/>
      <c r="E122" s="95"/>
      <c r="F122" s="95"/>
      <c r="G122" s="95"/>
      <c r="H122" s="96"/>
      <c r="I122" s="96"/>
      <c r="J122" s="96"/>
      <c r="K122" s="35" t="s">
        <v>262</v>
      </c>
      <c r="L122" s="97"/>
      <c r="M122" s="96"/>
      <c r="N122" s="97"/>
      <c r="O122" s="95"/>
      <c r="P122" s="96"/>
      <c r="Z122" s="99"/>
      <c r="AA122" s="99"/>
      <c r="AB122" s="99"/>
      <c r="AC122" s="99"/>
      <c r="AD122" s="99"/>
      <c r="AE122" s="99"/>
      <c r="AF122" s="99"/>
      <c r="AG122" s="99"/>
    </row>
    <row r="123" spans="1:33" s="98" customFormat="1" ht="15.75" x14ac:dyDescent="0.25">
      <c r="A123" s="916"/>
      <c r="B123" s="104" t="s">
        <v>414</v>
      </c>
      <c r="C123" s="100"/>
      <c r="D123" s="100"/>
      <c r="E123" s="100"/>
      <c r="F123" s="95"/>
      <c r="G123" s="96"/>
      <c r="H123" s="96"/>
      <c r="I123" s="97"/>
      <c r="J123" s="96"/>
      <c r="K123" s="35" t="s">
        <v>263</v>
      </c>
      <c r="L123" s="97"/>
      <c r="M123" s="96"/>
      <c r="N123" s="97"/>
      <c r="O123" s="95"/>
      <c r="P123" s="96"/>
      <c r="Z123" s="99"/>
      <c r="AA123" s="99"/>
      <c r="AB123" s="99"/>
      <c r="AC123" s="99"/>
      <c r="AD123" s="99"/>
      <c r="AE123" s="99"/>
      <c r="AF123" s="99"/>
      <c r="AG123" s="99"/>
    </row>
    <row r="124" spans="1:33" s="98" customFormat="1" ht="15.75" x14ac:dyDescent="0.25">
      <c r="A124" s="916"/>
      <c r="B124" s="109" t="s">
        <v>415</v>
      </c>
      <c r="C124" s="35" t="s">
        <v>262</v>
      </c>
      <c r="D124" s="97"/>
      <c r="E124" s="97"/>
      <c r="F124" s="97"/>
      <c r="G124" s="101"/>
      <c r="H124" s="96"/>
      <c r="I124" s="96"/>
      <c r="J124" s="96"/>
      <c r="K124" s="35"/>
      <c r="L124" s="97"/>
      <c r="M124" s="96"/>
      <c r="N124" s="97"/>
      <c r="O124" s="95"/>
      <c r="P124" s="96"/>
      <c r="Z124" s="99"/>
      <c r="AA124" s="99"/>
      <c r="AB124" s="99"/>
      <c r="AC124" s="99"/>
      <c r="AD124" s="99"/>
      <c r="AE124" s="99"/>
      <c r="AF124" s="99"/>
      <c r="AG124" s="99"/>
    </row>
    <row r="125" spans="1:33" s="98" customFormat="1" ht="15.75" x14ac:dyDescent="0.25">
      <c r="A125" s="916"/>
      <c r="B125" s="109" t="s">
        <v>416</v>
      </c>
      <c r="C125" s="35" t="s">
        <v>264</v>
      </c>
      <c r="D125" s="97"/>
      <c r="E125" s="97"/>
      <c r="F125" s="97"/>
      <c r="G125" s="102"/>
      <c r="H125" s="96"/>
      <c r="I125" s="96"/>
      <c r="J125" s="96"/>
      <c r="K125" s="35" t="s">
        <v>265</v>
      </c>
      <c r="L125" s="97"/>
      <c r="M125" s="96"/>
      <c r="N125" s="97"/>
      <c r="O125" s="95"/>
      <c r="P125" s="96"/>
      <c r="Z125" s="99"/>
      <c r="AA125" s="99"/>
      <c r="AB125" s="99"/>
      <c r="AC125" s="99"/>
      <c r="AD125" s="99"/>
      <c r="AE125" s="99"/>
      <c r="AF125" s="99"/>
      <c r="AG125" s="99"/>
    </row>
    <row r="126" spans="1:33" s="98" customFormat="1" ht="15.75" x14ac:dyDescent="0.25">
      <c r="A126" s="916"/>
      <c r="B126" s="109" t="s">
        <v>383</v>
      </c>
      <c r="C126" s="100" t="s">
        <v>266</v>
      </c>
      <c r="D126" s="97"/>
      <c r="E126" s="97"/>
      <c r="F126" s="97"/>
      <c r="G126" s="96"/>
      <c r="H126" s="96"/>
      <c r="I126" s="96"/>
      <c r="J126" s="96"/>
      <c r="K126" s="103" t="s">
        <v>383</v>
      </c>
      <c r="L126" s="97"/>
      <c r="M126" s="96"/>
      <c r="N126" s="97"/>
      <c r="O126" s="95"/>
      <c r="P126" s="96"/>
      <c r="Z126" s="99"/>
      <c r="AA126" s="99"/>
      <c r="AB126" s="99"/>
      <c r="AC126" s="99"/>
      <c r="AD126" s="99"/>
      <c r="AE126" s="99"/>
      <c r="AF126" s="99"/>
      <c r="AG126" s="99"/>
    </row>
    <row r="127" spans="1:33" s="98" customFormat="1" ht="15.75" x14ac:dyDescent="0.25">
      <c r="A127" s="916"/>
      <c r="B127" s="916"/>
      <c r="C127" s="100" t="s">
        <v>268</v>
      </c>
      <c r="D127" s="97"/>
      <c r="E127" s="97"/>
      <c r="F127" s="97"/>
      <c r="G127" s="96"/>
      <c r="H127" s="96"/>
      <c r="I127" s="96"/>
      <c r="J127" s="96"/>
      <c r="K127" s="96"/>
      <c r="L127" s="97"/>
      <c r="M127" s="96"/>
      <c r="N127" s="97"/>
      <c r="O127" s="96"/>
      <c r="P127" s="96"/>
      <c r="Z127" s="99"/>
      <c r="AA127" s="99"/>
      <c r="AB127" s="99"/>
      <c r="AC127" s="99"/>
      <c r="AD127" s="99"/>
      <c r="AE127" s="99"/>
      <c r="AF127" s="99"/>
      <c r="AG127" s="99"/>
    </row>
    <row r="128" spans="1:33" s="98" customFormat="1" ht="15.75" x14ac:dyDescent="0.25">
      <c r="A128" s="916"/>
      <c r="B128" s="105"/>
      <c r="C128" s="103" t="s">
        <v>383</v>
      </c>
      <c r="D128" s="97"/>
      <c r="E128" s="97"/>
      <c r="F128" s="97"/>
      <c r="G128" s="96"/>
      <c r="I128" s="96"/>
      <c r="J128" s="96"/>
      <c r="K128" s="104" t="s">
        <v>262</v>
      </c>
      <c r="L128" s="105"/>
      <c r="M128" s="104"/>
      <c r="N128" s="106"/>
      <c r="O128" s="106"/>
      <c r="P128" s="105"/>
      <c r="Z128" s="99"/>
      <c r="AA128" s="99"/>
      <c r="AB128" s="99"/>
      <c r="AC128" s="99"/>
      <c r="AD128" s="99"/>
      <c r="AE128" s="99"/>
      <c r="AF128" s="99"/>
      <c r="AG128" s="99"/>
    </row>
    <row r="129" spans="1:33" s="98" customFormat="1" ht="15.75" x14ac:dyDescent="0.25">
      <c r="A129" s="916"/>
      <c r="B129" s="104" t="s">
        <v>262</v>
      </c>
      <c r="C129" s="100"/>
      <c r="D129" s="100"/>
      <c r="E129" s="97"/>
      <c r="F129" s="95"/>
      <c r="G129" s="94"/>
      <c r="H129" s="96"/>
      <c r="I129" s="96"/>
      <c r="J129" s="96"/>
      <c r="K129" s="845" t="s">
        <v>278</v>
      </c>
      <c r="L129" s="845"/>
      <c r="M129" s="845"/>
      <c r="N129" s="845"/>
      <c r="O129" s="845"/>
      <c r="P129" s="845"/>
      <c r="Z129" s="99"/>
      <c r="AA129" s="99"/>
      <c r="AB129" s="99"/>
      <c r="AC129" s="99"/>
      <c r="AD129" s="99"/>
      <c r="AE129" s="99"/>
      <c r="AF129" s="99"/>
      <c r="AG129" s="99"/>
    </row>
    <row r="130" spans="1:33" s="98" customFormat="1" ht="15.75" x14ac:dyDescent="0.25">
      <c r="A130" s="916"/>
      <c r="B130" s="104" t="s">
        <v>417</v>
      </c>
      <c r="C130" s="100"/>
      <c r="D130" s="95"/>
      <c r="E130" s="95"/>
      <c r="F130" s="95"/>
      <c r="G130" s="101"/>
      <c r="H130" s="96"/>
      <c r="I130" s="96"/>
      <c r="J130" s="96"/>
      <c r="K130" s="845"/>
      <c r="L130" s="845"/>
      <c r="M130" s="845"/>
      <c r="N130" s="845"/>
      <c r="O130" s="845"/>
      <c r="P130" s="845"/>
      <c r="Z130" s="99"/>
      <c r="AA130" s="99"/>
      <c r="AB130" s="99"/>
      <c r="AC130" s="99"/>
      <c r="AD130" s="99"/>
      <c r="AE130" s="99"/>
      <c r="AF130" s="99"/>
      <c r="AG130" s="99"/>
    </row>
    <row r="131" spans="1:33" s="98" customFormat="1" ht="15.75" x14ac:dyDescent="0.25">
      <c r="A131" s="916"/>
      <c r="B131" s="109" t="s">
        <v>418</v>
      </c>
      <c r="C131" s="107"/>
      <c r="D131" s="108"/>
      <c r="E131" s="108"/>
      <c r="F131" s="95"/>
      <c r="G131" s="102"/>
      <c r="H131" s="96"/>
      <c r="I131" s="96"/>
      <c r="J131" s="96"/>
      <c r="K131" s="845"/>
      <c r="L131" s="845"/>
      <c r="M131" s="845"/>
      <c r="N131" s="845"/>
      <c r="O131" s="845"/>
      <c r="P131" s="845"/>
      <c r="Z131" s="99"/>
      <c r="AA131" s="99"/>
      <c r="AB131" s="99"/>
      <c r="AC131" s="99"/>
      <c r="AD131" s="99"/>
      <c r="AE131" s="99"/>
      <c r="AF131" s="99"/>
      <c r="AG131" s="99"/>
    </row>
    <row r="132" spans="1:33" s="98" customFormat="1" x14ac:dyDescent="0.25">
      <c r="A132" s="105"/>
      <c r="B132" s="109" t="s">
        <v>419</v>
      </c>
      <c r="C132" s="97"/>
      <c r="D132" s="97"/>
      <c r="E132" s="97"/>
      <c r="F132" s="97"/>
      <c r="G132" s="97"/>
      <c r="H132" s="97"/>
      <c r="I132" s="97"/>
      <c r="J132" s="97"/>
      <c r="K132" s="109" t="s">
        <v>279</v>
      </c>
      <c r="L132" s="105"/>
      <c r="M132" s="109"/>
      <c r="N132" s="110"/>
      <c r="O132" s="110"/>
      <c r="P132" s="105"/>
      <c r="Z132" s="99"/>
      <c r="AA132" s="99"/>
      <c r="AB132" s="99"/>
      <c r="AC132" s="99"/>
      <c r="AD132" s="99"/>
      <c r="AE132" s="99"/>
      <c r="AF132" s="99"/>
      <c r="AG132" s="99"/>
    </row>
    <row r="133" spans="1:33" s="98" customFormat="1" ht="22.5" customHeight="1" x14ac:dyDescent="0.25">
      <c r="A133" s="105"/>
      <c r="B133" s="109" t="s">
        <v>383</v>
      </c>
      <c r="C133" s="97"/>
      <c r="D133" s="97"/>
      <c r="E133" s="97"/>
      <c r="F133" s="97"/>
      <c r="G133" s="97"/>
      <c r="H133" s="97"/>
      <c r="I133" s="97"/>
      <c r="J133" s="97"/>
      <c r="K133" s="109" t="s">
        <v>383</v>
      </c>
      <c r="L133" s="105"/>
      <c r="M133" s="111"/>
      <c r="N133" s="90"/>
      <c r="O133" s="90"/>
      <c r="P133" s="105"/>
      <c r="Z133" s="99"/>
      <c r="AA133" s="99"/>
      <c r="AB133" s="99"/>
      <c r="AC133" s="99"/>
      <c r="AD133" s="99"/>
      <c r="AE133" s="99"/>
      <c r="AF133" s="99"/>
      <c r="AG133" s="99"/>
    </row>
    <row r="134" spans="1:33" x14ac:dyDescent="0.2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</sheetData>
  <mergeCells count="54">
    <mergeCell ref="K129:P131"/>
    <mergeCell ref="R3:S3"/>
    <mergeCell ref="A1:U1"/>
    <mergeCell ref="A2:A7"/>
    <mergeCell ref="B2:B7"/>
    <mergeCell ref="C2:F2"/>
    <mergeCell ref="G2:G7"/>
    <mergeCell ref="H2:M2"/>
    <mergeCell ref="N2:U2"/>
    <mergeCell ref="C3:C7"/>
    <mergeCell ref="D3:D7"/>
    <mergeCell ref="E3:F3"/>
    <mergeCell ref="B27:B31"/>
    <mergeCell ref="T3:U3"/>
    <mergeCell ref="E4:E7"/>
    <mergeCell ref="F4:F7"/>
    <mergeCell ref="J5:J7"/>
    <mergeCell ref="K5:K7"/>
    <mergeCell ref="L5:L7"/>
    <mergeCell ref="N6:U6"/>
    <mergeCell ref="H3:H7"/>
    <mergeCell ref="I3:L3"/>
    <mergeCell ref="M3:M7"/>
    <mergeCell ref="N3:O3"/>
    <mergeCell ref="P3:Q3"/>
    <mergeCell ref="I4:I7"/>
    <mergeCell ref="J4:L4"/>
    <mergeCell ref="N4:U4"/>
    <mergeCell ref="A9:U9"/>
    <mergeCell ref="Z9:AG9"/>
    <mergeCell ref="A10:U10"/>
    <mergeCell ref="A24:B24"/>
    <mergeCell ref="A25:U25"/>
    <mergeCell ref="A99:U99"/>
    <mergeCell ref="A32:B32"/>
    <mergeCell ref="A33:U33"/>
    <mergeCell ref="A34:U34"/>
    <mergeCell ref="A59:B59"/>
    <mergeCell ref="A60:U60"/>
    <mergeCell ref="A61:B61"/>
    <mergeCell ref="A62:U62"/>
    <mergeCell ref="A63:U63"/>
    <mergeCell ref="A72:U72"/>
    <mergeCell ref="A81:U81"/>
    <mergeCell ref="A90:U90"/>
    <mergeCell ref="C115:M115"/>
    <mergeCell ref="C116:M116"/>
    <mergeCell ref="C117:M117"/>
    <mergeCell ref="A108:B108"/>
    <mergeCell ref="A109:B109"/>
    <mergeCell ref="A110:B110"/>
    <mergeCell ref="A111:U111"/>
    <mergeCell ref="C113:M113"/>
    <mergeCell ref="C114:M114"/>
  </mergeCells>
  <phoneticPr fontId="0" type="noConversion"/>
  <pageMargins left="0.7" right="0.7" top="0.75" bottom="0.75" header="0.3" footer="0.3"/>
  <pageSetup paperSize="9" scale="51" orientation="landscape" r:id="rId1"/>
  <rowBreaks count="2" manualBreakCount="2">
    <brk id="61" max="20" man="1"/>
    <brk id="98" max="16383" man="1"/>
  </rowBreaks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82" workbookViewId="0">
      <selection activeCell="S9" sqref="S9"/>
    </sheetView>
  </sheetViews>
  <sheetFormatPr defaultRowHeight="15" x14ac:dyDescent="0.25"/>
  <cols>
    <col min="1" max="1" width="7.28515625" style="74" customWidth="1"/>
    <col min="2" max="2" width="14.5703125" style="74" customWidth="1"/>
    <col min="3" max="3" width="5" style="74" customWidth="1"/>
    <col min="4" max="4" width="4.5703125" style="74" customWidth="1"/>
    <col min="5" max="5" width="3.85546875" style="74" customWidth="1"/>
    <col min="6" max="6" width="3" style="74" customWidth="1"/>
    <col min="7" max="7" width="3.5703125" style="74" customWidth="1"/>
    <col min="8" max="8" width="4" style="74" customWidth="1"/>
    <col min="9" max="9" width="3.85546875" style="74" customWidth="1"/>
    <col min="10" max="10" width="4" style="74" customWidth="1"/>
    <col min="11" max="11" width="17.85546875" style="74" customWidth="1"/>
    <col min="12" max="12" width="6.7109375" style="74" customWidth="1"/>
    <col min="13" max="13" width="12.7109375" style="74" customWidth="1"/>
    <col min="14" max="14" width="21.28515625" style="74" customWidth="1"/>
    <col min="15" max="15" width="21.7109375" style="74" customWidth="1"/>
    <col min="16" max="16" width="21" style="74" customWidth="1"/>
    <col min="17" max="16384" width="9.140625" style="74"/>
  </cols>
  <sheetData>
    <row r="1" spans="1:16" ht="15.75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 t="s">
        <v>281</v>
      </c>
    </row>
    <row r="2" spans="1:16" s="75" customFormat="1" ht="18.75" x14ac:dyDescent="0.25">
      <c r="C2" s="651" t="s">
        <v>282</v>
      </c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</row>
    <row r="3" spans="1:16" ht="15.75" thickBo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5" customHeight="1" x14ac:dyDescent="0.25">
      <c r="A4" s="897" t="s">
        <v>75</v>
      </c>
      <c r="B4" s="900" t="s">
        <v>76</v>
      </c>
      <c r="C4" s="903" t="s">
        <v>78</v>
      </c>
      <c r="D4" s="912" t="s">
        <v>79</v>
      </c>
      <c r="E4" s="912"/>
      <c r="F4" s="912"/>
      <c r="G4" s="912"/>
      <c r="H4" s="912"/>
      <c r="I4" s="912"/>
      <c r="J4" s="886" t="s">
        <v>283</v>
      </c>
      <c r="K4" s="886" t="s">
        <v>284</v>
      </c>
      <c r="L4" s="886" t="s">
        <v>285</v>
      </c>
      <c r="M4" s="886" t="s">
        <v>286</v>
      </c>
      <c r="N4" s="891" t="s">
        <v>287</v>
      </c>
      <c r="O4" s="891" t="s">
        <v>288</v>
      </c>
      <c r="P4" s="894" t="s">
        <v>289</v>
      </c>
    </row>
    <row r="5" spans="1:16" ht="15" customHeight="1" x14ac:dyDescent="0.25">
      <c r="A5" s="898"/>
      <c r="B5" s="901"/>
      <c r="C5" s="904"/>
      <c r="D5" s="904" t="s">
        <v>84</v>
      </c>
      <c r="E5" s="913" t="s">
        <v>85</v>
      </c>
      <c r="F5" s="913"/>
      <c r="G5" s="913"/>
      <c r="H5" s="913"/>
      <c r="I5" s="914" t="s">
        <v>86</v>
      </c>
      <c r="J5" s="887"/>
      <c r="K5" s="887"/>
      <c r="L5" s="887"/>
      <c r="M5" s="887"/>
      <c r="N5" s="892"/>
      <c r="O5" s="892"/>
      <c r="P5" s="895"/>
    </row>
    <row r="6" spans="1:16" ht="14.25" customHeight="1" x14ac:dyDescent="0.25">
      <c r="A6" s="898"/>
      <c r="B6" s="901"/>
      <c r="C6" s="904"/>
      <c r="D6" s="904"/>
      <c r="E6" s="889" t="s">
        <v>93</v>
      </c>
      <c r="F6" s="913" t="s">
        <v>94</v>
      </c>
      <c r="G6" s="913"/>
      <c r="H6" s="913"/>
      <c r="I6" s="914"/>
      <c r="J6" s="887"/>
      <c r="K6" s="887"/>
      <c r="L6" s="887"/>
      <c r="M6" s="887"/>
      <c r="N6" s="892"/>
      <c r="O6" s="892"/>
      <c r="P6" s="895"/>
    </row>
    <row r="7" spans="1:16" ht="22.5" customHeight="1" x14ac:dyDescent="0.25">
      <c r="A7" s="898"/>
      <c r="B7" s="901"/>
      <c r="C7" s="904"/>
      <c r="D7" s="904"/>
      <c r="E7" s="889"/>
      <c r="F7" s="889" t="s">
        <v>96</v>
      </c>
      <c r="G7" s="889" t="s">
        <v>97</v>
      </c>
      <c r="H7" s="889" t="s">
        <v>98</v>
      </c>
      <c r="I7" s="914"/>
      <c r="J7" s="887"/>
      <c r="K7" s="887"/>
      <c r="L7" s="887"/>
      <c r="M7" s="887"/>
      <c r="N7" s="892"/>
      <c r="O7" s="892"/>
      <c r="P7" s="895"/>
    </row>
    <row r="8" spans="1:16" ht="20.25" customHeight="1" x14ac:dyDescent="0.25">
      <c r="A8" s="898"/>
      <c r="B8" s="901"/>
      <c r="C8" s="904"/>
      <c r="D8" s="904"/>
      <c r="E8" s="889"/>
      <c r="F8" s="889"/>
      <c r="G8" s="889"/>
      <c r="H8" s="889"/>
      <c r="I8" s="914"/>
      <c r="J8" s="887"/>
      <c r="K8" s="887"/>
      <c r="L8" s="887"/>
      <c r="M8" s="887"/>
      <c r="N8" s="892"/>
      <c r="O8" s="892"/>
      <c r="P8" s="895"/>
    </row>
    <row r="9" spans="1:16" ht="15.75" thickBot="1" x14ac:dyDescent="0.3">
      <c r="A9" s="899"/>
      <c r="B9" s="902"/>
      <c r="C9" s="905"/>
      <c r="D9" s="905"/>
      <c r="E9" s="890"/>
      <c r="F9" s="890"/>
      <c r="G9" s="890"/>
      <c r="H9" s="890"/>
      <c r="I9" s="915"/>
      <c r="J9" s="888"/>
      <c r="K9" s="888"/>
      <c r="L9" s="888"/>
      <c r="M9" s="888"/>
      <c r="N9" s="893"/>
      <c r="O9" s="893"/>
      <c r="P9" s="896"/>
    </row>
    <row r="10" spans="1:16" ht="16.149999999999999" customHeight="1" thickBot="1" x14ac:dyDescent="0.3">
      <c r="A10" s="906" t="s">
        <v>290</v>
      </c>
      <c r="B10" s="907"/>
      <c r="C10" s="907"/>
      <c r="D10" s="907"/>
      <c r="E10" s="907"/>
      <c r="F10" s="907"/>
      <c r="G10" s="907"/>
      <c r="H10" s="907"/>
      <c r="I10" s="907"/>
      <c r="J10" s="907"/>
      <c r="K10" s="907"/>
      <c r="L10" s="907"/>
      <c r="M10" s="907"/>
      <c r="N10" s="907"/>
      <c r="O10" s="907"/>
      <c r="P10" s="908"/>
    </row>
    <row r="11" spans="1:16" ht="57" customHeight="1" thickBot="1" x14ac:dyDescent="0.3">
      <c r="A11" s="76" t="s">
        <v>140</v>
      </c>
      <c r="B11" s="118" t="s">
        <v>167</v>
      </c>
      <c r="C11" s="119">
        <v>5</v>
      </c>
      <c r="D11" s="77">
        <f t="shared" ref="D11:D18" si="0">C11*30</f>
        <v>150</v>
      </c>
      <c r="E11" s="78">
        <v>60</v>
      </c>
      <c r="F11" s="79">
        <v>30</v>
      </c>
      <c r="G11" s="79"/>
      <c r="H11" s="79">
        <v>30</v>
      </c>
      <c r="I11" s="79">
        <f t="shared" ref="I11:I18" si="1">D11-E11</f>
        <v>90</v>
      </c>
      <c r="J11" s="120" t="s">
        <v>291</v>
      </c>
      <c r="K11" s="80" t="s">
        <v>296</v>
      </c>
      <c r="L11" s="120" t="s">
        <v>292</v>
      </c>
      <c r="M11" s="80" t="s">
        <v>293</v>
      </c>
      <c r="N11" s="649" t="s">
        <v>299</v>
      </c>
      <c r="O11" s="649" t="s">
        <v>300</v>
      </c>
      <c r="P11" s="121" t="s">
        <v>301</v>
      </c>
    </row>
    <row r="12" spans="1:16" ht="57" customHeight="1" thickBot="1" x14ac:dyDescent="0.3">
      <c r="A12" s="81" t="s">
        <v>142</v>
      </c>
      <c r="B12" s="122" t="s">
        <v>171</v>
      </c>
      <c r="C12" s="123">
        <v>5</v>
      </c>
      <c r="D12" s="82">
        <f t="shared" si="0"/>
        <v>150</v>
      </c>
      <c r="E12" s="83">
        <v>45</v>
      </c>
      <c r="F12" s="84">
        <v>30</v>
      </c>
      <c r="G12" s="84"/>
      <c r="H12" s="84">
        <v>15</v>
      </c>
      <c r="I12" s="84">
        <f t="shared" si="1"/>
        <v>105</v>
      </c>
      <c r="J12" s="87" t="s">
        <v>291</v>
      </c>
      <c r="K12" s="86" t="s">
        <v>296</v>
      </c>
      <c r="L12" s="124" t="s">
        <v>292</v>
      </c>
      <c r="M12" s="86" t="s">
        <v>293</v>
      </c>
      <c r="N12" s="88" t="s">
        <v>302</v>
      </c>
      <c r="O12" s="80" t="s">
        <v>303</v>
      </c>
      <c r="P12" s="125" t="s">
        <v>304</v>
      </c>
    </row>
    <row r="13" spans="1:16" ht="57" customHeight="1" x14ac:dyDescent="0.25">
      <c r="A13" s="81" t="s">
        <v>143</v>
      </c>
      <c r="B13" s="122" t="s">
        <v>173</v>
      </c>
      <c r="C13" s="123">
        <v>5</v>
      </c>
      <c r="D13" s="82">
        <f t="shared" si="0"/>
        <v>150</v>
      </c>
      <c r="E13" s="83">
        <v>60</v>
      </c>
      <c r="F13" s="84">
        <v>45</v>
      </c>
      <c r="G13" s="84"/>
      <c r="H13" s="84">
        <v>15</v>
      </c>
      <c r="I13" s="84">
        <f t="shared" si="1"/>
        <v>90</v>
      </c>
      <c r="J13" s="126" t="s">
        <v>291</v>
      </c>
      <c r="K13" s="127" t="s">
        <v>296</v>
      </c>
      <c r="L13" s="126" t="s">
        <v>292</v>
      </c>
      <c r="M13" s="127" t="s">
        <v>293</v>
      </c>
      <c r="N13" s="127" t="s">
        <v>305</v>
      </c>
      <c r="O13" s="128" t="s">
        <v>306</v>
      </c>
      <c r="P13" s="129" t="s">
        <v>304</v>
      </c>
    </row>
    <row r="14" spans="1:16" ht="57" customHeight="1" x14ac:dyDescent="0.25">
      <c r="A14" s="130" t="s">
        <v>144</v>
      </c>
      <c r="B14" s="131" t="s">
        <v>179</v>
      </c>
      <c r="C14" s="132">
        <v>5</v>
      </c>
      <c r="D14" s="133">
        <f t="shared" si="0"/>
        <v>150</v>
      </c>
      <c r="E14" s="134">
        <v>60</v>
      </c>
      <c r="F14" s="135">
        <v>30</v>
      </c>
      <c r="G14" s="135"/>
      <c r="H14" s="135">
        <v>30</v>
      </c>
      <c r="I14" s="135">
        <f t="shared" si="1"/>
        <v>90</v>
      </c>
      <c r="J14" s="87" t="s">
        <v>291</v>
      </c>
      <c r="K14" s="88" t="s">
        <v>296</v>
      </c>
      <c r="L14" s="87" t="s">
        <v>292</v>
      </c>
      <c r="M14" s="88" t="s">
        <v>293</v>
      </c>
      <c r="N14" s="88" t="s">
        <v>307</v>
      </c>
      <c r="O14" s="88" t="s">
        <v>308</v>
      </c>
      <c r="P14" s="88" t="s">
        <v>304</v>
      </c>
    </row>
    <row r="15" spans="1:16" ht="35.25" customHeight="1" x14ac:dyDescent="0.25">
      <c r="A15" s="130" t="s">
        <v>145</v>
      </c>
      <c r="B15" s="122" t="s">
        <v>181</v>
      </c>
      <c r="C15" s="123">
        <v>5</v>
      </c>
      <c r="D15" s="82">
        <f t="shared" si="0"/>
        <v>150</v>
      </c>
      <c r="E15" s="83">
        <v>45</v>
      </c>
      <c r="F15" s="84">
        <v>30</v>
      </c>
      <c r="G15" s="84"/>
      <c r="H15" s="84">
        <v>15</v>
      </c>
      <c r="I15" s="84">
        <f t="shared" si="1"/>
        <v>105</v>
      </c>
      <c r="J15" s="87" t="s">
        <v>291</v>
      </c>
      <c r="K15" s="88" t="s">
        <v>296</v>
      </c>
      <c r="L15" s="87" t="s">
        <v>292</v>
      </c>
      <c r="M15" s="88" t="s">
        <v>293</v>
      </c>
      <c r="N15" s="88" t="s">
        <v>309</v>
      </c>
      <c r="O15" s="88" t="s">
        <v>310</v>
      </c>
      <c r="P15" s="88" t="s">
        <v>311</v>
      </c>
    </row>
    <row r="16" spans="1:16" s="73" customFormat="1" ht="38.25" x14ac:dyDescent="0.25">
      <c r="A16" s="130" t="s">
        <v>312</v>
      </c>
      <c r="B16" s="122" t="s">
        <v>313</v>
      </c>
      <c r="C16" s="123">
        <v>5</v>
      </c>
      <c r="D16" s="82">
        <f t="shared" si="0"/>
        <v>150</v>
      </c>
      <c r="E16" s="83">
        <v>45</v>
      </c>
      <c r="F16" s="84">
        <v>30</v>
      </c>
      <c r="G16" s="84"/>
      <c r="H16" s="84">
        <v>15</v>
      </c>
      <c r="I16" s="84">
        <f t="shared" si="1"/>
        <v>105</v>
      </c>
      <c r="J16" s="87" t="s">
        <v>291</v>
      </c>
      <c r="K16" s="88" t="s">
        <v>296</v>
      </c>
      <c r="L16" s="87" t="s">
        <v>292</v>
      </c>
      <c r="M16" s="88" t="s">
        <v>293</v>
      </c>
      <c r="N16" s="88" t="s">
        <v>314</v>
      </c>
      <c r="O16" s="88" t="s">
        <v>315</v>
      </c>
      <c r="P16" s="88" t="s">
        <v>311</v>
      </c>
    </row>
    <row r="17" spans="1:16" s="75" customFormat="1" ht="38.25" x14ac:dyDescent="0.25">
      <c r="A17" s="130" t="s">
        <v>316</v>
      </c>
      <c r="B17" s="122" t="s">
        <v>317</v>
      </c>
      <c r="C17" s="123">
        <v>5</v>
      </c>
      <c r="D17" s="82">
        <f t="shared" si="0"/>
        <v>150</v>
      </c>
      <c r="E17" s="83">
        <v>45</v>
      </c>
      <c r="F17" s="84">
        <v>30</v>
      </c>
      <c r="G17" s="84"/>
      <c r="H17" s="84">
        <v>15</v>
      </c>
      <c r="I17" s="84">
        <f t="shared" si="1"/>
        <v>105</v>
      </c>
      <c r="J17" s="87"/>
      <c r="K17" s="88" t="s">
        <v>318</v>
      </c>
      <c r="L17" s="87" t="s">
        <v>292</v>
      </c>
      <c r="M17" s="88" t="s">
        <v>293</v>
      </c>
      <c r="N17" s="88"/>
      <c r="O17" s="88"/>
      <c r="P17" s="88" t="s">
        <v>319</v>
      </c>
    </row>
    <row r="18" spans="1:16" ht="25.5" x14ac:dyDescent="0.25">
      <c r="A18" s="130" t="s">
        <v>320</v>
      </c>
      <c r="B18" s="122" t="s">
        <v>321</v>
      </c>
      <c r="C18" s="123">
        <v>5</v>
      </c>
      <c r="D18" s="82">
        <f t="shared" si="0"/>
        <v>150</v>
      </c>
      <c r="E18" s="83">
        <v>45</v>
      </c>
      <c r="F18" s="84">
        <v>30</v>
      </c>
      <c r="G18" s="84"/>
      <c r="H18" s="84">
        <v>15</v>
      </c>
      <c r="I18" s="84">
        <f t="shared" si="1"/>
        <v>105</v>
      </c>
      <c r="J18" s="87" t="s">
        <v>291</v>
      </c>
      <c r="K18" s="88" t="s">
        <v>296</v>
      </c>
      <c r="L18" s="87" t="s">
        <v>292</v>
      </c>
      <c r="M18" s="88" t="s">
        <v>293</v>
      </c>
      <c r="N18" s="88" t="s">
        <v>322</v>
      </c>
      <c r="O18" s="88" t="s">
        <v>322</v>
      </c>
      <c r="P18" s="88" t="s">
        <v>323</v>
      </c>
    </row>
    <row r="19" spans="1:16" x14ac:dyDescent="0.25">
      <c r="A19" s="146"/>
      <c r="B19" s="172"/>
      <c r="C19" s="173"/>
      <c r="D19" s="174"/>
      <c r="E19" s="175"/>
      <c r="F19" s="176"/>
      <c r="G19" s="176"/>
      <c r="H19" s="176"/>
      <c r="I19" s="176"/>
      <c r="J19" s="90"/>
      <c r="K19" s="177"/>
      <c r="L19" s="90"/>
      <c r="M19" s="177"/>
      <c r="N19" s="177"/>
      <c r="O19" s="177"/>
      <c r="P19" s="177"/>
    </row>
    <row r="20" spans="1:16" x14ac:dyDescent="0.25">
      <c r="A20" s="146"/>
      <c r="B20" s="172"/>
      <c r="C20" s="173"/>
      <c r="D20" s="174"/>
      <c r="E20" s="175"/>
      <c r="F20" s="176"/>
      <c r="G20" s="176"/>
      <c r="H20" s="176"/>
      <c r="I20" s="176"/>
      <c r="J20" s="90"/>
      <c r="K20" s="177"/>
      <c r="L20" s="90"/>
      <c r="M20" s="177"/>
      <c r="N20" s="177"/>
      <c r="O20" s="177"/>
      <c r="P20" s="177"/>
    </row>
    <row r="21" spans="1:16" ht="15" customHeight="1" thickBot="1" x14ac:dyDescent="0.3">
      <c r="A21" s="75"/>
      <c r="B21" s="75"/>
      <c r="C21" s="651" t="s">
        <v>294</v>
      </c>
      <c r="D21" s="650"/>
      <c r="E21" s="650"/>
      <c r="F21" s="650"/>
      <c r="G21" s="650"/>
      <c r="H21" s="650"/>
      <c r="I21" s="650"/>
      <c r="J21" s="650"/>
      <c r="K21" s="650"/>
      <c r="L21" s="650"/>
      <c r="M21" s="650"/>
      <c r="N21" s="650"/>
      <c r="O21" s="650"/>
      <c r="P21" s="75"/>
    </row>
    <row r="22" spans="1:16" x14ac:dyDescent="0.25">
      <c r="A22" s="897" t="s">
        <v>75</v>
      </c>
      <c r="B22" s="900" t="s">
        <v>76</v>
      </c>
      <c r="C22" s="903" t="s">
        <v>78</v>
      </c>
      <c r="D22" s="912" t="s">
        <v>79</v>
      </c>
      <c r="E22" s="912"/>
      <c r="F22" s="912"/>
      <c r="G22" s="912"/>
      <c r="H22" s="912"/>
      <c r="I22" s="912"/>
      <c r="J22" s="886" t="s">
        <v>283</v>
      </c>
      <c r="K22" s="886" t="s">
        <v>284</v>
      </c>
      <c r="L22" s="886" t="s">
        <v>285</v>
      </c>
      <c r="M22" s="886" t="s">
        <v>286</v>
      </c>
      <c r="N22" s="891" t="s">
        <v>287</v>
      </c>
      <c r="O22" s="891" t="s">
        <v>288</v>
      </c>
      <c r="P22" s="894" t="s">
        <v>289</v>
      </c>
    </row>
    <row r="23" spans="1:16" x14ac:dyDescent="0.25">
      <c r="A23" s="898"/>
      <c r="B23" s="901"/>
      <c r="C23" s="904"/>
      <c r="D23" s="904" t="s">
        <v>84</v>
      </c>
      <c r="E23" s="913" t="s">
        <v>85</v>
      </c>
      <c r="F23" s="913"/>
      <c r="G23" s="913"/>
      <c r="H23" s="913"/>
      <c r="I23" s="914" t="s">
        <v>86</v>
      </c>
      <c r="J23" s="887"/>
      <c r="K23" s="887"/>
      <c r="L23" s="887"/>
      <c r="M23" s="887"/>
      <c r="N23" s="892"/>
      <c r="O23" s="892"/>
      <c r="P23" s="895"/>
    </row>
    <row r="24" spans="1:16" x14ac:dyDescent="0.25">
      <c r="A24" s="898"/>
      <c r="B24" s="901"/>
      <c r="C24" s="904"/>
      <c r="D24" s="904"/>
      <c r="E24" s="889" t="s">
        <v>93</v>
      </c>
      <c r="F24" s="913" t="s">
        <v>94</v>
      </c>
      <c r="G24" s="913"/>
      <c r="H24" s="913"/>
      <c r="I24" s="914"/>
      <c r="J24" s="887"/>
      <c r="K24" s="887"/>
      <c r="L24" s="887"/>
      <c r="M24" s="887"/>
      <c r="N24" s="892"/>
      <c r="O24" s="892"/>
      <c r="P24" s="895"/>
    </row>
    <row r="25" spans="1:16" x14ac:dyDescent="0.25">
      <c r="A25" s="898"/>
      <c r="B25" s="901"/>
      <c r="C25" s="904"/>
      <c r="D25" s="904"/>
      <c r="E25" s="889"/>
      <c r="F25" s="889" t="s">
        <v>96</v>
      </c>
      <c r="G25" s="889" t="s">
        <v>97</v>
      </c>
      <c r="H25" s="889" t="s">
        <v>98</v>
      </c>
      <c r="I25" s="914"/>
      <c r="J25" s="887"/>
      <c r="K25" s="887"/>
      <c r="L25" s="887"/>
      <c r="M25" s="887"/>
      <c r="N25" s="892"/>
      <c r="O25" s="892"/>
      <c r="P25" s="895"/>
    </row>
    <row r="26" spans="1:16" x14ac:dyDescent="0.25">
      <c r="A26" s="898"/>
      <c r="B26" s="901"/>
      <c r="C26" s="904"/>
      <c r="D26" s="904"/>
      <c r="E26" s="889"/>
      <c r="F26" s="889"/>
      <c r="G26" s="889"/>
      <c r="H26" s="889"/>
      <c r="I26" s="914"/>
      <c r="J26" s="887"/>
      <c r="K26" s="887"/>
      <c r="L26" s="887"/>
      <c r="M26" s="887"/>
      <c r="N26" s="892"/>
      <c r="O26" s="892"/>
      <c r="P26" s="895"/>
    </row>
    <row r="27" spans="1:16" ht="15.75" thickBot="1" x14ac:dyDescent="0.3">
      <c r="A27" s="899"/>
      <c r="B27" s="902"/>
      <c r="C27" s="905"/>
      <c r="D27" s="905"/>
      <c r="E27" s="890"/>
      <c r="F27" s="890"/>
      <c r="G27" s="890"/>
      <c r="H27" s="890"/>
      <c r="I27" s="915"/>
      <c r="J27" s="888"/>
      <c r="K27" s="888"/>
      <c r="L27" s="888"/>
      <c r="M27" s="888"/>
      <c r="N27" s="893"/>
      <c r="O27" s="893"/>
      <c r="P27" s="896"/>
    </row>
    <row r="28" spans="1:16" ht="15.75" x14ac:dyDescent="0.25">
      <c r="A28" s="909" t="s">
        <v>290</v>
      </c>
      <c r="B28" s="910"/>
      <c r="C28" s="910"/>
      <c r="D28" s="910"/>
      <c r="E28" s="910"/>
      <c r="F28" s="910"/>
      <c r="G28" s="910"/>
      <c r="H28" s="910"/>
      <c r="I28" s="910"/>
      <c r="J28" s="910"/>
      <c r="K28" s="910"/>
      <c r="L28" s="910"/>
      <c r="M28" s="910"/>
      <c r="N28" s="910"/>
      <c r="O28" s="910"/>
      <c r="P28" s="911"/>
    </row>
    <row r="29" spans="1:16" ht="15.75" x14ac:dyDescent="0.25">
      <c r="A29" s="880" t="s">
        <v>236</v>
      </c>
      <c r="B29" s="880"/>
      <c r="C29" s="880"/>
      <c r="D29" s="880"/>
      <c r="E29" s="880"/>
      <c r="F29" s="880"/>
      <c r="G29" s="880"/>
      <c r="H29" s="880"/>
      <c r="I29" s="880"/>
      <c r="J29" s="880"/>
      <c r="K29" s="880"/>
      <c r="L29" s="880"/>
      <c r="M29" s="880"/>
      <c r="N29" s="880"/>
      <c r="O29" s="880"/>
      <c r="P29" s="880"/>
    </row>
    <row r="30" spans="1:16" ht="39" thickBot="1" x14ac:dyDescent="0.3">
      <c r="A30" s="136" t="s">
        <v>196</v>
      </c>
      <c r="B30" s="137" t="s">
        <v>238</v>
      </c>
      <c r="C30" s="138">
        <v>5</v>
      </c>
      <c r="D30" s="139">
        <v>150</v>
      </c>
      <c r="E30" s="140">
        <v>60</v>
      </c>
      <c r="F30" s="141">
        <v>30</v>
      </c>
      <c r="G30" s="142"/>
      <c r="H30" s="142">
        <v>30</v>
      </c>
      <c r="I30" s="142">
        <f t="shared" ref="I30:I35" si="2">D30-E30</f>
        <v>90</v>
      </c>
      <c r="J30" s="142">
        <v>3</v>
      </c>
      <c r="K30" s="116" t="s">
        <v>296</v>
      </c>
      <c r="L30" s="85" t="s">
        <v>292</v>
      </c>
      <c r="M30" s="86" t="s">
        <v>293</v>
      </c>
      <c r="N30" s="86" t="s">
        <v>324</v>
      </c>
      <c r="O30" s="143" t="s">
        <v>325</v>
      </c>
      <c r="P30" s="144" t="s">
        <v>326</v>
      </c>
    </row>
    <row r="31" spans="1:16" ht="39" thickBot="1" x14ac:dyDescent="0.3">
      <c r="A31" s="81" t="s">
        <v>197</v>
      </c>
      <c r="B31" s="145" t="s">
        <v>382</v>
      </c>
      <c r="C31" s="122">
        <v>5</v>
      </c>
      <c r="D31" s="123">
        <v>150</v>
      </c>
      <c r="E31" s="82">
        <v>60</v>
      </c>
      <c r="F31" s="83">
        <v>30</v>
      </c>
      <c r="G31" s="84"/>
      <c r="H31" s="84">
        <v>30</v>
      </c>
      <c r="I31" s="79">
        <f t="shared" si="2"/>
        <v>90</v>
      </c>
      <c r="J31" s="87" t="s">
        <v>291</v>
      </c>
      <c r="K31" s="116" t="s">
        <v>296</v>
      </c>
      <c r="L31" s="114" t="s">
        <v>292</v>
      </c>
      <c r="M31" s="88" t="s">
        <v>293</v>
      </c>
      <c r="N31" s="88" t="s">
        <v>327</v>
      </c>
      <c r="O31" s="128" t="s">
        <v>328</v>
      </c>
      <c r="P31" s="125" t="s">
        <v>326</v>
      </c>
    </row>
    <row r="32" spans="1:16" ht="51.75" thickBot="1" x14ac:dyDescent="0.3">
      <c r="A32" s="81" t="s">
        <v>198</v>
      </c>
      <c r="B32" s="145" t="s">
        <v>411</v>
      </c>
      <c r="C32" s="122">
        <v>5</v>
      </c>
      <c r="D32" s="123">
        <v>150</v>
      </c>
      <c r="E32" s="82">
        <v>60</v>
      </c>
      <c r="F32" s="83">
        <v>30</v>
      </c>
      <c r="G32" s="84"/>
      <c r="H32" s="84">
        <v>30</v>
      </c>
      <c r="I32" s="79">
        <f t="shared" si="2"/>
        <v>90</v>
      </c>
      <c r="J32" s="87" t="s">
        <v>291</v>
      </c>
      <c r="K32" s="116" t="s">
        <v>296</v>
      </c>
      <c r="L32" s="114" t="s">
        <v>292</v>
      </c>
      <c r="M32" s="88" t="s">
        <v>293</v>
      </c>
      <c r="N32" s="645" t="s">
        <v>329</v>
      </c>
      <c r="O32" s="646" t="s">
        <v>330</v>
      </c>
      <c r="P32" s="88" t="s">
        <v>311</v>
      </c>
    </row>
    <row r="33" spans="1:16" ht="64.5" thickBot="1" x14ac:dyDescent="0.3">
      <c r="A33" s="81" t="s">
        <v>199</v>
      </c>
      <c r="B33" s="145" t="s">
        <v>331</v>
      </c>
      <c r="C33" s="122">
        <v>5</v>
      </c>
      <c r="D33" s="123">
        <v>150</v>
      </c>
      <c r="E33" s="82">
        <v>60</v>
      </c>
      <c r="F33" s="83">
        <v>30</v>
      </c>
      <c r="G33" s="84"/>
      <c r="H33" s="84">
        <v>30</v>
      </c>
      <c r="I33" s="79">
        <f t="shared" si="2"/>
        <v>90</v>
      </c>
      <c r="J33" s="87" t="s">
        <v>291</v>
      </c>
      <c r="K33" s="116" t="s">
        <v>296</v>
      </c>
      <c r="L33" s="114" t="s">
        <v>292</v>
      </c>
      <c r="M33" s="88" t="s">
        <v>293</v>
      </c>
      <c r="N33" s="645" t="s">
        <v>332</v>
      </c>
      <c r="O33" s="646" t="s">
        <v>333</v>
      </c>
      <c r="P33" s="121" t="s">
        <v>326</v>
      </c>
    </row>
    <row r="34" spans="1:16" ht="64.5" thickBot="1" x14ac:dyDescent="0.3">
      <c r="A34" s="81" t="s">
        <v>200</v>
      </c>
      <c r="B34" s="145" t="s">
        <v>254</v>
      </c>
      <c r="C34" s="122">
        <v>5</v>
      </c>
      <c r="D34" s="123">
        <v>150</v>
      </c>
      <c r="E34" s="82">
        <v>75</v>
      </c>
      <c r="F34" s="83">
        <v>30</v>
      </c>
      <c r="G34" s="84"/>
      <c r="H34" s="84">
        <v>45</v>
      </c>
      <c r="I34" s="79">
        <f t="shared" si="2"/>
        <v>75</v>
      </c>
      <c r="J34" s="87" t="s">
        <v>291</v>
      </c>
      <c r="K34" s="116" t="s">
        <v>296</v>
      </c>
      <c r="L34" s="114" t="s">
        <v>292</v>
      </c>
      <c r="M34" s="88" t="s">
        <v>293</v>
      </c>
      <c r="N34" s="645" t="s">
        <v>334</v>
      </c>
      <c r="O34" s="646" t="s">
        <v>333</v>
      </c>
      <c r="P34" s="125" t="s">
        <v>335</v>
      </c>
    </row>
    <row r="35" spans="1:16" ht="63.75" x14ac:dyDescent="0.25">
      <c r="A35" s="81" t="s">
        <v>201</v>
      </c>
      <c r="B35" s="145" t="s">
        <v>336</v>
      </c>
      <c r="C35" s="122">
        <v>5</v>
      </c>
      <c r="D35" s="123">
        <v>150</v>
      </c>
      <c r="E35" s="82">
        <v>60</v>
      </c>
      <c r="F35" s="83">
        <v>30</v>
      </c>
      <c r="G35" s="84"/>
      <c r="H35" s="84">
        <v>30</v>
      </c>
      <c r="I35" s="79">
        <f t="shared" si="2"/>
        <v>90</v>
      </c>
      <c r="J35" s="87" t="s">
        <v>291</v>
      </c>
      <c r="K35" s="116" t="s">
        <v>296</v>
      </c>
      <c r="L35" s="114" t="s">
        <v>292</v>
      </c>
      <c r="M35" s="88" t="s">
        <v>293</v>
      </c>
      <c r="N35" s="645" t="s">
        <v>337</v>
      </c>
      <c r="O35" s="645" t="s">
        <v>338</v>
      </c>
      <c r="P35" s="88" t="s">
        <v>311</v>
      </c>
    </row>
    <row r="36" spans="1:16" ht="15.75" customHeight="1" thickBot="1" x14ac:dyDescent="0.3">
      <c r="A36" s="881" t="s">
        <v>235</v>
      </c>
      <c r="B36" s="882"/>
      <c r="C36" s="882"/>
      <c r="D36" s="882"/>
      <c r="E36" s="882"/>
      <c r="F36" s="882"/>
      <c r="G36" s="882"/>
      <c r="H36" s="882"/>
      <c r="I36" s="882"/>
      <c r="J36" s="882"/>
      <c r="K36" s="882"/>
      <c r="L36" s="882"/>
      <c r="M36" s="882"/>
      <c r="N36" s="882"/>
      <c r="O36" s="882"/>
      <c r="P36" s="882"/>
    </row>
    <row r="37" spans="1:16" ht="39" thickBot="1" x14ac:dyDescent="0.3">
      <c r="A37" s="81" t="s">
        <v>202</v>
      </c>
      <c r="B37" s="118" t="s">
        <v>169</v>
      </c>
      <c r="C37" s="647">
        <v>5</v>
      </c>
      <c r="D37" s="648">
        <f t="shared" ref="D37:D42" si="3">C37*30</f>
        <v>150</v>
      </c>
      <c r="E37" s="82">
        <v>45</v>
      </c>
      <c r="F37" s="83">
        <v>15</v>
      </c>
      <c r="G37" s="84"/>
      <c r="H37" s="84">
        <v>30</v>
      </c>
      <c r="I37" s="79">
        <f>D37-E37</f>
        <v>105</v>
      </c>
      <c r="J37" s="87" t="s">
        <v>291</v>
      </c>
      <c r="K37" s="116" t="s">
        <v>296</v>
      </c>
      <c r="L37" s="114" t="s">
        <v>292</v>
      </c>
      <c r="M37" s="88" t="s">
        <v>293</v>
      </c>
      <c r="N37" s="645" t="s">
        <v>339</v>
      </c>
      <c r="O37" s="646" t="s">
        <v>333</v>
      </c>
      <c r="P37" s="125" t="s">
        <v>311</v>
      </c>
    </row>
    <row r="38" spans="1:16" ht="39" thickBot="1" x14ac:dyDescent="0.3">
      <c r="A38" s="81" t="s">
        <v>203</v>
      </c>
      <c r="B38" s="122" t="s">
        <v>240</v>
      </c>
      <c r="C38" s="149">
        <v>5</v>
      </c>
      <c r="D38" s="150">
        <f t="shared" si="3"/>
        <v>150</v>
      </c>
      <c r="E38" s="82">
        <v>60</v>
      </c>
      <c r="F38" s="83">
        <v>30</v>
      </c>
      <c r="G38" s="84"/>
      <c r="H38" s="84">
        <v>30</v>
      </c>
      <c r="I38" s="79">
        <f>D38-E38</f>
        <v>90</v>
      </c>
      <c r="J38" s="87" t="s">
        <v>291</v>
      </c>
      <c r="K38" s="116" t="s">
        <v>296</v>
      </c>
      <c r="L38" s="114" t="s">
        <v>292</v>
      </c>
      <c r="M38" s="88" t="s">
        <v>293</v>
      </c>
      <c r="N38" s="88" t="s">
        <v>340</v>
      </c>
      <c r="O38" s="128" t="s">
        <v>341</v>
      </c>
      <c r="P38" s="129" t="s">
        <v>342</v>
      </c>
    </row>
    <row r="39" spans="1:16" ht="39" thickBot="1" x14ac:dyDescent="0.3">
      <c r="A39" s="81" t="s">
        <v>204</v>
      </c>
      <c r="B39" s="122" t="s">
        <v>241</v>
      </c>
      <c r="C39" s="149">
        <v>5</v>
      </c>
      <c r="D39" s="150">
        <f t="shared" si="3"/>
        <v>150</v>
      </c>
      <c r="E39" s="82">
        <v>75</v>
      </c>
      <c r="F39" s="83">
        <v>30</v>
      </c>
      <c r="G39" s="84"/>
      <c r="H39" s="84">
        <v>45</v>
      </c>
      <c r="I39" s="79">
        <f>D39-E39</f>
        <v>75</v>
      </c>
      <c r="J39" s="87" t="s">
        <v>291</v>
      </c>
      <c r="K39" s="116" t="s">
        <v>296</v>
      </c>
      <c r="L39" s="114" t="s">
        <v>292</v>
      </c>
      <c r="M39" s="88" t="s">
        <v>293</v>
      </c>
      <c r="N39" s="88" t="s">
        <v>343</v>
      </c>
      <c r="O39" s="128" t="s">
        <v>333</v>
      </c>
      <c r="P39" s="88" t="s">
        <v>311</v>
      </c>
    </row>
    <row r="40" spans="1:16" ht="39" thickBot="1" x14ac:dyDescent="0.3">
      <c r="A40" s="91" t="s">
        <v>205</v>
      </c>
      <c r="B40" s="122" t="s">
        <v>381</v>
      </c>
      <c r="C40" s="149">
        <v>5</v>
      </c>
      <c r="D40" s="150">
        <f t="shared" si="3"/>
        <v>150</v>
      </c>
      <c r="E40" s="82">
        <v>60</v>
      </c>
      <c r="F40" s="83">
        <v>30</v>
      </c>
      <c r="G40" s="84"/>
      <c r="H40" s="84">
        <v>30</v>
      </c>
      <c r="I40" s="79">
        <f t="shared" ref="I40:I63" si="4">D40-E40</f>
        <v>90</v>
      </c>
      <c r="J40" s="87" t="s">
        <v>291</v>
      </c>
      <c r="K40" s="116" t="s">
        <v>296</v>
      </c>
      <c r="L40" s="114" t="s">
        <v>292</v>
      </c>
      <c r="M40" s="88" t="s">
        <v>293</v>
      </c>
      <c r="N40" s="88" t="s">
        <v>344</v>
      </c>
      <c r="O40" s="128" t="s">
        <v>333</v>
      </c>
      <c r="P40" s="129" t="s">
        <v>342</v>
      </c>
    </row>
    <row r="41" spans="1:16" ht="39" thickBot="1" x14ac:dyDescent="0.3">
      <c r="A41" s="91" t="s">
        <v>206</v>
      </c>
      <c r="B41" s="122" t="s">
        <v>242</v>
      </c>
      <c r="C41" s="149">
        <v>5</v>
      </c>
      <c r="D41" s="150">
        <f t="shared" si="3"/>
        <v>150</v>
      </c>
      <c r="E41" s="82">
        <v>75</v>
      </c>
      <c r="F41" s="83">
        <v>30</v>
      </c>
      <c r="G41" s="84"/>
      <c r="H41" s="84">
        <v>45</v>
      </c>
      <c r="I41" s="79">
        <f t="shared" si="4"/>
        <v>75</v>
      </c>
      <c r="J41" s="87" t="s">
        <v>291</v>
      </c>
      <c r="K41" s="116" t="s">
        <v>296</v>
      </c>
      <c r="L41" s="114" t="s">
        <v>292</v>
      </c>
      <c r="M41" s="88" t="s">
        <v>293</v>
      </c>
      <c r="N41" s="88" t="s">
        <v>345</v>
      </c>
      <c r="O41" s="128" t="s">
        <v>333</v>
      </c>
      <c r="P41" s="125" t="s">
        <v>335</v>
      </c>
    </row>
    <row r="42" spans="1:16" ht="38.25" x14ac:dyDescent="0.25">
      <c r="A42" s="151" t="s">
        <v>207</v>
      </c>
      <c r="B42" s="152" t="s">
        <v>239</v>
      </c>
      <c r="C42" s="153">
        <v>5</v>
      </c>
      <c r="D42" s="154">
        <f t="shared" si="3"/>
        <v>150</v>
      </c>
      <c r="E42" s="155">
        <v>75</v>
      </c>
      <c r="F42" s="156">
        <v>45</v>
      </c>
      <c r="G42" s="157"/>
      <c r="H42" s="157">
        <v>30</v>
      </c>
      <c r="I42" s="158">
        <f t="shared" si="4"/>
        <v>75</v>
      </c>
      <c r="J42" s="126" t="s">
        <v>291</v>
      </c>
      <c r="K42" s="115" t="s">
        <v>296</v>
      </c>
      <c r="L42" s="159" t="s">
        <v>292</v>
      </c>
      <c r="M42" s="127" t="s">
        <v>293</v>
      </c>
      <c r="N42" s="127" t="s">
        <v>346</v>
      </c>
      <c r="O42" s="128" t="s">
        <v>333</v>
      </c>
      <c r="P42" s="129" t="s">
        <v>342</v>
      </c>
    </row>
    <row r="43" spans="1:16" ht="16.5" customHeight="1" thickBot="1" x14ac:dyDescent="0.3">
      <c r="A43" s="883" t="s">
        <v>269</v>
      </c>
      <c r="B43" s="884"/>
      <c r="C43" s="884"/>
      <c r="D43" s="884"/>
      <c r="E43" s="884"/>
      <c r="F43" s="884"/>
      <c r="G43" s="884"/>
      <c r="H43" s="884"/>
      <c r="I43" s="884"/>
      <c r="J43" s="884"/>
      <c r="K43" s="884"/>
      <c r="L43" s="884"/>
      <c r="M43" s="884"/>
      <c r="N43" s="884"/>
      <c r="O43" s="884"/>
      <c r="P43" s="885"/>
    </row>
    <row r="44" spans="1:16" ht="26.25" thickBot="1" x14ac:dyDescent="0.25">
      <c r="A44" s="89" t="s">
        <v>208</v>
      </c>
      <c r="B44" s="138" t="s">
        <v>248</v>
      </c>
      <c r="C44" s="147">
        <v>5</v>
      </c>
      <c r="D44" s="148">
        <f t="shared" ref="D44:D49" si="5">C44*30</f>
        <v>150</v>
      </c>
      <c r="E44" s="160">
        <f t="shared" ref="E44:E49" si="6">SUM(F44:H44)</f>
        <v>45</v>
      </c>
      <c r="F44" s="160">
        <v>15</v>
      </c>
      <c r="G44" s="142"/>
      <c r="H44" s="161">
        <v>30</v>
      </c>
      <c r="I44" s="142">
        <f t="shared" si="4"/>
        <v>105</v>
      </c>
      <c r="J44" s="124" t="s">
        <v>291</v>
      </c>
      <c r="K44" s="116" t="s">
        <v>296</v>
      </c>
      <c r="L44" s="85" t="s">
        <v>292</v>
      </c>
      <c r="M44" s="86" t="s">
        <v>293</v>
      </c>
      <c r="N44" s="162" t="s">
        <v>347</v>
      </c>
      <c r="O44" s="128" t="s">
        <v>348</v>
      </c>
      <c r="P44" s="121" t="s">
        <v>301</v>
      </c>
    </row>
    <row r="45" spans="1:16" ht="39" thickBot="1" x14ac:dyDescent="0.3">
      <c r="A45" s="91" t="s">
        <v>209</v>
      </c>
      <c r="B45" s="122" t="s">
        <v>245</v>
      </c>
      <c r="C45" s="149">
        <v>5</v>
      </c>
      <c r="D45" s="150">
        <f t="shared" si="5"/>
        <v>150</v>
      </c>
      <c r="E45" s="163">
        <f t="shared" si="6"/>
        <v>60</v>
      </c>
      <c r="F45" s="163">
        <v>30</v>
      </c>
      <c r="G45" s="84"/>
      <c r="H45" s="164">
        <v>30</v>
      </c>
      <c r="I45" s="79">
        <f t="shared" si="4"/>
        <v>90</v>
      </c>
      <c r="J45" s="87" t="s">
        <v>291</v>
      </c>
      <c r="K45" s="116" t="s">
        <v>296</v>
      </c>
      <c r="L45" s="114" t="s">
        <v>292</v>
      </c>
      <c r="M45" s="88" t="s">
        <v>293</v>
      </c>
      <c r="N45" s="88" t="s">
        <v>349</v>
      </c>
      <c r="O45" s="128" t="s">
        <v>350</v>
      </c>
      <c r="P45" s="88" t="s">
        <v>304</v>
      </c>
    </row>
    <row r="46" spans="1:16" ht="39" thickBot="1" x14ac:dyDescent="0.3">
      <c r="A46" s="91" t="s">
        <v>210</v>
      </c>
      <c r="B46" s="122" t="s">
        <v>261</v>
      </c>
      <c r="C46" s="149">
        <v>5</v>
      </c>
      <c r="D46" s="150">
        <f t="shared" si="5"/>
        <v>150</v>
      </c>
      <c r="E46" s="163">
        <f t="shared" si="6"/>
        <v>75</v>
      </c>
      <c r="F46" s="163">
        <v>30</v>
      </c>
      <c r="G46" s="84"/>
      <c r="H46" s="164">
        <v>45</v>
      </c>
      <c r="I46" s="79">
        <f t="shared" si="4"/>
        <v>75</v>
      </c>
      <c r="J46" s="87" t="s">
        <v>291</v>
      </c>
      <c r="K46" s="116" t="s">
        <v>296</v>
      </c>
      <c r="L46" s="114" t="s">
        <v>292</v>
      </c>
      <c r="M46" s="88" t="s">
        <v>293</v>
      </c>
      <c r="N46" s="88" t="s">
        <v>314</v>
      </c>
      <c r="O46" s="128" t="s">
        <v>351</v>
      </c>
      <c r="P46" s="88" t="s">
        <v>311</v>
      </c>
    </row>
    <row r="47" spans="1:16" ht="39" thickBot="1" x14ac:dyDescent="0.3">
      <c r="A47" s="91" t="s">
        <v>211</v>
      </c>
      <c r="B47" s="122" t="s">
        <v>246</v>
      </c>
      <c r="C47" s="149">
        <v>5</v>
      </c>
      <c r="D47" s="150">
        <f t="shared" si="5"/>
        <v>150</v>
      </c>
      <c r="E47" s="163">
        <f t="shared" si="6"/>
        <v>60</v>
      </c>
      <c r="F47" s="163">
        <v>30</v>
      </c>
      <c r="G47" s="84"/>
      <c r="H47" s="164">
        <v>30</v>
      </c>
      <c r="I47" s="79">
        <f t="shared" si="4"/>
        <v>90</v>
      </c>
      <c r="J47" s="87" t="s">
        <v>291</v>
      </c>
      <c r="K47" s="116" t="s">
        <v>296</v>
      </c>
      <c r="L47" s="114" t="s">
        <v>292</v>
      </c>
      <c r="M47" s="88" t="s">
        <v>293</v>
      </c>
      <c r="N47" s="88" t="s">
        <v>352</v>
      </c>
      <c r="O47" s="128" t="s">
        <v>353</v>
      </c>
      <c r="P47" s="129" t="s">
        <v>354</v>
      </c>
    </row>
    <row r="48" spans="1:16" ht="38.25" x14ac:dyDescent="0.25">
      <c r="A48" s="151" t="s">
        <v>212</v>
      </c>
      <c r="B48" s="152" t="s">
        <v>247</v>
      </c>
      <c r="C48" s="153">
        <v>5</v>
      </c>
      <c r="D48" s="154">
        <f t="shared" si="5"/>
        <v>150</v>
      </c>
      <c r="E48" s="165">
        <f t="shared" si="6"/>
        <v>75</v>
      </c>
      <c r="F48" s="165">
        <v>30</v>
      </c>
      <c r="G48" s="157"/>
      <c r="H48" s="166">
        <v>45</v>
      </c>
      <c r="I48" s="158">
        <f t="shared" si="4"/>
        <v>75</v>
      </c>
      <c r="J48" s="126" t="s">
        <v>291</v>
      </c>
      <c r="K48" s="115" t="s">
        <v>296</v>
      </c>
      <c r="L48" s="159" t="s">
        <v>292</v>
      </c>
      <c r="M48" s="127" t="s">
        <v>293</v>
      </c>
      <c r="N48" s="167" t="s">
        <v>355</v>
      </c>
      <c r="O48" s="128" t="s">
        <v>356</v>
      </c>
      <c r="P48" s="129" t="s">
        <v>354</v>
      </c>
    </row>
    <row r="49" spans="1:16" ht="38.25" x14ac:dyDescent="0.25">
      <c r="A49" s="168" t="s">
        <v>213</v>
      </c>
      <c r="B49" s="122" t="s">
        <v>243</v>
      </c>
      <c r="C49" s="163">
        <v>5</v>
      </c>
      <c r="D49" s="163">
        <f t="shared" si="5"/>
        <v>150</v>
      </c>
      <c r="E49" s="163">
        <f t="shared" si="6"/>
        <v>75</v>
      </c>
      <c r="F49" s="163">
        <v>45</v>
      </c>
      <c r="G49" s="84"/>
      <c r="H49" s="163">
        <v>30</v>
      </c>
      <c r="I49" s="84">
        <f t="shared" si="4"/>
        <v>75</v>
      </c>
      <c r="J49" s="87" t="s">
        <v>291</v>
      </c>
      <c r="K49" s="117" t="s">
        <v>296</v>
      </c>
      <c r="L49" s="114" t="s">
        <v>292</v>
      </c>
      <c r="M49" s="88" t="s">
        <v>293</v>
      </c>
      <c r="N49" s="169" t="s">
        <v>357</v>
      </c>
      <c r="O49" s="88" t="s">
        <v>358</v>
      </c>
      <c r="P49" s="88" t="s">
        <v>354</v>
      </c>
    </row>
    <row r="50" spans="1:16" ht="15.75" thickBot="1" x14ac:dyDescent="0.3">
      <c r="A50" s="873" t="s">
        <v>255</v>
      </c>
      <c r="B50" s="874"/>
      <c r="C50" s="874"/>
      <c r="D50" s="874"/>
      <c r="E50" s="874"/>
      <c r="F50" s="874"/>
      <c r="G50" s="874"/>
      <c r="H50" s="874"/>
      <c r="I50" s="874"/>
      <c r="J50" s="874"/>
      <c r="K50" s="874"/>
      <c r="L50" s="874"/>
      <c r="M50" s="874"/>
      <c r="N50" s="874"/>
      <c r="O50" s="874"/>
      <c r="P50" s="875"/>
    </row>
    <row r="51" spans="1:16" ht="39" thickBot="1" x14ac:dyDescent="0.3">
      <c r="A51" s="91" t="s">
        <v>214</v>
      </c>
      <c r="B51" s="122" t="s">
        <v>256</v>
      </c>
      <c r="C51" s="147">
        <v>5</v>
      </c>
      <c r="D51" s="148">
        <f t="shared" ref="D51:D56" si="7">C51*30</f>
        <v>150</v>
      </c>
      <c r="E51" s="160">
        <f t="shared" ref="E51:E56" si="8">SUM(F51:H51)</f>
        <v>45</v>
      </c>
      <c r="F51" s="160">
        <v>15</v>
      </c>
      <c r="G51" s="84"/>
      <c r="H51" s="161">
        <v>30</v>
      </c>
      <c r="I51" s="79">
        <f t="shared" si="4"/>
        <v>105</v>
      </c>
      <c r="J51" s="87" t="s">
        <v>291</v>
      </c>
      <c r="K51" s="86" t="s">
        <v>296</v>
      </c>
      <c r="L51" s="87" t="s">
        <v>292</v>
      </c>
      <c r="M51" s="88" t="s">
        <v>293</v>
      </c>
      <c r="N51" s="88" t="s">
        <v>359</v>
      </c>
      <c r="O51" s="128" t="s">
        <v>333</v>
      </c>
      <c r="P51" s="129" t="s">
        <v>360</v>
      </c>
    </row>
    <row r="52" spans="1:16" ht="39" thickBot="1" x14ac:dyDescent="0.3">
      <c r="A52" s="91" t="s">
        <v>215</v>
      </c>
      <c r="B52" s="122" t="s">
        <v>257</v>
      </c>
      <c r="C52" s="149">
        <v>5</v>
      </c>
      <c r="D52" s="150">
        <f t="shared" si="7"/>
        <v>150</v>
      </c>
      <c r="E52" s="163">
        <f t="shared" si="8"/>
        <v>60</v>
      </c>
      <c r="F52" s="163">
        <v>30</v>
      </c>
      <c r="G52" s="84"/>
      <c r="H52" s="164">
        <v>30</v>
      </c>
      <c r="I52" s="79">
        <f t="shared" si="4"/>
        <v>90</v>
      </c>
      <c r="J52" s="87" t="s">
        <v>291</v>
      </c>
      <c r="K52" s="86" t="s">
        <v>296</v>
      </c>
      <c r="L52" s="87" t="s">
        <v>292</v>
      </c>
      <c r="M52" s="88" t="s">
        <v>293</v>
      </c>
      <c r="N52" s="645" t="s">
        <v>361</v>
      </c>
      <c r="O52" s="646" t="s">
        <v>362</v>
      </c>
      <c r="P52" s="129" t="s">
        <v>360</v>
      </c>
    </row>
    <row r="53" spans="1:16" ht="51.75" thickBot="1" x14ac:dyDescent="0.3">
      <c r="A53" s="91" t="s">
        <v>216</v>
      </c>
      <c r="B53" s="122" t="s">
        <v>258</v>
      </c>
      <c r="C53" s="149">
        <v>5</v>
      </c>
      <c r="D53" s="150">
        <f t="shared" si="7"/>
        <v>150</v>
      </c>
      <c r="E53" s="163">
        <f t="shared" si="8"/>
        <v>75</v>
      </c>
      <c r="F53" s="163">
        <v>30</v>
      </c>
      <c r="G53" s="84"/>
      <c r="H53" s="164">
        <v>45</v>
      </c>
      <c r="I53" s="79">
        <f t="shared" si="4"/>
        <v>75</v>
      </c>
      <c r="J53" s="87" t="s">
        <v>291</v>
      </c>
      <c r="K53" s="86" t="s">
        <v>296</v>
      </c>
      <c r="L53" s="87" t="s">
        <v>292</v>
      </c>
      <c r="M53" s="88" t="s">
        <v>293</v>
      </c>
      <c r="N53" s="88" t="s">
        <v>363</v>
      </c>
      <c r="O53" s="128" t="s">
        <v>333</v>
      </c>
      <c r="P53" s="129" t="s">
        <v>360</v>
      </c>
    </row>
    <row r="54" spans="1:16" ht="64.5" thickBot="1" x14ac:dyDescent="0.3">
      <c r="A54" s="91" t="s">
        <v>217</v>
      </c>
      <c r="B54" s="122" t="s">
        <v>244</v>
      </c>
      <c r="C54" s="149">
        <v>5</v>
      </c>
      <c r="D54" s="150">
        <f t="shared" si="7"/>
        <v>150</v>
      </c>
      <c r="E54" s="163">
        <f t="shared" si="8"/>
        <v>60</v>
      </c>
      <c r="F54" s="163">
        <v>30</v>
      </c>
      <c r="G54" s="84"/>
      <c r="H54" s="164">
        <v>30</v>
      </c>
      <c r="I54" s="79">
        <f t="shared" si="4"/>
        <v>90</v>
      </c>
      <c r="J54" s="87" t="s">
        <v>291</v>
      </c>
      <c r="K54" s="86" t="s">
        <v>296</v>
      </c>
      <c r="L54" s="87" t="s">
        <v>292</v>
      </c>
      <c r="M54" s="88" t="s">
        <v>293</v>
      </c>
      <c r="N54" s="88" t="s">
        <v>337</v>
      </c>
      <c r="O54" s="88" t="s">
        <v>338</v>
      </c>
      <c r="P54" s="88" t="s">
        <v>311</v>
      </c>
    </row>
    <row r="55" spans="1:16" ht="39" thickBot="1" x14ac:dyDescent="0.3">
      <c r="A55" s="91" t="s">
        <v>218</v>
      </c>
      <c r="B55" s="122" t="s">
        <v>237</v>
      </c>
      <c r="C55" s="149">
        <v>5</v>
      </c>
      <c r="D55" s="150">
        <f t="shared" si="7"/>
        <v>150</v>
      </c>
      <c r="E55" s="163">
        <f t="shared" si="8"/>
        <v>75</v>
      </c>
      <c r="F55" s="163">
        <v>30</v>
      </c>
      <c r="G55" s="84"/>
      <c r="H55" s="164">
        <v>45</v>
      </c>
      <c r="I55" s="79">
        <f t="shared" si="4"/>
        <v>75</v>
      </c>
      <c r="J55" s="87" t="s">
        <v>291</v>
      </c>
      <c r="K55" s="86" t="s">
        <v>296</v>
      </c>
      <c r="L55" s="87" t="s">
        <v>292</v>
      </c>
      <c r="M55" s="88" t="s">
        <v>293</v>
      </c>
      <c r="N55" s="88" t="s">
        <v>364</v>
      </c>
      <c r="O55" s="128" t="s">
        <v>365</v>
      </c>
      <c r="P55" s="88" t="s">
        <v>311</v>
      </c>
    </row>
    <row r="56" spans="1:16" ht="38.25" x14ac:dyDescent="0.25">
      <c r="A56" s="151" t="s">
        <v>219</v>
      </c>
      <c r="B56" s="170" t="s">
        <v>260</v>
      </c>
      <c r="C56" s="153">
        <v>5</v>
      </c>
      <c r="D56" s="154">
        <f t="shared" si="7"/>
        <v>150</v>
      </c>
      <c r="E56" s="165">
        <f t="shared" si="8"/>
        <v>75</v>
      </c>
      <c r="F56" s="165">
        <v>45</v>
      </c>
      <c r="G56" s="157"/>
      <c r="H56" s="166">
        <v>30</v>
      </c>
      <c r="I56" s="158">
        <f t="shared" si="4"/>
        <v>75</v>
      </c>
      <c r="J56" s="126" t="s">
        <v>291</v>
      </c>
      <c r="K56" s="143" t="s">
        <v>296</v>
      </c>
      <c r="L56" s="126" t="s">
        <v>292</v>
      </c>
      <c r="M56" s="127" t="s">
        <v>293</v>
      </c>
      <c r="N56" s="127" t="s">
        <v>366</v>
      </c>
      <c r="O56" s="128" t="s">
        <v>333</v>
      </c>
      <c r="P56" s="127" t="s">
        <v>311</v>
      </c>
    </row>
    <row r="57" spans="1:16" ht="15.75" thickBot="1" x14ac:dyDescent="0.3">
      <c r="A57" s="876" t="s">
        <v>273</v>
      </c>
      <c r="B57" s="877"/>
      <c r="C57" s="877"/>
      <c r="D57" s="877"/>
      <c r="E57" s="877"/>
      <c r="F57" s="877"/>
      <c r="G57" s="877"/>
      <c r="H57" s="877"/>
      <c r="I57" s="877"/>
      <c r="J57" s="877"/>
      <c r="K57" s="877"/>
      <c r="L57" s="877"/>
      <c r="M57" s="877"/>
      <c r="N57" s="877"/>
      <c r="O57" s="877"/>
      <c r="P57" s="878"/>
    </row>
    <row r="58" spans="1:16" ht="26.25" thickBot="1" x14ac:dyDescent="0.3">
      <c r="A58" s="89" t="s">
        <v>220</v>
      </c>
      <c r="B58" s="138" t="s">
        <v>249</v>
      </c>
      <c r="C58" s="147">
        <v>5</v>
      </c>
      <c r="D58" s="148">
        <f t="shared" ref="D58:D63" si="9">C58*30</f>
        <v>150</v>
      </c>
      <c r="E58" s="160">
        <f t="shared" ref="E58:E63" si="10">SUM(F58:H58)</f>
        <v>45</v>
      </c>
      <c r="F58" s="160">
        <v>15</v>
      </c>
      <c r="G58" s="142"/>
      <c r="H58" s="161">
        <v>30</v>
      </c>
      <c r="I58" s="142">
        <f t="shared" si="4"/>
        <v>105</v>
      </c>
      <c r="J58" s="124" t="s">
        <v>291</v>
      </c>
      <c r="K58" s="86" t="s">
        <v>296</v>
      </c>
      <c r="L58" s="124" t="s">
        <v>292</v>
      </c>
      <c r="M58" s="86" t="s">
        <v>293</v>
      </c>
      <c r="N58" s="86" t="s">
        <v>367</v>
      </c>
      <c r="O58" s="143" t="s">
        <v>368</v>
      </c>
      <c r="P58" s="88" t="s">
        <v>304</v>
      </c>
    </row>
    <row r="59" spans="1:16" ht="39" thickBot="1" x14ac:dyDescent="0.3">
      <c r="A59" s="91" t="s">
        <v>221</v>
      </c>
      <c r="B59" s="171" t="s">
        <v>251</v>
      </c>
      <c r="C59" s="149">
        <v>5</v>
      </c>
      <c r="D59" s="150">
        <f t="shared" si="9"/>
        <v>150</v>
      </c>
      <c r="E59" s="163">
        <f t="shared" si="10"/>
        <v>60</v>
      </c>
      <c r="F59" s="163">
        <v>30</v>
      </c>
      <c r="G59" s="84"/>
      <c r="H59" s="164">
        <v>30</v>
      </c>
      <c r="I59" s="79">
        <f t="shared" si="4"/>
        <v>90</v>
      </c>
      <c r="J59" s="87" t="s">
        <v>291</v>
      </c>
      <c r="K59" s="86" t="s">
        <v>296</v>
      </c>
      <c r="L59" s="87" t="s">
        <v>292</v>
      </c>
      <c r="M59" s="88" t="s">
        <v>293</v>
      </c>
      <c r="N59" s="88" t="s">
        <v>369</v>
      </c>
      <c r="O59" s="128" t="s">
        <v>370</v>
      </c>
      <c r="P59" s="127" t="s">
        <v>311</v>
      </c>
    </row>
    <row r="60" spans="1:16" ht="51.75" thickBot="1" x14ac:dyDescent="0.3">
      <c r="A60" s="91" t="s">
        <v>222</v>
      </c>
      <c r="B60" s="171" t="s">
        <v>252</v>
      </c>
      <c r="C60" s="149">
        <v>5</v>
      </c>
      <c r="D60" s="150">
        <f t="shared" si="9"/>
        <v>150</v>
      </c>
      <c r="E60" s="163">
        <f t="shared" si="10"/>
        <v>75</v>
      </c>
      <c r="F60" s="163">
        <v>30</v>
      </c>
      <c r="G60" s="84"/>
      <c r="H60" s="164">
        <v>45</v>
      </c>
      <c r="I60" s="79">
        <f t="shared" si="4"/>
        <v>75</v>
      </c>
      <c r="J60" s="87" t="s">
        <v>291</v>
      </c>
      <c r="K60" s="86" t="s">
        <v>296</v>
      </c>
      <c r="L60" s="87" t="s">
        <v>292</v>
      </c>
      <c r="M60" s="88" t="s">
        <v>293</v>
      </c>
      <c r="N60" s="645" t="s">
        <v>371</v>
      </c>
      <c r="O60" s="646" t="s">
        <v>333</v>
      </c>
      <c r="P60" s="88" t="s">
        <v>304</v>
      </c>
    </row>
    <row r="61" spans="1:16" ht="26.25" thickBot="1" x14ac:dyDescent="0.3">
      <c r="A61" s="91" t="s">
        <v>270</v>
      </c>
      <c r="B61" s="145" t="s">
        <v>253</v>
      </c>
      <c r="C61" s="149">
        <v>5</v>
      </c>
      <c r="D61" s="150">
        <f t="shared" si="9"/>
        <v>150</v>
      </c>
      <c r="E61" s="163">
        <f t="shared" si="10"/>
        <v>60</v>
      </c>
      <c r="F61" s="163">
        <v>30</v>
      </c>
      <c r="G61" s="84"/>
      <c r="H61" s="164">
        <v>30</v>
      </c>
      <c r="I61" s="79">
        <f t="shared" si="4"/>
        <v>90</v>
      </c>
      <c r="J61" s="87" t="s">
        <v>291</v>
      </c>
      <c r="K61" s="86" t="s">
        <v>296</v>
      </c>
      <c r="L61" s="87" t="s">
        <v>292</v>
      </c>
      <c r="M61" s="88" t="s">
        <v>293</v>
      </c>
      <c r="N61" s="88" t="s">
        <v>372</v>
      </c>
      <c r="O61" s="128" t="s">
        <v>373</v>
      </c>
      <c r="P61" s="129" t="s">
        <v>374</v>
      </c>
    </row>
    <row r="62" spans="1:16" ht="51" x14ac:dyDescent="0.25">
      <c r="A62" s="151" t="s">
        <v>271</v>
      </c>
      <c r="B62" s="145" t="s">
        <v>250</v>
      </c>
      <c r="C62" s="149">
        <v>5</v>
      </c>
      <c r="D62" s="150">
        <f t="shared" si="9"/>
        <v>150</v>
      </c>
      <c r="E62" s="163">
        <f t="shared" si="10"/>
        <v>75</v>
      </c>
      <c r="F62" s="163">
        <v>30</v>
      </c>
      <c r="G62" s="157"/>
      <c r="H62" s="164">
        <v>45</v>
      </c>
      <c r="I62" s="158">
        <f t="shared" si="4"/>
        <v>75</v>
      </c>
      <c r="J62" s="126" t="s">
        <v>291</v>
      </c>
      <c r="K62" s="143" t="s">
        <v>296</v>
      </c>
      <c r="L62" s="126" t="s">
        <v>292</v>
      </c>
      <c r="M62" s="127" t="s">
        <v>293</v>
      </c>
      <c r="N62" s="127" t="s">
        <v>375</v>
      </c>
      <c r="O62" s="128" t="s">
        <v>376</v>
      </c>
      <c r="P62" s="88" t="s">
        <v>304</v>
      </c>
    </row>
    <row r="63" spans="1:16" ht="38.25" x14ac:dyDescent="0.25">
      <c r="A63" s="168" t="s">
        <v>272</v>
      </c>
      <c r="B63" s="145" t="s">
        <v>259</v>
      </c>
      <c r="C63" s="163">
        <v>5</v>
      </c>
      <c r="D63" s="163">
        <f t="shared" si="9"/>
        <v>150</v>
      </c>
      <c r="E63" s="163">
        <f t="shared" si="10"/>
        <v>75</v>
      </c>
      <c r="F63" s="163">
        <v>45</v>
      </c>
      <c r="G63" s="84"/>
      <c r="H63" s="163">
        <v>30</v>
      </c>
      <c r="I63" s="84">
        <f t="shared" si="4"/>
        <v>75</v>
      </c>
      <c r="J63" s="87" t="s">
        <v>291</v>
      </c>
      <c r="K63" s="88" t="s">
        <v>296</v>
      </c>
      <c r="L63" s="87" t="s">
        <v>292</v>
      </c>
      <c r="M63" s="88" t="s">
        <v>293</v>
      </c>
      <c r="N63" s="88" t="s">
        <v>377</v>
      </c>
      <c r="O63" s="88" t="s">
        <v>378</v>
      </c>
      <c r="P63" s="125" t="s">
        <v>335</v>
      </c>
    </row>
    <row r="65" spans="2:16" ht="15.75" x14ac:dyDescent="0.25">
      <c r="B65" s="92"/>
    </row>
    <row r="66" spans="2:16" x14ac:dyDescent="0.25">
      <c r="B66" s="879" t="s">
        <v>267</v>
      </c>
      <c r="C66" s="879"/>
      <c r="D66" s="879"/>
      <c r="E66" s="879"/>
      <c r="O66" s="879" t="s">
        <v>295</v>
      </c>
      <c r="P66" s="879"/>
    </row>
    <row r="67" spans="2:16" x14ac:dyDescent="0.25">
      <c r="B67" s="879" t="s">
        <v>379</v>
      </c>
      <c r="C67" s="879"/>
      <c r="D67" s="879"/>
      <c r="E67" s="879"/>
      <c r="F67" s="879"/>
      <c r="G67" s="879"/>
      <c r="H67" s="879"/>
      <c r="O67" s="879" t="s">
        <v>380</v>
      </c>
      <c r="P67" s="879"/>
    </row>
    <row r="68" spans="2:16" x14ac:dyDescent="0.25">
      <c r="B68" s="93"/>
    </row>
  </sheetData>
  <mergeCells count="49">
    <mergeCell ref="P4:P9"/>
    <mergeCell ref="D5:D9"/>
    <mergeCell ref="E5:H5"/>
    <mergeCell ref="I5:I9"/>
    <mergeCell ref="E6:E9"/>
    <mergeCell ref="M4:M9"/>
    <mergeCell ref="N4:N9"/>
    <mergeCell ref="O4:O9"/>
    <mergeCell ref="D4:I4"/>
    <mergeCell ref="J4:J9"/>
    <mergeCell ref="G7:G9"/>
    <mergeCell ref="H7:H9"/>
    <mergeCell ref="K4:K9"/>
    <mergeCell ref="L4:L9"/>
    <mergeCell ref="F6:H6"/>
    <mergeCell ref="F7:F9"/>
    <mergeCell ref="A4:A9"/>
    <mergeCell ref="B4:B9"/>
    <mergeCell ref="C4:C9"/>
    <mergeCell ref="A10:P10"/>
    <mergeCell ref="A28:P28"/>
    <mergeCell ref="A22:A27"/>
    <mergeCell ref="B22:B27"/>
    <mergeCell ref="C22:C27"/>
    <mergeCell ref="D22:I22"/>
    <mergeCell ref="E24:E27"/>
    <mergeCell ref="F24:H24"/>
    <mergeCell ref="J22:J27"/>
    <mergeCell ref="D23:D27"/>
    <mergeCell ref="E23:H23"/>
    <mergeCell ref="I23:I27"/>
    <mergeCell ref="L22:L27"/>
    <mergeCell ref="A29:P29"/>
    <mergeCell ref="A36:P36"/>
    <mergeCell ref="A43:P43"/>
    <mergeCell ref="K22:K27"/>
    <mergeCell ref="F25:F27"/>
    <mergeCell ref="G25:G27"/>
    <mergeCell ref="N22:N27"/>
    <mergeCell ref="O22:O27"/>
    <mergeCell ref="P22:P27"/>
    <mergeCell ref="M22:M27"/>
    <mergeCell ref="H25:H27"/>
    <mergeCell ref="A50:P50"/>
    <mergeCell ref="A57:P57"/>
    <mergeCell ref="B66:E66"/>
    <mergeCell ref="O66:P66"/>
    <mergeCell ref="B67:H67"/>
    <mergeCell ref="O67:P67"/>
  </mergeCells>
  <phoneticPr fontId="0" type="noConversion"/>
  <hyperlinks>
    <hyperlink ref="P11" r:id="rId1" display="http://vo.ukraine.edu.ua/course/view.php?id=797"/>
    <hyperlink ref="P12" r:id="rId2" display="http://vo.ukraine.edu.ua/course/view.php?id=787"/>
    <hyperlink ref="P13" r:id="rId3" display="http://vo.ukraine.edu.ua/course/view.php?id=787"/>
    <hyperlink ref="P14" r:id="rId4" display="http://vo.ukraine.edu.ua/course/view.php?id=787"/>
    <hyperlink ref="P15" r:id="rId5" display="http://vo.ukraine.edu.ua/course/view.php?id=787"/>
    <hyperlink ref="P16" r:id="rId6" display="http://vo.ukraine.edu.ua/course/view.php?id=787"/>
    <hyperlink ref="P30" r:id="rId7" display="http://vo.ukraine.edu.ua/course/view.php?id=797"/>
    <hyperlink ref="P32" r:id="rId8" display="http://vo.ukraine.edu.ua/course/view.php?id=787"/>
    <hyperlink ref="P33" r:id="rId9" display="http://vo.ukraine.edu.ua/course/view.php?id=797"/>
    <hyperlink ref="P35" r:id="rId10" display="http://vo.ukraine.edu.ua/course/view.php?id=787"/>
    <hyperlink ref="P39" r:id="rId11" display="http://vo.ukraine.edu.ua/course/view.php?id=787"/>
    <hyperlink ref="P44" r:id="rId12" display="http://vo.ukraine.edu.ua/course/view.php?id=797"/>
    <hyperlink ref="N44" r:id="rId13"/>
    <hyperlink ref="P45" r:id="rId14" display="http://vo.ukraine.edu.ua/course/view.php?id=787"/>
    <hyperlink ref="P46" r:id="rId15" display="http://vo.ukraine.edu.ua/course/view.php?id=787"/>
    <hyperlink ref="N48" r:id="rId16"/>
    <hyperlink ref="N49" r:id="rId17"/>
    <hyperlink ref="P54" r:id="rId18" display="http://vo.ukraine.edu.ua/course/view.php?id=787"/>
    <hyperlink ref="P55" r:id="rId19" display="http://vo.ukraine.edu.ua/course/view.php?id=787"/>
    <hyperlink ref="P56" r:id="rId20" display="http://vo.ukraine.edu.ua/course/view.php?id=787"/>
    <hyperlink ref="P58" r:id="rId21" display="http://vo.ukraine.edu.ua/course/view.php?id=787"/>
    <hyperlink ref="P60" r:id="rId22" display="http://vo.ukraine.edu.ua/course/view.php?id=787"/>
    <hyperlink ref="P62" r:id="rId23" display="http://vo.ukraine.edu.ua/course/view.php?id=787"/>
    <hyperlink ref="P59" r:id="rId24" display="http://vo.ukraine.edu.ua/course/view.php?id=787"/>
    <hyperlink ref="N11" r:id="rId25"/>
    <hyperlink ref="O11" r:id="rId26"/>
    <hyperlink ref="N32" r:id="rId27"/>
    <hyperlink ref="O32" r:id="rId28"/>
    <hyperlink ref="N33" r:id="rId29"/>
    <hyperlink ref="O33" r:id="rId30"/>
    <hyperlink ref="N35" r:id="rId31"/>
    <hyperlink ref="O35" r:id="rId32"/>
    <hyperlink ref="N52" r:id="rId33"/>
    <hyperlink ref="O52" r:id="rId34"/>
    <hyperlink ref="N60" r:id="rId35"/>
    <hyperlink ref="O60" r:id="rId36"/>
    <hyperlink ref="N37" r:id="rId37"/>
    <hyperlink ref="O37" r:id="rId38"/>
    <hyperlink ref="N34" r:id="rId39"/>
    <hyperlink ref="O34" r:id="rId40"/>
  </hyperlinks>
  <pageMargins left="0.7" right="0.7" top="0.75" bottom="0.75" header="0.3" footer="0.3"/>
  <pageSetup paperSize="9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титулка</vt:lpstr>
      <vt:lpstr>бакалавр</vt:lpstr>
      <vt:lpstr>вибіркові</vt:lpstr>
      <vt:lpstr>бакалавр!Область_печати</vt:lpstr>
      <vt:lpstr>титулка!Область_печати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Home</cp:lastModifiedBy>
  <cp:lastPrinted>2021-02-01T15:28:12Z</cp:lastPrinted>
  <dcterms:created xsi:type="dcterms:W3CDTF">2021-02-01T12:21:37Z</dcterms:created>
  <dcterms:modified xsi:type="dcterms:W3CDTF">2024-01-16T10:45:25Z</dcterms:modified>
</cp:coreProperties>
</file>