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800" activeTab="1"/>
  </bookViews>
  <sheets>
    <sheet name="титулка" sheetId="3" r:id="rId1"/>
    <sheet name="бакалавр" sheetId="6" r:id="rId2"/>
    <sheet name="вибіркові дисц." sheetId="7" r:id="rId3"/>
  </sheets>
  <definedNames>
    <definedName name="_xlnm.Print_Area" localSheetId="1">бакалавр!$A$1:$U$92</definedName>
    <definedName name="_xlnm.Print_Area" localSheetId="0">титулка!$A$1:$BB$40</definedName>
  </definedNames>
  <calcPr calcId="145621"/>
</workbook>
</file>

<file path=xl/calcChain.xml><?xml version="1.0" encoding="utf-8"?>
<calcChain xmlns="http://schemas.openxmlformats.org/spreadsheetml/2006/main">
  <c r="U61" i="6" l="1"/>
  <c r="T61" i="6"/>
  <c r="S61" i="6"/>
  <c r="R61" i="6"/>
  <c r="Q61" i="6"/>
  <c r="P61" i="6"/>
  <c r="O61" i="6"/>
  <c r="N61" i="6"/>
  <c r="L61" i="6"/>
  <c r="K61" i="6"/>
  <c r="J61" i="6"/>
  <c r="G61" i="6"/>
  <c r="U25" i="6" l="1"/>
  <c r="T25" i="6"/>
  <c r="S25" i="6"/>
  <c r="R25" i="6"/>
  <c r="Q25" i="6"/>
  <c r="P25" i="6"/>
  <c r="O25" i="6"/>
  <c r="N25" i="6"/>
  <c r="L25" i="6"/>
  <c r="K25" i="6"/>
  <c r="J25" i="6"/>
  <c r="G25" i="6"/>
  <c r="I24" i="6"/>
  <c r="H24" i="6"/>
  <c r="M24" i="6" l="1"/>
  <c r="E15" i="7"/>
  <c r="D15" i="7"/>
  <c r="I15" i="7" l="1"/>
  <c r="E14" i="7"/>
  <c r="D14" i="7"/>
  <c r="E13" i="7"/>
  <c r="D13" i="7"/>
  <c r="E12" i="7"/>
  <c r="D12" i="7"/>
  <c r="E11" i="7"/>
  <c r="D11" i="7"/>
  <c r="E10" i="7"/>
  <c r="D10" i="7"/>
  <c r="E9" i="7"/>
  <c r="D9" i="7"/>
  <c r="I9" i="7" l="1"/>
  <c r="I10" i="7"/>
  <c r="I12" i="7"/>
  <c r="I13" i="7"/>
  <c r="I11" i="7"/>
  <c r="I14" i="7"/>
  <c r="I39" i="6"/>
  <c r="I37" i="6" l="1"/>
  <c r="E52" i="7" l="1"/>
  <c r="D52" i="7"/>
  <c r="E51" i="7"/>
  <c r="D51" i="7"/>
  <c r="E50" i="7"/>
  <c r="D50" i="7"/>
  <c r="E49" i="7"/>
  <c r="D49" i="7"/>
  <c r="E48" i="7"/>
  <c r="D48" i="7"/>
  <c r="E47" i="7"/>
  <c r="D47" i="7"/>
  <c r="E46" i="7"/>
  <c r="D46" i="7"/>
  <c r="E45" i="7"/>
  <c r="D45" i="7"/>
  <c r="E43" i="7"/>
  <c r="D43" i="7"/>
  <c r="E42" i="7"/>
  <c r="D42" i="7"/>
  <c r="E41" i="7"/>
  <c r="D41" i="7"/>
  <c r="E40" i="7"/>
  <c r="D40" i="7"/>
  <c r="E39" i="7"/>
  <c r="D39" i="7"/>
  <c r="E38" i="7"/>
  <c r="D38" i="7"/>
  <c r="E37" i="7"/>
  <c r="D37" i="7"/>
  <c r="E36" i="7"/>
  <c r="D36" i="7"/>
  <c r="I45" i="7" l="1"/>
  <c r="I49" i="7"/>
  <c r="I50" i="7"/>
  <c r="I51" i="7"/>
  <c r="I52" i="7"/>
  <c r="I39" i="7"/>
  <c r="I41" i="7"/>
  <c r="I43" i="7"/>
  <c r="I46" i="7"/>
  <c r="I48" i="7"/>
  <c r="I36" i="7"/>
  <c r="I38" i="7"/>
  <c r="I40" i="7"/>
  <c r="I42" i="7"/>
  <c r="I47" i="7"/>
  <c r="I37" i="7"/>
  <c r="I70" i="6"/>
  <c r="H70" i="6"/>
  <c r="I69" i="6"/>
  <c r="H69" i="6"/>
  <c r="I68" i="6"/>
  <c r="H68" i="6"/>
  <c r="I67" i="6"/>
  <c r="H67" i="6"/>
  <c r="I63" i="6"/>
  <c r="H63" i="6"/>
  <c r="I66" i="6"/>
  <c r="H66" i="6"/>
  <c r="I65" i="6"/>
  <c r="H65" i="6"/>
  <c r="I64" i="6"/>
  <c r="H64" i="6"/>
  <c r="I52" i="6"/>
  <c r="H52" i="6"/>
  <c r="I43" i="6"/>
  <c r="H43" i="6"/>
  <c r="I50" i="6"/>
  <c r="H50" i="6"/>
  <c r="I51" i="6"/>
  <c r="H51" i="6"/>
  <c r="H49" i="6"/>
  <c r="I47" i="6"/>
  <c r="H47" i="6"/>
  <c r="I45" i="6"/>
  <c r="H45" i="6"/>
  <c r="I48" i="6"/>
  <c r="H48" i="6"/>
  <c r="I46" i="6"/>
  <c r="H46" i="6"/>
  <c r="I42" i="6"/>
  <c r="H42" i="6"/>
  <c r="I44" i="6"/>
  <c r="H44" i="6"/>
  <c r="I41" i="6"/>
  <c r="H41" i="6"/>
  <c r="I40" i="6"/>
  <c r="H40" i="6"/>
  <c r="I38" i="6"/>
  <c r="H38" i="6"/>
  <c r="H39" i="6"/>
  <c r="H37" i="6"/>
  <c r="I36" i="6"/>
  <c r="H36" i="6"/>
  <c r="I35" i="6"/>
  <c r="H35" i="6"/>
  <c r="H31" i="6"/>
  <c r="H30" i="6"/>
  <c r="H29" i="6"/>
  <c r="H28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H11" i="6"/>
  <c r="I11" i="6"/>
  <c r="H61" i="6" l="1"/>
  <c r="I61" i="6"/>
  <c r="I25" i="6"/>
  <c r="H25" i="6"/>
  <c r="M11" i="6"/>
  <c r="M51" i="6"/>
  <c r="M50" i="6"/>
  <c r="M43" i="6"/>
  <c r="M52" i="6"/>
  <c r="M12" i="6"/>
  <c r="M13" i="6"/>
  <c r="M14" i="6"/>
  <c r="M15" i="6"/>
  <c r="M16" i="6"/>
  <c r="M17" i="6"/>
  <c r="M18" i="6"/>
  <c r="M19" i="6"/>
  <c r="M20" i="6"/>
  <c r="M21" i="6"/>
  <c r="M22" i="6"/>
  <c r="M23" i="6"/>
  <c r="M36" i="6"/>
  <c r="M41" i="6"/>
  <c r="M48" i="6"/>
  <c r="M35" i="6"/>
  <c r="M46" i="6"/>
  <c r="M45" i="6"/>
  <c r="M44" i="6"/>
  <c r="M47" i="6"/>
  <c r="M38" i="6"/>
  <c r="M37" i="6"/>
  <c r="M39" i="6"/>
  <c r="M40" i="6"/>
  <c r="M42" i="6"/>
  <c r="D71" i="6"/>
  <c r="E71" i="6"/>
  <c r="M25" i="6" l="1"/>
  <c r="G59" i="6"/>
  <c r="G27" i="6"/>
  <c r="F59" i="6"/>
  <c r="F71" i="6" s="1"/>
  <c r="G32" i="6" l="1"/>
  <c r="G71" i="6"/>
  <c r="M65" i="6"/>
  <c r="M68" i="6"/>
  <c r="U27" i="6"/>
  <c r="U26" i="6" s="1"/>
  <c r="T27" i="6"/>
  <c r="T26" i="6" s="1"/>
  <c r="S27" i="6"/>
  <c r="S26" i="6" s="1"/>
  <c r="R27" i="6"/>
  <c r="R26" i="6" s="1"/>
  <c r="Q27" i="6"/>
  <c r="Q26" i="6" s="1"/>
  <c r="P27" i="6"/>
  <c r="P26" i="6" s="1"/>
  <c r="O27" i="6"/>
  <c r="O26" i="6" s="1"/>
  <c r="N27" i="6"/>
  <c r="N26" i="6" s="1"/>
  <c r="K27" i="6"/>
  <c r="K26" i="6" s="1"/>
  <c r="J27" i="6"/>
  <c r="J26" i="6" s="1"/>
  <c r="G26" i="6"/>
  <c r="F26" i="6"/>
  <c r="E26" i="6"/>
  <c r="D26" i="6"/>
  <c r="C26" i="6"/>
  <c r="B26" i="6"/>
  <c r="O32" i="6" l="1"/>
  <c r="H27" i="6"/>
  <c r="H26" i="6" s="1"/>
  <c r="M67" i="6" l="1"/>
  <c r="M63" i="6"/>
  <c r="F75" i="6" l="1"/>
  <c r="E75" i="6"/>
  <c r="U60" i="6"/>
  <c r="S60" i="6"/>
  <c r="R60" i="6"/>
  <c r="Q60" i="6"/>
  <c r="O60" i="6"/>
  <c r="G60" i="6"/>
  <c r="F60" i="6"/>
  <c r="E60" i="6"/>
  <c r="D60" i="6"/>
  <c r="C60" i="6"/>
  <c r="B60" i="6"/>
  <c r="U59" i="6"/>
  <c r="U71" i="6" s="1"/>
  <c r="T59" i="6"/>
  <c r="T71" i="6" s="1"/>
  <c r="S59" i="6"/>
  <c r="S71" i="6" s="1"/>
  <c r="R59" i="6"/>
  <c r="R71" i="6" s="1"/>
  <c r="Q59" i="6"/>
  <c r="Q71" i="6" s="1"/>
  <c r="P59" i="6"/>
  <c r="P71" i="6" s="1"/>
  <c r="O59" i="6"/>
  <c r="O71" i="6" s="1"/>
  <c r="O75" i="6" s="1"/>
  <c r="N59" i="6"/>
  <c r="N71" i="6" s="1"/>
  <c r="K59" i="6"/>
  <c r="J59" i="6"/>
  <c r="H59" i="6"/>
  <c r="C59" i="6"/>
  <c r="C71" i="6" s="1"/>
  <c r="H58" i="6"/>
  <c r="M58" i="6" s="1"/>
  <c r="H57" i="6"/>
  <c r="M57" i="6" s="1"/>
  <c r="H56" i="6"/>
  <c r="M56" i="6" s="1"/>
  <c r="H55" i="6"/>
  <c r="M55" i="6" s="1"/>
  <c r="H54" i="6"/>
  <c r="M54" i="6" s="1"/>
  <c r="H53" i="6"/>
  <c r="M53" i="6" s="1"/>
  <c r="D32" i="6"/>
  <c r="D75" i="6" s="1"/>
  <c r="C32" i="6"/>
  <c r="B8" i="6"/>
  <c r="C8" i="6" s="1"/>
  <c r="D8" i="6" s="1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O5" i="6"/>
  <c r="P5" i="6" s="1"/>
  <c r="Q5" i="6" s="1"/>
  <c r="R5" i="6" s="1"/>
  <c r="S5" i="6" s="1"/>
  <c r="T5" i="6" s="1"/>
  <c r="U5" i="6" s="1"/>
  <c r="M38" i="3"/>
  <c r="K38" i="3"/>
  <c r="H38" i="3"/>
  <c r="F38" i="3"/>
  <c r="D38" i="3"/>
  <c r="B38" i="3"/>
  <c r="O37" i="3"/>
  <c r="O36" i="3"/>
  <c r="O35" i="3"/>
  <c r="O34" i="3"/>
  <c r="J60" i="6" l="1"/>
  <c r="J71" i="6"/>
  <c r="K60" i="6"/>
  <c r="K71" i="6"/>
  <c r="M64" i="6"/>
  <c r="H71" i="6"/>
  <c r="R32" i="6"/>
  <c r="N60" i="6"/>
  <c r="J32" i="6"/>
  <c r="S32" i="6"/>
  <c r="M69" i="6"/>
  <c r="K32" i="6"/>
  <c r="T32" i="6"/>
  <c r="Q32" i="6"/>
  <c r="M66" i="6"/>
  <c r="M70" i="6"/>
  <c r="P32" i="6"/>
  <c r="U32" i="6"/>
  <c r="N32" i="6"/>
  <c r="C75" i="6"/>
  <c r="P60" i="6"/>
  <c r="T60" i="6"/>
  <c r="L60" i="6"/>
  <c r="O38" i="3"/>
  <c r="M61" i="6" l="1"/>
  <c r="G75" i="6"/>
  <c r="P75" i="6"/>
  <c r="J75" i="6"/>
  <c r="H60" i="6"/>
  <c r="K75" i="6"/>
  <c r="R75" i="6"/>
  <c r="U75" i="6"/>
  <c r="N75" i="6"/>
  <c r="S75" i="6"/>
  <c r="T75" i="6"/>
  <c r="Q75" i="6"/>
  <c r="I60" i="6"/>
  <c r="H32" i="6"/>
  <c r="H75" i="6" s="1"/>
  <c r="M60" i="6" l="1"/>
  <c r="H73" i="6"/>
  <c r="H72" i="6"/>
  <c r="I28" i="6"/>
  <c r="M28" i="6" l="1"/>
  <c r="I29" i="6"/>
  <c r="I31" i="6"/>
  <c r="M31" i="6" s="1"/>
  <c r="M29" i="6" l="1"/>
  <c r="I30" i="6"/>
  <c r="L27" i="6"/>
  <c r="L26" i="6" s="1"/>
  <c r="M30" i="6" l="1"/>
  <c r="M27" i="6" s="1"/>
  <c r="I27" i="6"/>
  <c r="L32" i="6"/>
  <c r="M26" i="6" l="1"/>
  <c r="M32" i="6"/>
  <c r="I26" i="6"/>
  <c r="I32" i="6"/>
  <c r="L59" i="6"/>
  <c r="L71" i="6" s="1"/>
  <c r="L75" i="6" s="1"/>
  <c r="I49" i="6"/>
  <c r="M49" i="6" s="1"/>
  <c r="I59" i="6" l="1"/>
  <c r="I71" i="6" s="1"/>
  <c r="I75" i="6" s="1"/>
  <c r="M59" i="6" l="1"/>
  <c r="M71" i="6" s="1"/>
  <c r="M75" i="6" s="1"/>
</calcChain>
</file>

<file path=xl/sharedStrings.xml><?xml version="1.0" encoding="utf-8"?>
<sst xmlns="http://schemas.openxmlformats.org/spreadsheetml/2006/main" count="780" uniqueCount="368">
  <si>
    <t>Відкритий міжнародний університет розвитку людини "Україна"</t>
  </si>
  <si>
    <t>Президент Відкритого</t>
  </si>
  <si>
    <t>рішенням Вченої ради</t>
  </si>
  <si>
    <t>міжнародного університету</t>
  </si>
  <si>
    <t>розвитку людини "Україна"</t>
  </si>
  <si>
    <t>Н А В Ч А Л Ь Н И Й    П Л А Н</t>
  </si>
  <si>
    <t xml:space="preserve">на основі повної середньої освіти
</t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</si>
  <si>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</si>
  <si>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</si>
  <si>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</si>
  <si>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</si>
  <si>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</si>
  <si>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</si>
  <si>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</si>
  <si>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</si>
  <si>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</si>
  <si>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</si>
  <si>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</si>
  <si>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</si>
  <si>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</si>
  <si>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</si>
  <si>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II</t>
  </si>
  <si>
    <t>Т</t>
  </si>
  <si>
    <t>С</t>
  </si>
  <si>
    <t>К</t>
  </si>
  <si>
    <t>П</t>
  </si>
  <si>
    <t>III</t>
  </si>
  <si>
    <t>IV</t>
  </si>
  <si>
    <t>II. ЗВЕДЕНІ ДАНІ ПРО БЮДЖЕТ ЧАСУ, тижні</t>
  </si>
  <si>
    <t>ІІІ. ПРАКТИКА</t>
  </si>
  <si>
    <t>IV.  АТЕСТАЦІЯ</t>
  </si>
  <si>
    <t>Теоретичне 
навчання</t>
  </si>
  <si>
    <t>Екзамена-ційна сесія</t>
  </si>
  <si>
    <t>Практика</t>
  </si>
  <si>
    <t>Атестація</t>
  </si>
  <si>
    <t>Канікули</t>
  </si>
  <si>
    <t>Усього</t>
  </si>
  <si>
    <t>Назва
 практики</t>
  </si>
  <si>
    <t>Семестр</t>
  </si>
  <si>
    <t>Тижні</t>
  </si>
  <si>
    <t>Ознайомча</t>
  </si>
  <si>
    <t>Навчальна</t>
  </si>
  <si>
    <t>Разом</t>
  </si>
  <si>
    <t>ЗАТВЕРДЖУЮ</t>
  </si>
  <si>
    <t>ЗАТВЕРДЖЕНО</t>
  </si>
  <si>
    <t>Галузь знань</t>
  </si>
  <si>
    <t>Спеціальність</t>
  </si>
  <si>
    <t>Кваліфікація</t>
  </si>
  <si>
    <t>I</t>
  </si>
  <si>
    <t>IІ</t>
  </si>
  <si>
    <t>Д</t>
  </si>
  <si>
    <t xml:space="preserve">З </t>
  </si>
  <si>
    <t xml:space="preserve">Т </t>
  </si>
  <si>
    <t xml:space="preserve">– теоретичне навчання; </t>
  </si>
  <si>
    <t xml:space="preserve">С </t>
  </si>
  <si>
    <t xml:space="preserve">– екзаменаційна сесія; </t>
  </si>
  <si>
    <t xml:space="preserve">П </t>
  </si>
  <si>
    <t xml:space="preserve">– практика; </t>
  </si>
  <si>
    <t xml:space="preserve">К </t>
  </si>
  <si>
    <t xml:space="preserve">– канікули; </t>
  </si>
  <si>
    <t>Бакалаврська кваліфікаційна робота</t>
  </si>
  <si>
    <t>Форма атестації  (іспит, дипломний проєкт (робота))</t>
  </si>
  <si>
    <t>першого рівня вищої освіти</t>
  </si>
  <si>
    <t>Відкритого міжнародного університету</t>
  </si>
  <si>
    <t xml:space="preserve">Освітньо-професійна програма </t>
  </si>
  <si>
    <t>Назва дисциплін</t>
  </si>
  <si>
    <r>
      <t>підготовки</t>
    </r>
    <r>
      <rPr>
        <b/>
        <sz val="14"/>
        <rFont val="Times New Roman"/>
        <family val="1"/>
        <charset val="204"/>
      </rPr>
      <t xml:space="preserve">  бакалавра</t>
    </r>
  </si>
  <si>
    <t>– іспит.</t>
  </si>
  <si>
    <t xml:space="preserve">– підготовка кваліфікаційної роботи; </t>
  </si>
  <si>
    <t>Е</t>
  </si>
  <si>
    <t>З</t>
  </si>
  <si>
    <t>V. ПЛАН НАВЧАЛЬНОГО ПРОЦЕСУ</t>
  </si>
  <si>
    <t>Шифр за ОПП</t>
  </si>
  <si>
    <t>НАЗВА НАВЧАЛЬНОЇ ДИСЦИПЛІНИ</t>
  </si>
  <si>
    <t>Розподіл за семестрами</t>
  </si>
  <si>
    <t>Кількість кредитів ЄКТС</t>
  </si>
  <si>
    <t>Кількість годин</t>
  </si>
  <si>
    <t>Розподіл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</si>
  <si>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</si>
  <si>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</si>
  <si>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</si>
  <si>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</si>
  <si>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</si>
  <si>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</si>
  <si>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I курс</t>
  </si>
  <si>
    <t>II курс</t>
  </si>
  <si>
    <t>III курс</t>
  </si>
  <si>
    <t>IV курс</t>
  </si>
  <si>
    <t>роботи</t>
  </si>
  <si>
    <t>розрахункові роботи</t>
  </si>
  <si>
    <t>всього</t>
  </si>
  <si>
    <t>у тому числі:</t>
  </si>
  <si>
    <t>семестри</t>
  </si>
  <si>
    <t>лекції</t>
  </si>
  <si>
    <t>лабораторні</t>
  </si>
  <si>
    <t>практичні</t>
  </si>
  <si>
    <t>кількість тижнів у семестрі</t>
  </si>
  <si>
    <t>І. ЦИКЛ ЗАГАЛЬНОЇ ПІДГОТОВКИ</t>
  </si>
  <si>
    <t>1.1. Обов’язкові компоненти освітньої програми</t>
  </si>
  <si>
    <t>ОК 1.1</t>
  </si>
  <si>
    <t>Україна в контексті світового розвитку</t>
  </si>
  <si>
    <t>ОК 1.2</t>
  </si>
  <si>
    <t>Українська мова (за професійним спрямуванням)</t>
  </si>
  <si>
    <t>ОК 1.3</t>
  </si>
  <si>
    <t>ОК 1.4</t>
  </si>
  <si>
    <t>Інформаційні технології</t>
  </si>
  <si>
    <t>ОК 1.5</t>
  </si>
  <si>
    <t>Основи наукових досліджень та академічного письма</t>
  </si>
  <si>
    <t>ОК 1.6</t>
  </si>
  <si>
    <t>Інклюзивне суспільство</t>
  </si>
  <si>
    <t>ОК 1.7</t>
  </si>
  <si>
    <t>Основи навчання студентів (самоуправління навчанням)</t>
  </si>
  <si>
    <t>ОК 1.8</t>
  </si>
  <si>
    <t>Іноземна мова</t>
  </si>
  <si>
    <t>ОК 1.9</t>
  </si>
  <si>
    <t>Іноземна мова (за професійним спрямуванням)</t>
  </si>
  <si>
    <t>ОК 1.10</t>
  </si>
  <si>
    <t>Іноземна мова поглибленого вивчення</t>
  </si>
  <si>
    <t>ОК 1.11</t>
  </si>
  <si>
    <t>Філософія</t>
  </si>
  <si>
    <t>ОК 1.12</t>
  </si>
  <si>
    <t>Права людини та верховенство права в сучасних реаліях</t>
  </si>
  <si>
    <t>ОК 1.13</t>
  </si>
  <si>
    <t>Екологія та екологічна етика</t>
  </si>
  <si>
    <t>Всього ОК за циклом загальної підготовки</t>
  </si>
  <si>
    <t>1.2. Вибіркові компоненти освітньої програми</t>
  </si>
  <si>
    <t>Всього ВК за циклом загальної підготовки</t>
  </si>
  <si>
    <t>ВК 1.1</t>
  </si>
  <si>
    <t>Дисципліни вільного вибору студентів із загальноуніверситетського переліку дисциплін</t>
  </si>
  <si>
    <t>ВК 1.2</t>
  </si>
  <si>
    <t>ВК 1.3</t>
  </si>
  <si>
    <t>ВК 1.4</t>
  </si>
  <si>
    <t>Всього за циклом загальної підготовки</t>
  </si>
  <si>
    <t>ІІ. ЦИКЛ ПРОФЕСІЙНОЇ ПІДГОТОВКИ</t>
  </si>
  <si>
    <t>2.1. Обов’язкові компоненти освітньої програми</t>
  </si>
  <si>
    <t>ОК 2.1</t>
  </si>
  <si>
    <t>ОК 2.2</t>
  </si>
  <si>
    <t>Історія психології</t>
  </si>
  <si>
    <t>ОК 2.3</t>
  </si>
  <si>
    <t>ОК 2.4</t>
  </si>
  <si>
    <t>ОК 2.5</t>
  </si>
  <si>
    <t>Практикум із загальної психології</t>
  </si>
  <si>
    <t>ОК 2.6</t>
  </si>
  <si>
    <t>ОК 2.7</t>
  </si>
  <si>
    <t>ОК 2.8</t>
  </si>
  <si>
    <t>ОК 2.9</t>
  </si>
  <si>
    <t>Психогігієна та психопрофілактика</t>
  </si>
  <si>
    <t>ОК 2.10</t>
  </si>
  <si>
    <t>ОК 2.11</t>
  </si>
  <si>
    <t>ОК 2.12</t>
  </si>
  <si>
    <t>ОК 2.13</t>
  </si>
  <si>
    <t>ОК 2.14</t>
  </si>
  <si>
    <t>ОК 2.15</t>
  </si>
  <si>
    <t>Теорія та практика психологічного тренінгу</t>
  </si>
  <si>
    <t>ОК 2.16</t>
  </si>
  <si>
    <t>Реабілітаційна психологія</t>
  </si>
  <si>
    <t>ОК 2.17</t>
  </si>
  <si>
    <t>ОК 2.18</t>
  </si>
  <si>
    <t>ПР 1</t>
  </si>
  <si>
    <t>Ознайомча практика</t>
  </si>
  <si>
    <t>ПР 2</t>
  </si>
  <si>
    <t>Навчальна практика</t>
  </si>
  <si>
    <t>ПР 3</t>
  </si>
  <si>
    <t>ПР 4</t>
  </si>
  <si>
    <t>Виробнича (переддипломна) практика</t>
  </si>
  <si>
    <t>Комплексний атестаційний екзамен</t>
  </si>
  <si>
    <t>Всього ОК за циклом професійної підготовки</t>
  </si>
  <si>
    <t>2.2. Вибіркові компоненти освітньої програми</t>
  </si>
  <si>
    <t>Всього ВК за циклом професійної підготовки</t>
  </si>
  <si>
    <t>ВК 2.1</t>
  </si>
  <si>
    <t>ВК 2.2</t>
  </si>
  <si>
    <t>ВК 2.3</t>
  </si>
  <si>
    <t>ВК 2.4</t>
  </si>
  <si>
    <t>ВК 2.5</t>
  </si>
  <si>
    <t>ВК 2.6</t>
  </si>
  <si>
    <t>ВК 2.7</t>
  </si>
  <si>
    <t>ВК 2.8</t>
  </si>
  <si>
    <t>ВК 2.9</t>
  </si>
  <si>
    <t>ВК 2.10</t>
  </si>
  <si>
    <t>ВК 2.11</t>
  </si>
  <si>
    <t>ВК 2.12</t>
  </si>
  <si>
    <t>ВК 2.13</t>
  </si>
  <si>
    <t>ВК 2.14</t>
  </si>
  <si>
    <t>Всього за циклом професійної підготовки</t>
  </si>
  <si>
    <t>Частка компонент загального циклу в загальному обсязі освітньої програми, %</t>
  </si>
  <si>
    <t>Частка вибіркових компонент у загальному обсязі освітньої програми, %</t>
  </si>
  <si>
    <t xml:space="preserve">ЗАГАЛЬНА КІЛЬКІСТЬ ГОДИН </t>
  </si>
  <si>
    <t>Максимальна кількість годин на тиждень</t>
  </si>
  <si>
    <t>Кількість екзаменів</t>
  </si>
  <si>
    <t>Кількість заліків</t>
  </si>
  <si>
    <t>Кількість курсових і дипломних проєктів</t>
  </si>
  <si>
    <t>Кількість курсових робіт</t>
  </si>
  <si>
    <t>"ПСИХОЛОГІЯ"</t>
  </si>
  <si>
    <t>05 Соціальні та поведінкові науки</t>
  </si>
  <si>
    <t>бакалавр з психології</t>
  </si>
  <si>
    <t>Мейджор «Практична психологія»</t>
  </si>
  <si>
    <t>ПОГОДЖЕНО</t>
  </si>
  <si>
    <t xml:space="preserve">Проректор з освітньої діяльності </t>
  </si>
  <si>
    <t>Голова Науково-методичного об'єднання</t>
  </si>
  <si>
    <t>з психології</t>
  </si>
  <si>
    <t>Завідувач кафедри психології</t>
  </si>
  <si>
    <r>
      <t>ПОЗНАЧЕННЯ:</t>
    </r>
    <r>
      <rPr>
        <sz val="14"/>
        <rFont val="Times New Roman"/>
        <family val="1"/>
        <charset val="204"/>
      </rPr>
      <t xml:space="preserve"> </t>
    </r>
  </si>
  <si>
    <t>053 Психологія</t>
  </si>
  <si>
    <t>Захист</t>
  </si>
  <si>
    <t>Психологія залежностей</t>
  </si>
  <si>
    <t>Технологічна практика</t>
  </si>
  <si>
    <t xml:space="preserve">Технологічна </t>
  </si>
  <si>
    <t>Виробнича (переддипломна)</t>
  </si>
  <si>
    <t xml:space="preserve">Загальна психологія </t>
  </si>
  <si>
    <t>Психологічне консультування з основами психотерапії</t>
  </si>
  <si>
    <t>Психологія професійної діяльності (англійською мовою)</t>
  </si>
  <si>
    <t>Вступ до спеціальності</t>
  </si>
  <si>
    <t>ВК 2.15</t>
  </si>
  <si>
    <t>ВК 2.16</t>
  </si>
  <si>
    <t>від "27" квітня 2023 р.</t>
  </si>
  <si>
    <t>Мейджор «Організаційна та соціальна психологія»</t>
  </si>
  <si>
    <t xml:space="preserve">Психологія комунікативної компетентності </t>
  </si>
  <si>
    <t>Психологія маркетингу та реклами</t>
  </si>
  <si>
    <t>Юридична психологія</t>
  </si>
  <si>
    <t>Соціальна та політична психологія</t>
  </si>
  <si>
    <t>Основи роботи психолога з персоналом</t>
  </si>
  <si>
    <t>Технології тренінгу толерантності</t>
  </si>
  <si>
    <t>Психологія травмуючої ситуації</t>
  </si>
  <si>
    <t xml:space="preserve">Психотехнології в арттерапії </t>
  </si>
  <si>
    <t>– захист кваліфікаційної роботи;</t>
  </si>
  <si>
    <t>_________________ Петро ТАЛАНЧУК</t>
  </si>
  <si>
    <t>______________Алімє ОСМАНОВА</t>
  </si>
  <si>
    <t>___________ Оксана КОЛЯДА</t>
  </si>
  <si>
    <t>Психодіагностика профорієнтації та профпридатності</t>
  </si>
  <si>
    <t>Психологія лідерства. Тренінг "Створення ефективної команди"</t>
  </si>
  <si>
    <t xml:space="preserve">Психодіагностика та експериментальна психологія </t>
  </si>
  <si>
    <t xml:space="preserve">Методика та організація наукових досліджень у психології  </t>
  </si>
  <si>
    <t xml:space="preserve">Тренінг із ефективних комунікацій та міжособистісної взаємодії </t>
  </si>
  <si>
    <t>Психологічна домога в екстремальних та надзвичайних ситуаціях</t>
  </si>
  <si>
    <t>Пропозиції кафедри до каталогу вибіркових дисциплін циклу професійної підготовки</t>
  </si>
  <si>
    <t>Форма контролю</t>
  </si>
  <si>
    <t>Кафедра/циклова комісія</t>
  </si>
  <si>
    <t>Навчально-виховний підрозділ</t>
  </si>
  <si>
    <t>Форма навчання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</si>
  <si>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</si>
  <si>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</si>
  <si>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Для ОС "бакалавр"</t>
  </si>
  <si>
    <t>Кафедра психології</t>
  </si>
  <si>
    <t>ІСТ</t>
  </si>
  <si>
    <t>денна, заочна, дистанційна</t>
  </si>
  <si>
    <t>Управління стресом. Пракичні інструменти самодопомоги</t>
  </si>
  <si>
    <t xml:space="preserve">Вікова та педагогічна психологія </t>
  </si>
  <si>
    <t xml:space="preserve">Клінічна психологія </t>
  </si>
  <si>
    <t xml:space="preserve">Патопсихологія </t>
  </si>
  <si>
    <t>Основи психологічної практики</t>
  </si>
  <si>
    <t>Виконання дипломного проєкту 
(роботи)</t>
  </si>
  <si>
    <t>Пропозиції кафедри до каталогу вибіркових дисциплін циклу загальної підготовки</t>
  </si>
  <si>
    <t>Викладач ПІБ (з посиланням на особисту сторінку, якщо є)</t>
  </si>
  <si>
    <t>ВК 1.5</t>
  </si>
  <si>
    <t>ВК 1.6</t>
  </si>
  <si>
    <t>ВК 1.7</t>
  </si>
  <si>
    <t>ВК 1.8</t>
  </si>
  <si>
    <t>залік</t>
  </si>
  <si>
    <r>
      <rPr>
        <b/>
        <sz val="10"/>
        <rFont val="Times New Roman"/>
        <family val="1"/>
        <charset val="204"/>
      </rPr>
      <t xml:space="preserve">Мейджор (Major course) (студенти обирають один із запропонованих мейджорів) або дисципліни вільного вибору з каталогу вибіркових дисциплін, розташованого за посиланням </t>
    </r>
    <r>
      <rPr>
        <b/>
        <u/>
        <sz val="11"/>
        <rFont val="Times New Roman"/>
        <family val="1"/>
        <charset val="204"/>
      </rPr>
      <t xml:space="preserve">https://uu.edu.ua/disc_vilnogo_viboru </t>
    </r>
    <r>
      <rPr>
        <b/>
        <sz val="11"/>
        <rFont val="Times New Roman"/>
        <family val="1"/>
        <charset val="204"/>
      </rPr>
      <t xml:space="preserve"> </t>
    </r>
  </si>
  <si>
    <t>Фізична культура (Фізичне виховання. Основи здорового способу життя. Психологія стресу і стресостійкості особистості)</t>
  </si>
  <si>
    <t>______________ Алімє ОСМАНОВА</t>
  </si>
  <si>
    <t>нова</t>
  </si>
  <si>
    <t>Диференціальна психологія</t>
  </si>
  <si>
    <t>Психологія  спілкування</t>
  </si>
  <si>
    <t>Психологічна допомога особистості</t>
  </si>
  <si>
    <t>Конфліктологія</t>
  </si>
  <si>
    <t xml:space="preserve">Психологія сім’ї  </t>
  </si>
  <si>
    <t>Геронтопсихологія</t>
  </si>
  <si>
    <t>https://vo.uu.edu.ua/course/view.php?id=15935</t>
  </si>
  <si>
    <t>https://vo.uu.edu.ua/course/view.php?id=4330</t>
  </si>
  <si>
    <t>https://ab.uu.edu.ua/edu-discipline/diferentsialna_psikhologiya</t>
  </si>
  <si>
    <t>https://vo.uu.edu.ua/course/view.php?id=9081</t>
  </si>
  <si>
    <t>Основи психотерапії</t>
  </si>
  <si>
    <t>https://vo.uu.edu.ua/course/view.php?id=546</t>
  </si>
  <si>
    <t>https://vo.uu.edu.ua/course/view.php?id=547</t>
  </si>
  <si>
    <t>Психологія управління</t>
  </si>
  <si>
    <t>https://vo.uu.edu.ua/course/view.php?id=297</t>
  </si>
  <si>
    <t>Патопсихологія</t>
  </si>
  <si>
    <t>https://vo.uu.edu.ua/course/view.php?id=15932</t>
  </si>
  <si>
    <t>Клінічна психологія</t>
  </si>
  <si>
    <t>https://vo.uu.edu.ua/course/view.php?id=538</t>
  </si>
  <si>
    <t>Основи психологічного консультування</t>
  </si>
  <si>
    <t>https://vo.uu.edu.ua/course/view.php?id=18770</t>
  </si>
  <si>
    <t xml:space="preserve">Психологія управління </t>
  </si>
  <si>
    <t>https://vo.uu.edu.ua/course/view.php?id=18252</t>
  </si>
  <si>
    <t>https://vo.uu.edu.ua/course/view.php?id=168</t>
  </si>
  <si>
    <t>https://vo.uu.edu.ua/course/view.php?id=565</t>
  </si>
  <si>
    <t>https://vo.uu.edu.ua/course/view.php?id=4342</t>
  </si>
  <si>
    <t xml:space="preserve">Психологія стресу та стресових розладів особистості </t>
  </si>
  <si>
    <t>https://vo.uu.edu.ua/course/view.php?id=12640</t>
  </si>
  <si>
    <t>https://ab.uu.edu.ua/edu-discipline/osnovi_psikhologichnogo_konsultuvannya</t>
  </si>
  <si>
    <t>https://ab.uu.edu.ua/edu-discipline/osnovi_psikhologichnoyi_praktiki</t>
  </si>
  <si>
    <t>https://vo.uu.edu.ua/course/view.php?id=9768</t>
  </si>
  <si>
    <t>https://ab.uu.edu.ua/edu-discipline/osnovi_psikhoterapiyi</t>
  </si>
  <si>
    <t>https://ab.uu.edu.ua/edu-discipline/klinichna_psikhologiya</t>
  </si>
  <si>
    <t>https://ab.uu.edu.ua/edu-discipline/konfliktologiya_ps</t>
  </si>
  <si>
    <t>https://ab.uu.edu.ua/edu-discipline/patopsikhologiya</t>
  </si>
  <si>
    <t>https://ab.uu.edu.ua/edu-discipline/psihologiya_zalezhnostey</t>
  </si>
  <si>
    <t>https://ab.uu.edu.ua/edu-discipline/psikhologiya_spilkuvannya</t>
  </si>
  <si>
    <t>https://ab.uu.edu.ua/edu-discipline/psikhologiya_sim_yi</t>
  </si>
  <si>
    <t>https://ab.uu.edu.ua/edu-discipline/osnovi_roboti_psikhologa_z_personalom</t>
  </si>
  <si>
    <t>https://ab.uu.edu.ua/edu-discipline/psihologiya_stresu_ta_stresovih_rozladiv_osobistosti</t>
  </si>
  <si>
    <t>https://ab.uu.edu.ua/edu-discipline/psikhologiya_upravlinnya</t>
  </si>
  <si>
    <t>https://ab.uu.edu.ua/edu-discipline/reabilitatsiina_psikhologiya</t>
  </si>
  <si>
    <t>https://vo.uu.edu.ua/course/view.php?id=556</t>
  </si>
  <si>
    <t>https://vo.uu.edu.ua/course/view.php?id=560</t>
  </si>
  <si>
    <t>ВК 1.9</t>
  </si>
  <si>
    <t>ВК 1.10</t>
  </si>
  <si>
    <t>ВК 1.12</t>
  </si>
  <si>
    <t>ВК 1.13</t>
  </si>
  <si>
    <t>ВК 1.14</t>
  </si>
  <si>
    <t>ВК 1.15</t>
  </si>
  <si>
    <t>ВК 1.16</t>
  </si>
  <si>
    <t>https://vo.uu.edu.ua/course/view.php?id=567</t>
  </si>
  <si>
    <t>https://vo.uu.edu.ua/course/view.php?id=12789</t>
  </si>
  <si>
    <t>https://ab.uu.edu.ua/edu-discipline/psihologichna_dopomoga_v_extremalnih_situaciyah</t>
  </si>
  <si>
    <t xml:space="preserve">https://ab.uu.edu.ua/edu-discipline/yuridichna_psikhologiya </t>
  </si>
  <si>
    <t>Острянко Тетяна Сергіївна</t>
  </si>
  <si>
    <t>Поджинська Ольга Олегівна</t>
  </si>
  <si>
    <t>Питлюк Олександра Дмитрівна</t>
  </si>
  <si>
    <t>Співак Любов Миколаївна</t>
  </si>
  <si>
    <t>https://ab.uu.edu.ua/edu-discipline/sotsialna_ta_politichna_psikhologiya</t>
  </si>
  <si>
    <t xml:space="preserve">Основи роботи психолога з персоналом </t>
  </si>
  <si>
    <t>Маслянікова  Ірина Вікторівна</t>
  </si>
  <si>
    <t>Хорунженко Галина Володимирівна</t>
  </si>
  <si>
    <t>Отенко Світлана Анатоліївна</t>
  </si>
  <si>
    <t>Хорунженко Глина Володимирівна</t>
  </si>
  <si>
    <t>Маслянікова Ірина Вікторівна</t>
  </si>
  <si>
    <t>Овчаренко Олена Юріївна</t>
  </si>
  <si>
    <t>Гудир-Наумова Дар'я Василівна</t>
  </si>
  <si>
    <t>"13" квітня 2023 року</t>
  </si>
  <si>
    <t>"20" квітня 2023 року</t>
  </si>
  <si>
    <t>Дисципліни вільного вибору студентів циклу загальної підготовки</t>
  </si>
  <si>
    <t>Психологічний супровід дітей в умовах інклюзивної освіти</t>
  </si>
  <si>
    <t>______________ Олеся ХОЛОДОВА</t>
  </si>
  <si>
    <t>В.о.директора Інституту соціальних технологій</t>
  </si>
  <si>
    <t>протокол № 4</t>
  </si>
  <si>
    <t>ID 7885</t>
  </si>
  <si>
    <r>
      <t xml:space="preserve">Форма навчання:     </t>
    </r>
    <r>
      <rPr>
        <u/>
        <sz val="14"/>
        <rFont val="Times New Roman"/>
        <family val="1"/>
        <charset val="204"/>
      </rPr>
      <t>денна</t>
    </r>
  </si>
  <si>
    <r>
      <t xml:space="preserve">Строк навчання:     </t>
    </r>
    <r>
      <rPr>
        <u/>
        <sz val="14"/>
        <rFont val="Times New Roman"/>
        <family val="1"/>
        <charset val="204"/>
      </rPr>
      <t>3 роки 10 місяців</t>
    </r>
  </si>
  <si>
    <t>ОК 1.14</t>
  </si>
  <si>
    <t>Охорона праці, безпека життєдіяльності та цивільний захист</t>
  </si>
  <si>
    <t>Начальник відділу методичної роботи</t>
  </si>
  <si>
    <t>______________Вікторія БАУЛА</t>
  </si>
  <si>
    <t>"27" квітня 2023 р.</t>
  </si>
  <si>
    <t>Економічна психологія</t>
  </si>
  <si>
    <t>Психокорекція. Реабілітаційна психологія</t>
  </si>
  <si>
    <t xml:space="preserve"> Історія психології; Загальна психологія; Вікова та педагогічна  психологія; Практикум із загальної психології; Психодіагностика та експериментальна психологія; Клінічна психологія; Патопсихологія; Психокорекція. Реабілітаційна психологія; Теорія та практика психологічного тренінгу</t>
  </si>
  <si>
    <t>https://vo.uu.edu.ua/course/view.php?id=558</t>
  </si>
  <si>
    <t>https://ab.uu.edu.ua/edu-discipline/psihologiya_comunicativnoi_competentnosti</t>
  </si>
  <si>
    <t>https://ab.uu.edu.ua/edu-discipline/psihologiya_marketingu_ta_reclami</t>
  </si>
  <si>
    <t>https://ab.uu.edu.ua/edu-discipline/mediacii_ta_psihologiya_conflictiv</t>
  </si>
  <si>
    <t>https://ab.uu.edu.ua/edu-discipline/trening_iz_efectivnih_comunicatsiy</t>
  </si>
  <si>
    <t>https://ab.uu.edu.ua/edu-discipline/tehnologii_treningu_tolerantnosti</t>
  </si>
  <si>
    <t>https://ab.uu.edu.ua/edu-discipline/proforientatsiya_ta_profvidbir</t>
  </si>
  <si>
    <t>https://ab.uu.edu.ua/edu-discipline/upravlinnya_stresom</t>
  </si>
  <si>
    <t>https://ab.uu.edu.ua/edu-discipline/psihotehnologii_v_artterapii</t>
  </si>
  <si>
    <t>https://vo.uu.edu.ua/course/view.php?id=21361</t>
  </si>
  <si>
    <t>Психологія праці</t>
  </si>
  <si>
    <t>Медіації та психологія конфліктів</t>
  </si>
  <si>
    <t xml:space="preserve">https://ab.uu.edu.ua/edu-discipline/psikhologiya_travmuyuchoyi_situatsiyi </t>
  </si>
  <si>
    <t>Білоцерківський інститут економіки та управління</t>
  </si>
  <si>
    <t>Директор Білоцерківського інституту</t>
  </si>
  <si>
    <t xml:space="preserve">економіки та управління </t>
  </si>
  <si>
    <t>______________Ярослав НОВАК</t>
  </si>
  <si>
    <t>Завідувач кафедри права та соціально-поведінкових наук</t>
  </si>
  <si>
    <t>"  "               2023 року</t>
  </si>
  <si>
    <t>______________Віталій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</si>
</sst>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1\.00"/>
    <numFmt numFmtId="165" formatCode="0.0"/>
    <numFmt numFmtId="166" formatCode="\2\.0"/>
    <numFmt numFmtId="167" formatCode="\3\.0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indexed="1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5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sz val="11"/>
      <color indexed="5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  <font>
      <b/>
      <sz val="11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.25"/>
      <color theme="10"/>
      <name val="Calibri"/>
      <family val="2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6" tint="0.79998168889431442"/>
      </right>
      <top style="medium">
        <color indexed="64"/>
      </top>
      <bottom style="thin">
        <color indexed="64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indexed="64"/>
      </top>
      <bottom style="thin">
        <color indexed="64"/>
      </bottom>
      <diagonal/>
    </border>
    <border>
      <left style="thin">
        <color theme="6" tint="0.7999816888943144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13" fillId="0" borderId="0"/>
    <xf numFmtId="0" fontId="17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</cellStyleXfs>
  <cellXfs count="72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3" borderId="0" xfId="0" applyFont="1" applyFill="1"/>
    <xf numFmtId="0" fontId="9" fillId="0" borderId="0" xfId="0" applyFont="1"/>
    <xf numFmtId="0" fontId="15" fillId="0" borderId="0" xfId="0" applyFont="1"/>
    <xf numFmtId="0" fontId="14" fillId="5" borderId="48" xfId="0" applyFont="1" applyFill="1" applyBorder="1" applyAlignment="1">
      <alignment horizontal="center" vertical="center"/>
    </xf>
    <xf numFmtId="1" fontId="14" fillId="5" borderId="51" xfId="0" applyNumberFormat="1" applyFont="1" applyFill="1" applyBorder="1" applyAlignment="1">
      <alignment horizontal="center" vertical="center"/>
    </xf>
    <xf numFmtId="9" fontId="14" fillId="5" borderId="52" xfId="3" applyFont="1" applyFill="1" applyBorder="1" applyAlignment="1">
      <alignment horizontal="center" vertical="center"/>
    </xf>
    <xf numFmtId="1" fontId="14" fillId="5" borderId="48" xfId="0" applyNumberFormat="1" applyFont="1" applyFill="1" applyBorder="1" applyAlignment="1">
      <alignment horizontal="center" vertical="center"/>
    </xf>
    <xf numFmtId="1" fontId="14" fillId="5" borderId="52" xfId="0" applyNumberFormat="1" applyFont="1" applyFill="1" applyBorder="1" applyAlignment="1">
      <alignment horizontal="center" vertical="center"/>
    </xf>
    <xf numFmtId="165" fontId="14" fillId="5" borderId="48" xfId="0" applyNumberFormat="1" applyFont="1" applyFill="1" applyBorder="1" applyAlignment="1">
      <alignment horizontal="center" vertical="center"/>
    </xf>
    <xf numFmtId="0" fontId="20" fillId="0" borderId="0" xfId="5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9" fillId="0" borderId="0" xfId="5" applyFont="1" applyFill="1" applyBorder="1" applyAlignment="1" applyProtection="1">
      <alignment horizontal="left" vertical="center"/>
    </xf>
    <xf numFmtId="0" fontId="19" fillId="0" borderId="0" xfId="5" applyFont="1" applyFill="1" applyBorder="1" applyAlignment="1" applyProtection="1">
      <alignment vertical="center"/>
    </xf>
    <xf numFmtId="0" fontId="18" fillId="0" borderId="0" xfId="5" applyFont="1" applyFill="1" applyBorder="1" applyAlignment="1" applyProtection="1">
      <alignment vertical="center"/>
    </xf>
    <xf numFmtId="0" fontId="19" fillId="0" borderId="0" xfId="5" applyFont="1" applyFill="1" applyAlignment="1" applyProtection="1">
      <alignment vertical="center"/>
    </xf>
    <xf numFmtId="0" fontId="0" fillId="0" borderId="0" xfId="0" applyFill="1"/>
    <xf numFmtId="0" fontId="20" fillId="0" borderId="0" xfId="5" applyFont="1" applyFill="1" applyBorder="1" applyAlignment="1" applyProtection="1">
      <alignment vertical="center"/>
    </xf>
    <xf numFmtId="0" fontId="18" fillId="0" borderId="0" xfId="5" applyFont="1" applyFill="1" applyAlignment="1" applyProtection="1">
      <alignment vertical="center"/>
    </xf>
    <xf numFmtId="0" fontId="18" fillId="0" borderId="0" xfId="5" applyFont="1" applyFill="1" applyAlignment="1" applyProtection="1">
      <alignment horizontal="left" vertical="center"/>
    </xf>
    <xf numFmtId="0" fontId="11" fillId="0" borderId="0" xfId="5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0" fillId="0" borderId="0" xfId="5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" fontId="12" fillId="0" borderId="26" xfId="0" applyNumberFormat="1" applyFont="1" applyFill="1" applyBorder="1" applyAlignment="1">
      <alignment horizontal="center" vertical="center"/>
    </xf>
    <xf numFmtId="0" fontId="0" fillId="2" borderId="0" xfId="0" applyFill="1"/>
    <xf numFmtId="0" fontId="23" fillId="0" borderId="0" xfId="0" applyFont="1"/>
    <xf numFmtId="166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1" fontId="12" fillId="6" borderId="47" xfId="0" applyNumberFormat="1" applyFont="1" applyFill="1" applyBorder="1" applyAlignment="1">
      <alignment horizontal="center" vertical="center"/>
    </xf>
    <xf numFmtId="1" fontId="12" fillId="6" borderId="48" xfId="0" applyNumberFormat="1" applyFont="1" applyFill="1" applyBorder="1" applyAlignment="1">
      <alignment horizontal="center" vertical="center"/>
    </xf>
    <xf numFmtId="1" fontId="12" fillId="6" borderId="63" xfId="0" applyNumberFormat="1" applyFont="1" applyFill="1" applyBorder="1" applyAlignment="1">
      <alignment horizontal="center" vertical="center"/>
    </xf>
    <xf numFmtId="1" fontId="12" fillId="6" borderId="52" xfId="0" applyNumberFormat="1" applyFont="1" applyFill="1" applyBorder="1" applyAlignment="1">
      <alignment horizontal="center" vertical="center"/>
    </xf>
    <xf numFmtId="1" fontId="12" fillId="6" borderId="51" xfId="0" applyNumberFormat="1" applyFont="1" applyFill="1" applyBorder="1" applyAlignment="1">
      <alignment horizontal="center" vertical="center"/>
    </xf>
    <xf numFmtId="1" fontId="12" fillId="6" borderId="49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vertical="center"/>
    </xf>
    <xf numFmtId="1" fontId="12" fillId="4" borderId="26" xfId="0" applyNumberFormat="1" applyFont="1" applyFill="1" applyBorder="1" applyAlignment="1">
      <alignment horizontal="center" vertical="center"/>
    </xf>
    <xf numFmtId="1" fontId="12" fillId="4" borderId="27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11" fillId="0" borderId="45" xfId="0" applyNumberFormat="1" applyFont="1" applyFill="1" applyBorder="1" applyAlignment="1">
      <alignment horizontal="center" vertical="center"/>
    </xf>
    <xf numFmtId="1" fontId="11" fillId="0" borderId="36" xfId="0" applyNumberFormat="1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0" fontId="23" fillId="2" borderId="0" xfId="0" applyFont="1" applyFill="1"/>
    <xf numFmtId="0" fontId="10" fillId="4" borderId="14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1" fontId="12" fillId="4" borderId="48" xfId="0" applyNumberFormat="1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1" fontId="12" fillId="4" borderId="51" xfId="0" applyNumberFormat="1" applyFont="1" applyFill="1" applyBorder="1" applyAlignment="1">
      <alignment horizontal="center" vertical="center"/>
    </xf>
    <xf numFmtId="1" fontId="12" fillId="4" borderId="52" xfId="0" applyNumberFormat="1" applyFont="1" applyFill="1" applyBorder="1" applyAlignment="1">
      <alignment horizontal="center" vertical="center"/>
    </xf>
    <xf numFmtId="1" fontId="12" fillId="4" borderId="63" xfId="0" applyNumberFormat="1" applyFont="1" applyFill="1" applyBorder="1" applyAlignment="1">
      <alignment horizontal="center" vertical="center"/>
    </xf>
    <xf numFmtId="1" fontId="12" fillId="4" borderId="49" xfId="0" applyNumberFormat="1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1" fontId="10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26" xfId="0" applyNumberFormat="1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1" fontId="10" fillId="2" borderId="44" xfId="0" applyNumberFormat="1" applyFont="1" applyFill="1" applyBorder="1" applyAlignment="1" applyProtection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4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>
      <alignment horizontal="center" vertical="center"/>
    </xf>
    <xf numFmtId="1" fontId="10" fillId="4" borderId="17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1" fontId="10" fillId="0" borderId="44" xfId="0" applyNumberFormat="1" applyFont="1" applyFill="1" applyBorder="1" applyAlignment="1" applyProtection="1">
      <alignment horizontal="center" vertical="center"/>
      <protection locked="0"/>
    </xf>
    <xf numFmtId="1" fontId="10" fillId="0" borderId="14" xfId="0" applyNumberFormat="1" applyFont="1" applyFill="1" applyBorder="1" applyAlignment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 applyProtection="1">
      <alignment horizontal="center" vertical="center"/>
      <protection locked="0"/>
    </xf>
    <xf numFmtId="1" fontId="10" fillId="0" borderId="36" xfId="0" applyNumberFormat="1" applyFont="1" applyFill="1" applyBorder="1" applyAlignment="1">
      <alignment horizontal="center" vertical="center"/>
    </xf>
    <xf numFmtId="1" fontId="10" fillId="4" borderId="45" xfId="0" applyNumberFormat="1" applyFont="1" applyFill="1" applyBorder="1" applyAlignment="1">
      <alignment horizontal="center" vertical="center"/>
    </xf>
    <xf numFmtId="1" fontId="10" fillId="0" borderId="60" xfId="0" applyNumberFormat="1" applyFont="1" applyFill="1" applyBorder="1" applyAlignment="1" applyProtection="1">
      <alignment horizontal="center" vertical="center"/>
      <protection locked="0"/>
    </xf>
    <xf numFmtId="1" fontId="10" fillId="4" borderId="46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1" fontId="24" fillId="0" borderId="26" xfId="0" applyNumberFormat="1" applyFont="1" applyFill="1" applyBorder="1" applyAlignment="1">
      <alignment horizontal="center" vertical="center"/>
    </xf>
    <xf numFmtId="1" fontId="10" fillId="4" borderId="19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 applyProtection="1">
      <alignment horizontal="center" vertical="center"/>
      <protection locked="0"/>
    </xf>
    <xf numFmtId="1" fontId="10" fillId="0" borderId="26" xfId="0" applyNumberFormat="1" applyFont="1" applyFill="1" applyBorder="1" applyAlignment="1">
      <alignment horizontal="center" vertical="center"/>
    </xf>
    <xf numFmtId="1" fontId="10" fillId="4" borderId="27" xfId="0" applyNumberFormat="1" applyFont="1" applyFill="1" applyBorder="1" applyAlignment="1">
      <alignment horizontal="center" vertical="center"/>
    </xf>
    <xf numFmtId="1" fontId="24" fillId="0" borderId="14" xfId="0" applyNumberFormat="1" applyFont="1" applyFill="1" applyBorder="1" applyAlignment="1">
      <alignment horizontal="center" vertical="center"/>
    </xf>
    <xf numFmtId="1" fontId="10" fillId="4" borderId="15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 vertical="center"/>
    </xf>
    <xf numFmtId="1" fontId="10" fillId="4" borderId="10" xfId="0" applyNumberFormat="1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 applyProtection="1">
      <alignment horizontal="center" vertical="center"/>
      <protection locked="0"/>
    </xf>
    <xf numFmtId="1" fontId="10" fillId="0" borderId="9" xfId="0" applyNumberFormat="1" applyFont="1" applyFill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/>
    </xf>
    <xf numFmtId="0" fontId="29" fillId="2" borderId="14" xfId="0" applyFont="1" applyFill="1" applyBorder="1" applyAlignment="1" applyProtection="1">
      <alignment horizontal="center" vertical="center" wrapText="1"/>
      <protection locked="0"/>
    </xf>
    <xf numFmtId="0" fontId="29" fillId="4" borderId="14" xfId="0" applyFont="1" applyFill="1" applyBorder="1" applyAlignment="1" applyProtection="1">
      <alignment horizontal="center" vertical="center" wrapText="1"/>
      <protection locked="0"/>
    </xf>
    <xf numFmtId="0" fontId="29" fillId="2" borderId="14" xfId="0" applyFont="1" applyFill="1" applyBorder="1" applyAlignment="1" applyProtection="1">
      <alignment vertical="center" wrapText="1"/>
      <protection locked="0"/>
    </xf>
    <xf numFmtId="1" fontId="29" fillId="2" borderId="13" xfId="0" applyNumberFormat="1" applyFont="1" applyFill="1" applyBorder="1" applyAlignment="1">
      <alignment horizontal="center" vertical="center"/>
    </xf>
    <xf numFmtId="1" fontId="28" fillId="2" borderId="14" xfId="0" applyNumberFormat="1" applyFont="1" applyFill="1" applyBorder="1" applyAlignment="1">
      <alignment horizontal="center" vertical="center"/>
    </xf>
    <xf numFmtId="1" fontId="29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29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13" xfId="0" applyFont="1" applyFill="1" applyBorder="1" applyAlignment="1" applyProtection="1">
      <alignment vertical="center" wrapText="1"/>
      <protection locked="0"/>
    </xf>
    <xf numFmtId="1" fontId="29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14" xfId="0" applyNumberFormat="1" applyFont="1" applyFill="1" applyBorder="1" applyAlignment="1">
      <alignment horizontal="center" vertical="center"/>
    </xf>
    <xf numFmtId="1" fontId="24" fillId="2" borderId="45" xfId="0" applyNumberFormat="1" applyFont="1" applyFill="1" applyBorder="1" applyAlignment="1">
      <alignment horizontal="center" vertical="center"/>
    </xf>
    <xf numFmtId="0" fontId="24" fillId="0" borderId="44" xfId="0" applyFont="1" applyFill="1" applyBorder="1" applyAlignment="1" applyProtection="1">
      <alignment horizontal="center" vertical="center"/>
      <protection locked="0"/>
    </xf>
    <xf numFmtId="0" fontId="24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" fontId="28" fillId="2" borderId="22" xfId="0" applyNumberFormat="1" applyFont="1" applyFill="1" applyBorder="1" applyAlignment="1">
      <alignment horizontal="center" vertical="center"/>
    </xf>
    <xf numFmtId="0" fontId="29" fillId="2" borderId="22" xfId="0" applyFont="1" applyFill="1" applyBorder="1" applyAlignment="1" applyProtection="1">
      <alignment horizontal="center" vertical="center" wrapText="1"/>
      <protection locked="0"/>
    </xf>
    <xf numFmtId="0" fontId="29" fillId="4" borderId="22" xfId="0" applyFont="1" applyFill="1" applyBorder="1" applyAlignment="1" applyProtection="1">
      <alignment horizontal="center" vertical="center" wrapText="1"/>
      <protection locked="0"/>
    </xf>
    <xf numFmtId="0" fontId="29" fillId="2" borderId="22" xfId="0" applyFont="1" applyFill="1" applyBorder="1" applyAlignment="1" applyProtection="1">
      <alignment vertical="center" wrapText="1"/>
      <protection locked="0"/>
    </xf>
    <xf numFmtId="1" fontId="29" fillId="2" borderId="21" xfId="0" applyNumberFormat="1" applyFont="1" applyFill="1" applyBorder="1" applyAlignment="1">
      <alignment horizontal="center" vertical="center"/>
    </xf>
    <xf numFmtId="1" fontId="29" fillId="4" borderId="78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2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24" fillId="2" borderId="22" xfId="0" applyNumberFormat="1" applyFont="1" applyFill="1" applyBorder="1" applyAlignment="1">
      <alignment horizontal="center" vertical="center"/>
    </xf>
    <xf numFmtId="1" fontId="10" fillId="4" borderId="22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2" fillId="0" borderId="62" xfId="0" applyFont="1" applyBorder="1" applyAlignment="1">
      <alignment horizontal="centerContinuous" vertical="center"/>
    </xf>
    <xf numFmtId="0" fontId="12" fillId="0" borderId="58" xfId="0" applyFont="1" applyBorder="1" applyAlignment="1">
      <alignment horizontal="centerContinuous" vertical="center"/>
    </xf>
    <xf numFmtId="0" fontId="12" fillId="4" borderId="58" xfId="0" applyFont="1" applyFill="1" applyBorder="1" applyAlignment="1">
      <alignment horizontal="centerContinuous" vertical="center"/>
    </xf>
    <xf numFmtId="0" fontId="12" fillId="0" borderId="42" xfId="0" applyFont="1" applyBorder="1" applyAlignment="1">
      <alignment horizontal="centerContinuous" vertical="center"/>
    </xf>
    <xf numFmtId="0" fontId="12" fillId="0" borderId="7" xfId="0" applyFont="1" applyBorder="1" applyAlignment="1">
      <alignment horizontal="centerContinuous" vertical="center"/>
    </xf>
    <xf numFmtId="0" fontId="12" fillId="0" borderId="37" xfId="0" applyFont="1" applyBorder="1" applyAlignment="1">
      <alignment horizontal="centerContinuous" vertical="center"/>
    </xf>
    <xf numFmtId="0" fontId="12" fillId="4" borderId="58" xfId="0" applyFont="1" applyFill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165" fontId="10" fillId="2" borderId="13" xfId="0" applyNumberFormat="1" applyFont="1" applyFill="1" applyBorder="1" applyAlignment="1">
      <alignment horizontal="center" vertical="center"/>
    </xf>
    <xf numFmtId="165" fontId="10" fillId="4" borderId="58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1" xfId="0" applyNumberFormat="1" applyFont="1" applyFill="1" applyBorder="1" applyAlignment="1">
      <alignment horizontal="center" vertical="center"/>
    </xf>
    <xf numFmtId="165" fontId="10" fillId="2" borderId="22" xfId="0" applyNumberFormat="1" applyFont="1" applyFill="1" applyBorder="1" applyAlignment="1">
      <alignment horizontal="center" vertical="center"/>
    </xf>
    <xf numFmtId="165" fontId="10" fillId="4" borderId="22" xfId="0" applyNumberFormat="1" applyFont="1" applyFill="1" applyBorder="1" applyAlignment="1">
      <alignment horizontal="center" vertical="center"/>
    </xf>
    <xf numFmtId="165" fontId="10" fillId="4" borderId="23" xfId="0" applyNumberFormat="1" applyFont="1" applyFill="1" applyBorder="1" applyAlignment="1">
      <alignment horizontal="center" vertical="center"/>
    </xf>
    <xf numFmtId="165" fontId="10" fillId="4" borderId="14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3" xfId="0" applyNumberFormat="1" applyFont="1" applyFill="1" applyBorder="1" applyAlignment="1" applyProtection="1">
      <alignment horizontal="center" vertical="center"/>
      <protection locked="0"/>
    </xf>
    <xf numFmtId="165" fontId="10" fillId="2" borderId="14" xfId="0" applyNumberFormat="1" applyFont="1" applyFill="1" applyBorder="1" applyAlignment="1" applyProtection="1">
      <alignment horizontal="center" vertical="center"/>
      <protection locked="0"/>
    </xf>
    <xf numFmtId="165" fontId="10" fillId="4" borderId="14" xfId="0" applyNumberFormat="1" applyFont="1" applyFill="1" applyBorder="1" applyAlignment="1" applyProtection="1">
      <alignment horizontal="center" vertical="center"/>
      <protection locked="0"/>
    </xf>
    <xf numFmtId="165" fontId="10" fillId="4" borderId="17" xfId="0" applyNumberFormat="1" applyFont="1" applyFill="1" applyBorder="1" applyAlignment="1" applyProtection="1">
      <alignment horizontal="center" vertical="center"/>
      <protection locked="0"/>
    </xf>
    <xf numFmtId="165" fontId="10" fillId="4" borderId="17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14" xfId="0" applyNumberFormat="1" applyFont="1" applyFill="1" applyBorder="1" applyAlignment="1">
      <alignment horizontal="center" vertical="center"/>
    </xf>
    <xf numFmtId="165" fontId="10" fillId="4" borderId="17" xfId="0" applyNumberFormat="1" applyFont="1" applyFill="1" applyBorder="1" applyAlignment="1">
      <alignment horizontal="center" vertical="center"/>
    </xf>
    <xf numFmtId="165" fontId="24" fillId="2" borderId="13" xfId="0" applyNumberFormat="1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165" fontId="10" fillId="0" borderId="13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0" fillId="0" borderId="36" xfId="0" applyNumberFormat="1" applyFont="1" applyFill="1" applyBorder="1" applyAlignment="1">
      <alignment horizontal="center" vertical="center"/>
    </xf>
    <xf numFmtId="165" fontId="10" fillId="0" borderId="45" xfId="0" applyNumberFormat="1" applyFont="1" applyFill="1" applyBorder="1" applyAlignment="1">
      <alignment horizontal="center" vertical="center"/>
    </xf>
    <xf numFmtId="165" fontId="10" fillId="4" borderId="45" xfId="0" applyNumberFormat="1" applyFont="1" applyFill="1" applyBorder="1" applyAlignment="1">
      <alignment horizontal="center" vertical="center"/>
    </xf>
    <xf numFmtId="1" fontId="10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5" applyFont="1" applyFill="1" applyBorder="1" applyAlignment="1" applyProtection="1">
      <alignment horizontal="left" vertical="center"/>
    </xf>
    <xf numFmtId="0" fontId="22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0" fillId="11" borderId="0" xfId="0" applyFill="1"/>
    <xf numFmtId="1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9" fillId="0" borderId="13" xfId="0" applyFont="1" applyBorder="1" applyAlignment="1">
      <alignment vertical="center" wrapText="1"/>
    </xf>
    <xf numFmtId="0" fontId="18" fillId="0" borderId="0" xfId="0" applyFont="1" applyFill="1" applyBorder="1" applyAlignment="1"/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37" xfId="0" applyNumberFormat="1" applyFont="1" applyFill="1" applyBorder="1" applyAlignment="1">
      <alignment horizontal="center" vertical="center"/>
    </xf>
    <xf numFmtId="0" fontId="14" fillId="9" borderId="48" xfId="0" applyFont="1" applyFill="1" applyBorder="1" applyAlignment="1">
      <alignment horizontal="center" vertical="center"/>
    </xf>
    <xf numFmtId="1" fontId="14" fillId="9" borderId="51" xfId="0" applyNumberFormat="1" applyFont="1" applyFill="1" applyBorder="1" applyAlignment="1">
      <alignment horizontal="center" vertical="center"/>
    </xf>
    <xf numFmtId="1" fontId="14" fillId="9" borderId="48" xfId="0" applyNumberFormat="1" applyFont="1" applyFill="1" applyBorder="1" applyAlignment="1">
      <alignment horizontal="center" vertical="center"/>
    </xf>
    <xf numFmtId="1" fontId="14" fillId="9" borderId="52" xfId="0" applyNumberFormat="1" applyFont="1" applyFill="1" applyBorder="1" applyAlignment="1">
      <alignment horizontal="center" vertical="center"/>
    </xf>
    <xf numFmtId="1" fontId="14" fillId="9" borderId="49" xfId="0" applyNumberFormat="1" applyFont="1" applyFill="1" applyBorder="1" applyAlignment="1">
      <alignment horizontal="center" vertical="center"/>
    </xf>
    <xf numFmtId="1" fontId="14" fillId="5" borderId="63" xfId="0" applyNumberFormat="1" applyFont="1" applyFill="1" applyBorder="1" applyAlignment="1">
      <alignment horizontal="center" vertical="center"/>
    </xf>
    <xf numFmtId="1" fontId="14" fillId="5" borderId="49" xfId="0" applyNumberFormat="1" applyFont="1" applyFill="1" applyBorder="1" applyAlignment="1">
      <alignment horizontal="center" vertical="center"/>
    </xf>
    <xf numFmtId="0" fontId="16" fillId="12" borderId="48" xfId="0" applyFont="1" applyFill="1" applyBorder="1" applyAlignment="1">
      <alignment horizontal="center" vertical="center"/>
    </xf>
    <xf numFmtId="0" fontId="16" fillId="12" borderId="51" xfId="0" applyFont="1" applyFill="1" applyBorder="1" applyAlignment="1">
      <alignment horizontal="center" vertical="center"/>
    </xf>
    <xf numFmtId="9" fontId="16" fillId="12" borderId="52" xfId="3" applyNumberFormat="1" applyFont="1" applyFill="1" applyBorder="1" applyAlignment="1">
      <alignment horizontal="center" vertical="center"/>
    </xf>
    <xf numFmtId="0" fontId="16" fillId="12" borderId="63" xfId="0" applyFont="1" applyFill="1" applyBorder="1" applyAlignment="1">
      <alignment horizontal="center" vertical="center"/>
    </xf>
    <xf numFmtId="0" fontId="16" fillId="12" borderId="49" xfId="0" applyFont="1" applyFill="1" applyBorder="1" applyAlignment="1">
      <alignment horizontal="center" vertical="center"/>
    </xf>
    <xf numFmtId="0" fontId="8" fillId="12" borderId="48" xfId="0" applyFont="1" applyFill="1" applyBorder="1" applyAlignment="1">
      <alignment horizontal="center" vertical="center"/>
    </xf>
    <xf numFmtId="0" fontId="8" fillId="12" borderId="63" xfId="0" applyFont="1" applyFill="1" applyBorder="1" applyAlignment="1">
      <alignment horizontal="center" vertical="center"/>
    </xf>
    <xf numFmtId="1" fontId="8" fillId="12" borderId="51" xfId="0" applyNumberFormat="1" applyFont="1" applyFill="1" applyBorder="1" applyAlignment="1">
      <alignment horizontal="center" vertical="center"/>
    </xf>
    <xf numFmtId="1" fontId="8" fillId="12" borderId="63" xfId="0" applyNumberFormat="1" applyFont="1" applyFill="1" applyBorder="1" applyAlignment="1">
      <alignment horizontal="center" vertical="center"/>
    </xf>
    <xf numFmtId="0" fontId="28" fillId="12" borderId="48" xfId="0" applyFont="1" applyFill="1" applyBorder="1" applyAlignment="1">
      <alignment horizontal="center" vertical="center"/>
    </xf>
    <xf numFmtId="0" fontId="28" fillId="12" borderId="63" xfId="0" applyFont="1" applyFill="1" applyBorder="1" applyAlignment="1">
      <alignment horizontal="center" vertical="center"/>
    </xf>
    <xf numFmtId="1" fontId="28" fillId="12" borderId="51" xfId="0" applyNumberFormat="1" applyFont="1" applyFill="1" applyBorder="1" applyAlignment="1">
      <alignment horizontal="center" vertical="center"/>
    </xf>
    <xf numFmtId="1" fontId="28" fillId="12" borderId="52" xfId="0" applyNumberFormat="1" applyFont="1" applyFill="1" applyBorder="1" applyAlignment="1">
      <alignment horizontal="center" vertical="center"/>
    </xf>
    <xf numFmtId="1" fontId="28" fillId="12" borderId="48" xfId="0" applyNumberFormat="1" applyFont="1" applyFill="1" applyBorder="1" applyAlignment="1">
      <alignment horizontal="center" vertical="center"/>
    </xf>
    <xf numFmtId="1" fontId="28" fillId="12" borderId="63" xfId="0" applyNumberFormat="1" applyFont="1" applyFill="1" applyBorder="1" applyAlignment="1">
      <alignment horizontal="center" vertical="center"/>
    </xf>
    <xf numFmtId="1" fontId="28" fillId="12" borderId="49" xfId="0" applyNumberFormat="1" applyFont="1" applyFill="1" applyBorder="1" applyAlignment="1">
      <alignment horizontal="center" vertical="center"/>
    </xf>
    <xf numFmtId="0" fontId="14" fillId="9" borderId="63" xfId="0" applyFont="1" applyFill="1" applyBorder="1" applyAlignment="1">
      <alignment horizontal="center" vertical="center"/>
    </xf>
    <xf numFmtId="1" fontId="14" fillId="9" borderId="55" xfId="0" applyNumberFormat="1" applyFont="1" applyFill="1" applyBorder="1" applyAlignment="1">
      <alignment horizontal="center" vertical="center"/>
    </xf>
    <xf numFmtId="1" fontId="8" fillId="4" borderId="51" xfId="0" applyNumberFormat="1" applyFont="1" applyFill="1" applyBorder="1" applyAlignment="1">
      <alignment horizontal="center" vertical="center"/>
    </xf>
    <xf numFmtId="1" fontId="8" fillId="4" borderId="55" xfId="0" applyNumberFormat="1" applyFont="1" applyFill="1" applyBorder="1" applyAlignment="1">
      <alignment horizontal="center" vertical="center"/>
    </xf>
    <xf numFmtId="1" fontId="8" fillId="4" borderId="48" xfId="0" applyNumberFormat="1" applyFont="1" applyFill="1" applyBorder="1" applyAlignment="1">
      <alignment horizontal="center" vertical="center"/>
    </xf>
    <xf numFmtId="1" fontId="8" fillId="4" borderId="49" xfId="0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165" fontId="10" fillId="0" borderId="58" xfId="0" applyNumberFormat="1" applyFont="1" applyFill="1" applyBorder="1" applyAlignment="1">
      <alignment horizontal="center" vertical="center"/>
    </xf>
    <xf numFmtId="165" fontId="10" fillId="0" borderId="37" xfId="0" applyNumberFormat="1" applyFont="1" applyFill="1" applyBorder="1" applyAlignment="1">
      <alignment horizontal="center" vertical="center"/>
    </xf>
    <xf numFmtId="1" fontId="10" fillId="0" borderId="58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32" fillId="4" borderId="26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30" fillId="4" borderId="14" xfId="0" applyFont="1" applyFill="1" applyBorder="1" applyAlignment="1">
      <alignment vertical="center"/>
    </xf>
    <xf numFmtId="0" fontId="32" fillId="4" borderId="27" xfId="0" applyFont="1" applyFill="1" applyBorder="1" applyAlignment="1">
      <alignment horizontal="center" vertical="center"/>
    </xf>
    <xf numFmtId="0" fontId="31" fillId="4" borderId="17" xfId="0" applyFont="1" applyFill="1" applyBorder="1" applyAlignment="1">
      <alignment horizontal="center" vertical="center"/>
    </xf>
    <xf numFmtId="1" fontId="10" fillId="4" borderId="78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41" xfId="0" applyNumberFormat="1" applyFont="1" applyFill="1" applyBorder="1" applyAlignment="1" applyProtection="1">
      <alignment horizontal="center" vertical="center" wrapText="1"/>
      <protection locked="0"/>
    </xf>
    <xf numFmtId="1" fontId="28" fillId="4" borderId="22" xfId="0" applyNumberFormat="1" applyFont="1" applyFill="1" applyBorder="1" applyAlignment="1">
      <alignment horizontal="center" vertical="center"/>
    </xf>
    <xf numFmtId="1" fontId="28" fillId="4" borderId="14" xfId="0" applyNumberFormat="1" applyFont="1" applyFill="1" applyBorder="1" applyAlignment="1">
      <alignment horizontal="center" vertical="center"/>
    </xf>
    <xf numFmtId="1" fontId="28" fillId="4" borderId="9" xfId="0" applyNumberFormat="1" applyFont="1" applyFill="1" applyBorder="1" applyAlignment="1">
      <alignment horizontal="center" vertical="center"/>
    </xf>
    <xf numFmtId="1" fontId="29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29" fillId="4" borderId="22" xfId="0" applyNumberFormat="1" applyFont="1" applyFill="1" applyBorder="1" applyAlignment="1">
      <alignment horizontal="center" vertical="center"/>
    </xf>
    <xf numFmtId="1" fontId="29" fillId="4" borderId="14" xfId="0" applyNumberFormat="1" applyFont="1" applyFill="1" applyBorder="1" applyAlignment="1">
      <alignment horizontal="center" vertical="center"/>
    </xf>
    <xf numFmtId="165" fontId="29" fillId="4" borderId="14" xfId="0" applyNumberFormat="1" applyFont="1" applyFill="1" applyBorder="1" applyAlignment="1">
      <alignment horizontal="center" vertical="center"/>
    </xf>
    <xf numFmtId="1" fontId="28" fillId="4" borderId="45" xfId="0" applyNumberFormat="1" applyFont="1" applyFill="1" applyBorder="1" applyAlignment="1">
      <alignment horizontal="center" vertical="center"/>
    </xf>
    <xf numFmtId="1" fontId="29" fillId="4" borderId="45" xfId="0" applyNumberFormat="1" applyFont="1" applyFill="1" applyBorder="1" applyAlignment="1">
      <alignment horizontal="center" vertical="center"/>
    </xf>
    <xf numFmtId="1" fontId="29" fillId="4" borderId="9" xfId="0" applyNumberFormat="1" applyFont="1" applyFill="1" applyBorder="1" applyAlignment="1">
      <alignment horizontal="center" vertical="center"/>
    </xf>
    <xf numFmtId="1" fontId="29" fillId="4" borderId="23" xfId="0" applyNumberFormat="1" applyFont="1" applyFill="1" applyBorder="1" applyAlignment="1">
      <alignment horizontal="center" vertical="center"/>
    </xf>
    <xf numFmtId="1" fontId="29" fillId="4" borderId="17" xfId="0" applyNumberFormat="1" applyFont="1" applyFill="1" applyBorder="1" applyAlignment="1">
      <alignment horizontal="center" vertical="center"/>
    </xf>
    <xf numFmtId="165" fontId="29" fillId="4" borderId="45" xfId="0" applyNumberFormat="1" applyFont="1" applyFill="1" applyBorder="1" applyAlignment="1">
      <alignment horizontal="center" vertical="center"/>
    </xf>
    <xf numFmtId="1" fontId="29" fillId="4" borderId="12" xfId="0" applyNumberFormat="1" applyFont="1" applyFill="1" applyBorder="1" applyAlignment="1">
      <alignment horizontal="center" vertical="center"/>
    </xf>
    <xf numFmtId="165" fontId="29" fillId="0" borderId="58" xfId="0" applyNumberFormat="1" applyFont="1" applyFill="1" applyBorder="1" applyAlignment="1">
      <alignment horizontal="center" vertical="center"/>
    </xf>
    <xf numFmtId="1" fontId="29" fillId="0" borderId="22" xfId="0" applyNumberFormat="1" applyFont="1" applyFill="1" applyBorder="1" applyAlignment="1">
      <alignment horizontal="center" vertical="center"/>
    </xf>
    <xf numFmtId="165" fontId="29" fillId="0" borderId="45" xfId="0" applyNumberFormat="1" applyFont="1" applyFill="1" applyBorder="1" applyAlignment="1">
      <alignment horizontal="center" vertical="center"/>
    </xf>
    <xf numFmtId="1" fontId="29" fillId="0" borderId="14" xfId="0" applyNumberFormat="1" applyFont="1" applyFill="1" applyBorder="1" applyAlignment="1">
      <alignment horizontal="center" vertical="center"/>
    </xf>
    <xf numFmtId="165" fontId="29" fillId="0" borderId="14" xfId="0" applyNumberFormat="1" applyFont="1" applyFill="1" applyBorder="1" applyAlignment="1">
      <alignment horizontal="center" vertical="center"/>
    </xf>
    <xf numFmtId="1" fontId="29" fillId="0" borderId="45" xfId="0" applyNumberFormat="1" applyFon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1" fontId="29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21" xfId="0" applyNumberFormat="1" applyFont="1" applyFill="1" applyBorder="1" applyAlignment="1">
      <alignment horizontal="center" vertical="center"/>
    </xf>
    <xf numFmtId="1" fontId="28" fillId="0" borderId="22" xfId="0" applyNumberFormat="1" applyFont="1" applyFill="1" applyBorder="1" applyAlignment="1">
      <alignment horizontal="center" vertical="center"/>
    </xf>
    <xf numFmtId="1" fontId="29" fillId="0" borderId="44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13" xfId="0" applyNumberFormat="1" applyFont="1" applyFill="1" applyBorder="1" applyAlignment="1">
      <alignment horizontal="center" vertical="center"/>
    </xf>
    <xf numFmtId="1" fontId="28" fillId="0" borderId="14" xfId="0" applyNumberFormat="1" applyFont="1" applyFill="1" applyBorder="1" applyAlignment="1">
      <alignment horizontal="center" vertical="center"/>
    </xf>
    <xf numFmtId="1" fontId="28" fillId="0" borderId="36" xfId="0" applyNumberFormat="1" applyFont="1" applyFill="1" applyBorder="1" applyAlignment="1">
      <alignment horizontal="center" vertical="center"/>
    </xf>
    <xf numFmtId="1" fontId="28" fillId="0" borderId="45" xfId="0" applyNumberFormat="1" applyFont="1" applyFill="1" applyBorder="1" applyAlignment="1">
      <alignment horizontal="center" vertical="center"/>
    </xf>
    <xf numFmtId="1" fontId="29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8" xfId="0" applyNumberFormat="1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78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1" fontId="28" fillId="0" borderId="79" xfId="0" applyNumberFormat="1" applyFont="1" applyFill="1" applyBorder="1" applyAlignment="1">
      <alignment horizontal="center" vertical="center"/>
    </xf>
    <xf numFmtId="1" fontId="28" fillId="0" borderId="61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1" fontId="28" fillId="0" borderId="33" xfId="0" applyNumberFormat="1" applyFont="1" applyFill="1" applyBorder="1" applyAlignment="1">
      <alignment horizontal="center" vertical="center"/>
    </xf>
    <xf numFmtId="1" fontId="28" fillId="0" borderId="16" xfId="0" applyNumberFormat="1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1" fontId="28" fillId="0" borderId="40" xfId="0" applyNumberFormat="1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0" fontId="24" fillId="9" borderId="48" xfId="0" applyFont="1" applyFill="1" applyBorder="1" applyAlignment="1">
      <alignment horizontal="center" vertical="center"/>
    </xf>
    <xf numFmtId="0" fontId="24" fillId="9" borderId="51" xfId="0" applyFont="1" applyFill="1" applyBorder="1" applyAlignment="1">
      <alignment horizontal="center" vertical="center"/>
    </xf>
    <xf numFmtId="1" fontId="24" fillId="9" borderId="52" xfId="0" applyNumberFormat="1" applyFont="1" applyFill="1" applyBorder="1" applyAlignment="1">
      <alignment horizontal="center" vertical="center"/>
    </xf>
    <xf numFmtId="1" fontId="24" fillId="9" borderId="48" xfId="0" applyNumberFormat="1" applyFont="1" applyFill="1" applyBorder="1" applyAlignment="1">
      <alignment horizontal="center" vertical="center"/>
    </xf>
    <xf numFmtId="1" fontId="24" fillId="9" borderId="63" xfId="0" applyNumberFormat="1" applyFont="1" applyFill="1" applyBorder="1" applyAlignment="1">
      <alignment horizontal="center" vertical="center"/>
    </xf>
    <xf numFmtId="1" fontId="24" fillId="9" borderId="51" xfId="0" applyNumberFormat="1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70" xfId="4" applyFont="1" applyFill="1" applyBorder="1" applyAlignment="1">
      <alignment horizontal="center" vertical="center"/>
    </xf>
    <xf numFmtId="0" fontId="24" fillId="0" borderId="71" xfId="4" applyFont="1" applyFill="1" applyBorder="1" applyAlignment="1" applyProtection="1">
      <alignment horizontal="center" vertical="center" wrapText="1"/>
      <protection locked="0"/>
    </xf>
    <xf numFmtId="0" fontId="24" fillId="0" borderId="69" xfId="4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7" xfId="4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43" xfId="0" applyFont="1" applyFill="1" applyBorder="1" applyAlignment="1" applyProtection="1">
      <alignment horizontal="center" vertical="center" wrapText="1"/>
      <protection locked="0"/>
    </xf>
    <xf numFmtId="0" fontId="24" fillId="0" borderId="65" xfId="0" applyFont="1" applyFill="1" applyBorder="1" applyAlignment="1">
      <alignment horizontal="center" vertical="center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9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22" xfId="0" applyFont="1" applyFill="1" applyBorder="1" applyAlignment="1" applyProtection="1">
      <alignment vertical="center" wrapText="1"/>
      <protection locked="0"/>
    </xf>
    <xf numFmtId="0" fontId="24" fillId="0" borderId="78" xfId="0" applyFont="1" applyFill="1" applyBorder="1" applyAlignment="1">
      <alignment horizontal="center" vertical="center"/>
    </xf>
    <xf numFmtId="0" fontId="28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vertical="center" wrapText="1"/>
      <protection locked="0"/>
    </xf>
    <xf numFmtId="0" fontId="28" fillId="0" borderId="44" xfId="0" applyFont="1" applyFill="1" applyBorder="1" applyAlignment="1" applyProtection="1">
      <alignment horizontal="center" vertical="center" wrapText="1"/>
      <protection locked="0"/>
    </xf>
    <xf numFmtId="1" fontId="11" fillId="4" borderId="58" xfId="0" applyNumberFormat="1" applyFont="1" applyFill="1" applyBorder="1" applyAlignment="1">
      <alignment horizontal="center" vertical="center"/>
    </xf>
    <xf numFmtId="1" fontId="11" fillId="4" borderId="17" xfId="0" applyNumberFormat="1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45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1" fontId="37" fillId="0" borderId="26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1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1" fontId="37" fillId="0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1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Fill="1" applyBorder="1" applyAlignment="1" applyProtection="1">
      <alignment horizontal="center" vertical="center" wrapText="1"/>
      <protection locked="0"/>
    </xf>
    <xf numFmtId="0" fontId="35" fillId="0" borderId="26" xfId="0" applyFont="1" applyFill="1" applyBorder="1" applyAlignment="1" applyProtection="1">
      <alignment horizontal="center" vertical="center" wrapText="1"/>
      <protection locked="0"/>
    </xf>
    <xf numFmtId="0" fontId="40" fillId="0" borderId="27" xfId="6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17" xfId="6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  <protection locked="0"/>
    </xf>
    <xf numFmtId="0" fontId="18" fillId="0" borderId="81" xfId="0" applyFont="1" applyFill="1" applyBorder="1" applyAlignment="1" applyProtection="1">
      <alignment horizontal="center" vertical="center" wrapText="1"/>
      <protection locked="0"/>
    </xf>
    <xf numFmtId="0" fontId="18" fillId="0" borderId="45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Fill="1" applyBorder="1" applyAlignment="1" applyProtection="1">
      <alignment horizontal="center" vertical="center" wrapText="1"/>
      <protection locked="0"/>
    </xf>
    <xf numFmtId="0" fontId="35" fillId="0" borderId="45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35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4" fillId="2" borderId="0" xfId="0" applyFont="1" applyFill="1" applyBorder="1"/>
    <xf numFmtId="0" fontId="4" fillId="2" borderId="0" xfId="0" applyFont="1" applyFill="1"/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2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1" fillId="13" borderId="0" xfId="0" applyFont="1" applyFill="1" applyBorder="1" applyAlignment="1">
      <alignment horizontal="center"/>
    </xf>
    <xf numFmtId="0" fontId="4" fillId="13" borderId="80" xfId="1" applyFont="1" applyFill="1" applyBorder="1" applyAlignment="1">
      <alignment horizontal="centerContinuous"/>
    </xf>
    <xf numFmtId="0" fontId="4" fillId="13" borderId="64" xfId="1" applyFont="1" applyFill="1" applyBorder="1" applyAlignment="1">
      <alignment horizontal="centerContinuous"/>
    </xf>
    <xf numFmtId="0" fontId="4" fillId="13" borderId="65" xfId="1" applyFont="1" applyFill="1" applyBorder="1" applyAlignment="1">
      <alignment horizontal="centerContinuous"/>
    </xf>
    <xf numFmtId="0" fontId="4" fillId="13" borderId="72" xfId="1" applyFont="1" applyFill="1" applyBorder="1" applyAlignment="1">
      <alignment horizontal="centerContinuous"/>
    </xf>
    <xf numFmtId="0" fontId="4" fillId="13" borderId="76" xfId="1" applyFont="1" applyFill="1" applyBorder="1" applyAlignment="1">
      <alignment horizontal="centerContinuous"/>
    </xf>
    <xf numFmtId="0" fontId="4" fillId="13" borderId="75" xfId="1" applyFont="1" applyFill="1" applyBorder="1" applyAlignment="1">
      <alignment horizontal="centerContinuous"/>
    </xf>
    <xf numFmtId="0" fontId="4" fillId="13" borderId="64" xfId="1" applyFont="1" applyFill="1" applyBorder="1" applyAlignment="1">
      <alignment horizontal="center"/>
    </xf>
    <xf numFmtId="0" fontId="4" fillId="13" borderId="65" xfId="1" applyFont="1" applyFill="1" applyBorder="1" applyAlignment="1">
      <alignment horizontal="center"/>
    </xf>
    <xf numFmtId="0" fontId="2" fillId="13" borderId="16" xfId="1" applyFont="1" applyFill="1" applyBorder="1" applyAlignment="1">
      <alignment horizontal="center" vertical="center"/>
    </xf>
    <xf numFmtId="0" fontId="2" fillId="13" borderId="14" xfId="1" applyFont="1" applyFill="1" applyBorder="1" applyAlignment="1">
      <alignment horizontal="center" vertical="center"/>
    </xf>
    <xf numFmtId="0" fontId="2" fillId="13" borderId="17" xfId="1" applyFont="1" applyFill="1" applyBorder="1" applyAlignment="1">
      <alignment horizontal="center" vertical="center"/>
    </xf>
    <xf numFmtId="0" fontId="2" fillId="13" borderId="33" xfId="1" applyFont="1" applyFill="1" applyBorder="1" applyAlignment="1">
      <alignment horizontal="center" vertical="center"/>
    </xf>
    <xf numFmtId="0" fontId="2" fillId="13" borderId="13" xfId="1" applyFont="1" applyFill="1" applyBorder="1" applyAlignment="1">
      <alignment horizontal="center" vertical="center"/>
    </xf>
    <xf numFmtId="0" fontId="2" fillId="13" borderId="15" xfId="1" applyFont="1" applyFill="1" applyBorder="1" applyAlignment="1">
      <alignment horizontal="center" vertical="center"/>
    </xf>
    <xf numFmtId="0" fontId="2" fillId="13" borderId="11" xfId="1" applyFont="1" applyFill="1" applyBorder="1" applyAlignment="1">
      <alignment horizontal="center" vertical="center"/>
    </xf>
    <xf numFmtId="0" fontId="2" fillId="13" borderId="9" xfId="1" applyFont="1" applyFill="1" applyBorder="1" applyAlignment="1">
      <alignment horizontal="center" vertical="center"/>
    </xf>
    <xf numFmtId="0" fontId="2" fillId="13" borderId="12" xfId="1" applyFont="1" applyFill="1" applyBorder="1" applyAlignment="1">
      <alignment horizontal="center" vertical="center"/>
    </xf>
    <xf numFmtId="0" fontId="2" fillId="13" borderId="40" xfId="1" applyFont="1" applyFill="1" applyBorder="1" applyAlignment="1">
      <alignment horizontal="center" vertical="center"/>
    </xf>
    <xf numFmtId="0" fontId="2" fillId="13" borderId="8" xfId="1" applyFont="1" applyFill="1" applyBorder="1" applyAlignment="1">
      <alignment horizontal="center" vertical="center"/>
    </xf>
    <xf numFmtId="0" fontId="2" fillId="13" borderId="10" xfId="1" applyFont="1" applyFill="1" applyBorder="1" applyAlignment="1">
      <alignment horizontal="center" vertical="center"/>
    </xf>
    <xf numFmtId="0" fontId="28" fillId="12" borderId="52" xfId="0" applyFont="1" applyFill="1" applyBorder="1" applyAlignment="1" applyProtection="1">
      <alignment horizontal="righ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78" xfId="0" applyFont="1" applyFill="1" applyBorder="1" applyAlignment="1" applyProtection="1">
      <alignment horizontal="center" vertical="center"/>
      <protection locked="0"/>
    </xf>
    <xf numFmtId="1" fontId="10" fillId="0" borderId="21" xfId="0" applyNumberFormat="1" applyFont="1" applyFill="1" applyBorder="1" applyAlignment="1">
      <alignment horizontal="center" vertical="center"/>
    </xf>
    <xf numFmtId="1" fontId="24" fillId="0" borderId="22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 applyProtection="1">
      <alignment horizontal="center" vertical="center"/>
      <protection locked="0"/>
    </xf>
    <xf numFmtId="1" fontId="10" fillId="4" borderId="22" xfId="0" applyNumberFormat="1" applyFont="1" applyFill="1" applyBorder="1" applyAlignment="1" applyProtection="1">
      <alignment horizontal="center" vertical="center"/>
      <protection locked="0"/>
    </xf>
    <xf numFmtId="1" fontId="10" fillId="4" borderId="78" xfId="0" applyNumberFormat="1" applyFont="1" applyFill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horizontal="center" vertical="center"/>
      <protection locked="0"/>
    </xf>
    <xf numFmtId="0" fontId="10" fillId="4" borderId="23" xfId="0" applyFont="1" applyFill="1" applyBorder="1" applyAlignment="1" applyProtection="1">
      <alignment horizontal="center" vertical="center"/>
      <protection locked="0"/>
    </xf>
    <xf numFmtId="164" fontId="28" fillId="12" borderId="51" xfId="0" applyNumberFormat="1" applyFont="1" applyFill="1" applyBorder="1" applyAlignment="1">
      <alignment horizontal="center" vertical="center"/>
    </xf>
    <xf numFmtId="2" fontId="29" fillId="2" borderId="44" xfId="0" applyNumberFormat="1" applyFont="1" applyFill="1" applyBorder="1" applyAlignment="1" applyProtection="1">
      <alignment horizontal="center" vertical="center" wrapText="1"/>
      <protection locked="0"/>
    </xf>
    <xf numFmtId="2" fontId="29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83" xfId="0" applyFont="1" applyFill="1" applyBorder="1" applyAlignment="1" applyProtection="1">
      <alignment vertical="center" wrapText="1"/>
      <protection locked="0"/>
    </xf>
    <xf numFmtId="0" fontId="10" fillId="2" borderId="84" xfId="0" applyFont="1" applyFill="1" applyBorder="1" applyAlignment="1" applyProtection="1">
      <alignment vertical="center" wrapText="1"/>
      <protection locked="0"/>
    </xf>
    <xf numFmtId="0" fontId="39" fillId="0" borderId="84" xfId="0" applyFont="1" applyFill="1" applyBorder="1" applyAlignment="1" applyProtection="1">
      <alignment vertical="center" wrapText="1"/>
      <protection locked="0"/>
    </xf>
    <xf numFmtId="0" fontId="39" fillId="2" borderId="84" xfId="0" applyFont="1" applyFill="1" applyBorder="1" applyAlignment="1" applyProtection="1">
      <alignment vertical="center" wrapText="1"/>
      <protection locked="0"/>
    </xf>
    <xf numFmtId="0" fontId="39" fillId="0" borderId="84" xfId="4" applyFont="1" applyFill="1" applyBorder="1" applyAlignment="1" applyProtection="1">
      <alignment vertical="center" wrapText="1"/>
      <protection locked="0"/>
    </xf>
    <xf numFmtId="0" fontId="39" fillId="8" borderId="84" xfId="4" applyFont="1" applyFill="1" applyBorder="1" applyAlignment="1" applyProtection="1">
      <alignment vertical="center" wrapText="1"/>
      <protection locked="0"/>
    </xf>
    <xf numFmtId="0" fontId="10" fillId="7" borderId="84" xfId="4" applyFont="1" applyFill="1" applyBorder="1" applyAlignment="1" applyProtection="1">
      <alignment vertical="center" wrapText="1"/>
      <protection locked="0"/>
    </xf>
    <xf numFmtId="0" fontId="10" fillId="0" borderId="84" xfId="4" applyFont="1" applyFill="1" applyBorder="1" applyAlignment="1" applyProtection="1">
      <alignment vertical="center" wrapText="1"/>
      <protection locked="0"/>
    </xf>
    <xf numFmtId="0" fontId="10" fillId="8" borderId="85" xfId="4" applyFont="1" applyFill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24" fillId="0" borderId="13" xfId="0" applyFont="1" applyBorder="1" applyAlignment="1">
      <alignment vertical="center"/>
    </xf>
    <xf numFmtId="0" fontId="24" fillId="0" borderId="76" xfId="0" applyFont="1" applyFill="1" applyBorder="1" applyAlignment="1" applyProtection="1">
      <alignment horizontal="left" vertical="center" wrapText="1"/>
      <protection locked="0"/>
    </xf>
    <xf numFmtId="2" fontId="10" fillId="2" borderId="43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2" fontId="29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2" fontId="10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left" vertical="center" wrapText="1"/>
      <protection locked="0"/>
    </xf>
    <xf numFmtId="2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4" xfId="4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43" fillId="0" borderId="26" xfId="0" applyFont="1" applyFill="1" applyBorder="1" applyAlignment="1">
      <alignment horizontal="center" vertical="center" wrapText="1"/>
    </xf>
    <xf numFmtId="0" fontId="44" fillId="0" borderId="26" xfId="6" applyFont="1" applyFill="1" applyBorder="1" applyAlignment="1" applyProtection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44" fillId="0" borderId="14" xfId="6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44" fillId="0" borderId="9" xfId="6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4" fillId="0" borderId="26" xfId="6" applyFont="1" applyFill="1" applyBorder="1" applyAlignment="1" applyProtection="1">
      <alignment horizontal="center" vertical="center" wrapText="1"/>
      <protection locked="0"/>
    </xf>
    <xf numFmtId="0" fontId="44" fillId="0" borderId="14" xfId="6" applyFont="1" applyFill="1" applyBorder="1" applyAlignment="1" applyProtection="1">
      <alignment horizontal="center" vertical="center" wrapText="1"/>
      <protection locked="0"/>
    </xf>
    <xf numFmtId="0" fontId="44" fillId="0" borderId="45" xfId="6" applyFont="1" applyFill="1" applyBorder="1" applyAlignment="1" applyProtection="1">
      <alignment horizontal="center" vertical="center" wrapText="1"/>
      <protection locked="0"/>
    </xf>
    <xf numFmtId="0" fontId="44" fillId="0" borderId="9" xfId="6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wrapText="1"/>
    </xf>
    <xf numFmtId="0" fontId="4" fillId="13" borderId="4" xfId="1" applyFont="1" applyFill="1" applyBorder="1" applyAlignment="1">
      <alignment horizontal="center" vertical="center" wrapText="1"/>
    </xf>
    <xf numFmtId="0" fontId="4" fillId="13" borderId="66" xfId="1" applyFont="1" applyFill="1" applyBorder="1" applyAlignment="1">
      <alignment horizontal="center" vertical="center" wrapText="1"/>
    </xf>
    <xf numFmtId="0" fontId="27" fillId="13" borderId="66" xfId="1" applyFont="1" applyFill="1" applyBorder="1" applyAlignment="1">
      <alignment horizontal="center" vertical="center" wrapText="1"/>
    </xf>
    <xf numFmtId="0" fontId="27" fillId="13" borderId="68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/>
    <xf numFmtId="0" fontId="41" fillId="13" borderId="0" xfId="0" applyFont="1" applyFill="1" applyBorder="1" applyAlignment="1">
      <alignment horizontal="center"/>
    </xf>
    <xf numFmtId="0" fontId="2" fillId="13" borderId="54" xfId="1" applyFont="1" applyFill="1" applyBorder="1" applyAlignment="1">
      <alignment horizontal="center" vertical="center"/>
    </xf>
    <xf numFmtId="0" fontId="0" fillId="13" borderId="55" xfId="0" applyFill="1" applyBorder="1" applyAlignment="1">
      <alignment vertical="center"/>
    </xf>
    <xf numFmtId="0" fontId="0" fillId="13" borderId="56" xfId="0" applyFill="1" applyBorder="1" applyAlignment="1">
      <alignment vertical="center"/>
    </xf>
    <xf numFmtId="0" fontId="0" fillId="13" borderId="55" xfId="0" applyFill="1" applyBorder="1" applyAlignment="1">
      <alignment horizontal="center" vertical="center"/>
    </xf>
    <xf numFmtId="0" fontId="0" fillId="13" borderId="56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textRotation="90" wrapText="1"/>
    </xf>
    <xf numFmtId="0" fontId="4" fillId="2" borderId="52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29" fillId="2" borderId="37" xfId="0" applyFont="1" applyFill="1" applyBorder="1" applyAlignment="1" applyProtection="1">
      <alignment horizontal="center" vertical="center" wrapText="1"/>
    </xf>
    <xf numFmtId="0" fontId="29" fillId="2" borderId="37" xfId="0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1" fillId="0" borderId="46" xfId="0" applyFont="1" applyBorder="1" applyAlignment="1">
      <alignment horizontal="center" vertical="center" textRotation="90" wrapText="1"/>
    </xf>
    <xf numFmtId="0" fontId="11" fillId="0" borderId="59" xfId="0" applyFont="1" applyBorder="1" applyAlignment="1">
      <alignment horizontal="center" vertical="center" textRotation="90" wrapText="1"/>
    </xf>
    <xf numFmtId="0" fontId="11" fillId="0" borderId="65" xfId="0" applyFont="1" applyBorder="1" applyAlignment="1">
      <alignment horizontal="center" vertical="center" textRotation="90" wrapText="1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textRotation="90"/>
    </xf>
    <xf numFmtId="0" fontId="11" fillId="0" borderId="16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textRotation="90" wrapText="1"/>
    </xf>
    <xf numFmtId="0" fontId="11" fillId="0" borderId="44" xfId="0" applyFont="1" applyBorder="1" applyAlignment="1">
      <alignment horizontal="center" vertical="center" textRotation="90" wrapText="1"/>
    </xf>
    <xf numFmtId="0" fontId="11" fillId="0" borderId="24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textRotation="90"/>
    </xf>
    <xf numFmtId="0" fontId="11" fillId="4" borderId="9" xfId="0" applyFont="1" applyFill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textRotation="90"/>
    </xf>
    <xf numFmtId="0" fontId="11" fillId="0" borderId="24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textRotation="90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15" xfId="0" applyFont="1" applyFill="1" applyBorder="1" applyAlignment="1">
      <alignment horizontal="center" vertical="center" textRotation="90" wrapText="1"/>
    </xf>
    <xf numFmtId="0" fontId="11" fillId="4" borderId="10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9" borderId="54" xfId="0" applyFont="1" applyFill="1" applyBorder="1" applyAlignment="1" applyProtection="1">
      <alignment horizontal="center" vertical="center" wrapText="1"/>
      <protection locked="0"/>
    </xf>
    <xf numFmtId="0" fontId="14" fillId="9" borderId="55" xfId="0" applyFont="1" applyFill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8" fillId="12" borderId="47" xfId="0" applyFont="1" applyFill="1" applyBorder="1" applyAlignment="1" applyProtection="1">
      <alignment horizontal="center" vertical="center" wrapText="1"/>
      <protection locked="0"/>
    </xf>
    <xf numFmtId="0" fontId="8" fillId="12" borderId="48" xfId="0" applyFont="1" applyFill="1" applyBorder="1" applyAlignment="1" applyProtection="1">
      <alignment horizontal="center" vertical="center" wrapText="1"/>
      <protection locked="0"/>
    </xf>
    <xf numFmtId="49" fontId="12" fillId="0" borderId="47" xfId="0" applyNumberFormat="1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6" fillId="4" borderId="47" xfId="0" applyFont="1" applyFill="1" applyBorder="1" applyAlignment="1" applyProtection="1">
      <alignment horizontal="center" vertical="center" wrapText="1"/>
      <protection locked="0"/>
    </xf>
    <xf numFmtId="0" fontId="26" fillId="4" borderId="48" xfId="0" applyFont="1" applyFill="1" applyBorder="1" applyAlignment="1" applyProtection="1">
      <alignment horizontal="center" vertical="center" wrapText="1"/>
      <protection locked="0"/>
    </xf>
    <xf numFmtId="0" fontId="12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22" fillId="0" borderId="55" xfId="0" applyFont="1" applyFill="1" applyBorder="1" applyAlignment="1"/>
    <xf numFmtId="0" fontId="22" fillId="0" borderId="56" xfId="0" applyFont="1" applyFill="1" applyBorder="1" applyAlignment="1"/>
    <xf numFmtId="0" fontId="14" fillId="2" borderId="54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22" fillId="2" borderId="55" xfId="0" applyFont="1" applyFill="1" applyBorder="1" applyAlignment="1"/>
    <xf numFmtId="0" fontId="22" fillId="2" borderId="56" xfId="0" applyFont="1" applyFill="1" applyBorder="1" applyAlignment="1"/>
    <xf numFmtId="0" fontId="24" fillId="9" borderId="47" xfId="0" applyFont="1" applyFill="1" applyBorder="1" applyAlignment="1" applyProtection="1">
      <alignment horizontal="center" vertical="center" wrapText="1"/>
      <protection locked="0"/>
    </xf>
    <xf numFmtId="0" fontId="24" fillId="9" borderId="48" xfId="0" applyFont="1" applyFill="1" applyBorder="1" applyAlignment="1" applyProtection="1">
      <alignment horizontal="center" vertical="center" wrapText="1"/>
      <protection locked="0"/>
    </xf>
    <xf numFmtId="49" fontId="8" fillId="0" borderId="47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11" fillId="0" borderId="77" xfId="0" applyFont="1" applyFill="1" applyBorder="1" applyAlignment="1" applyProtection="1">
      <alignment horizontal="center" vertical="center" wrapText="1"/>
      <protection locked="0"/>
    </xf>
    <xf numFmtId="0" fontId="0" fillId="0" borderId="62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164" fontId="14" fillId="5" borderId="54" xfId="0" applyNumberFormat="1" applyFont="1" applyFill="1" applyBorder="1" applyAlignment="1">
      <alignment horizontal="left" vertical="center" wrapText="1"/>
    </xf>
    <xf numFmtId="0" fontId="11" fillId="5" borderId="52" xfId="0" applyFont="1" applyFill="1" applyBorder="1" applyAlignment="1">
      <alignment horizontal="left" vertical="center" wrapText="1"/>
    </xf>
    <xf numFmtId="0" fontId="16" fillId="12" borderId="54" xfId="0" applyFont="1" applyFill="1" applyBorder="1" applyAlignment="1">
      <alignment vertical="center" wrapText="1"/>
    </xf>
    <xf numFmtId="0" fontId="22" fillId="12" borderId="52" xfId="0" applyFont="1" applyFill="1" applyBorder="1" applyAlignment="1">
      <alignment vertical="center" wrapText="1"/>
    </xf>
    <xf numFmtId="166" fontId="12" fillId="0" borderId="47" xfId="0" applyNumberFormat="1" applyFont="1" applyFill="1" applyBorder="1" applyAlignment="1">
      <alignment horizontal="center" vertical="center"/>
    </xf>
    <xf numFmtId="166" fontId="12" fillId="0" borderId="48" xfId="0" applyNumberFormat="1" applyFont="1" applyFill="1" applyBorder="1" applyAlignment="1">
      <alignment horizontal="center" vertical="center"/>
    </xf>
    <xf numFmtId="166" fontId="12" fillId="0" borderId="49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 wrapText="1"/>
    </xf>
    <xf numFmtId="2" fontId="35" fillId="0" borderId="6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14" xfId="0" applyFont="1" applyBorder="1" applyAlignment="1">
      <alignment horizontal="center" vertical="center" textRotation="90" wrapText="1"/>
    </xf>
    <xf numFmtId="0" fontId="34" fillId="0" borderId="45" xfId="0" applyFont="1" applyBorder="1" applyAlignment="1">
      <alignment horizontal="center" vertical="center" textRotation="90" wrapText="1"/>
    </xf>
    <xf numFmtId="0" fontId="42" fillId="0" borderId="26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textRotation="90" wrapText="1"/>
    </xf>
    <xf numFmtId="0" fontId="1" fillId="10" borderId="45" xfId="0" applyFont="1" applyFill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81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/>
    </xf>
    <xf numFmtId="0" fontId="1" fillId="0" borderId="45" xfId="0" applyFont="1" applyBorder="1" applyAlignment="1">
      <alignment horizontal="center" vertical="center" textRotation="90"/>
    </xf>
    <xf numFmtId="0" fontId="33" fillId="0" borderId="7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81" xfId="0" applyFont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wrapText="1"/>
    </xf>
    <xf numFmtId="0" fontId="35" fillId="0" borderId="77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</cellXfs>
  <cellStyles count="7">
    <cellStyle name="Гиперссылка" xfId="6" builtinId="8"/>
    <cellStyle name="Звичайний 2" xfId="2"/>
    <cellStyle name="Обычный" xfId="0" builtinId="0"/>
    <cellStyle name="Обычный 2" xfId="1"/>
    <cellStyle name="Обычный 2 3" xfId="4"/>
    <cellStyle name="Обычный 3" xfId="5"/>
    <cellStyle name="Процентный" xfId="3" builtinId="5"/>
  </cellStyles>
  <dxfs count="0"/>
  <tableStyles count="0" defaultTableStyle="TableStyleMedium9" defaultPivotStyle="PivotStyleLight16"/>
  <colors>
    <mruColors>
      <color rgb="FFF23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ab.uu.edu.ua/edu-discipline/psikhologiya_spilkuvannya" TargetMode="External"/><Relationship Id="rId18" Type="http://schemas.openxmlformats.org/officeDocument/2006/relationships/hyperlink" Target="https://ab.uu.edu.ua/edu-discipline/psikhologiya_sim_yi" TargetMode="External"/><Relationship Id="rId26" Type="http://schemas.openxmlformats.org/officeDocument/2006/relationships/hyperlink" Target="https://ab.uu.edu.ua/edu-discipline/patopsikhologiya" TargetMode="External"/><Relationship Id="rId39" Type="http://schemas.openxmlformats.org/officeDocument/2006/relationships/hyperlink" Target="https://ab.uu.edu.ua/edu-discipline/osnovi_psikhologichnoyi_praktiki" TargetMode="External"/><Relationship Id="rId3" Type="http://schemas.openxmlformats.org/officeDocument/2006/relationships/hyperlink" Target="https://vo.uu.edu.ua/course/view.php?id=12789" TargetMode="External"/><Relationship Id="rId21" Type="http://schemas.openxmlformats.org/officeDocument/2006/relationships/hyperlink" Target="https://vo.uu.edu.ua/course/view.php?id=546" TargetMode="External"/><Relationship Id="rId34" Type="http://schemas.openxmlformats.org/officeDocument/2006/relationships/hyperlink" Target="https://ab.uu.edu.ua/edu-discipline/psihologiya_zalezhnostey" TargetMode="External"/><Relationship Id="rId42" Type="http://schemas.openxmlformats.org/officeDocument/2006/relationships/hyperlink" Target="https://vo.uu.edu.ua/course/view.php?id=558" TargetMode="External"/><Relationship Id="rId47" Type="http://schemas.openxmlformats.org/officeDocument/2006/relationships/hyperlink" Target="https://ab.uu.edu.ua/edu-discipline/tehnologii_treningu_tolerantnosti" TargetMode="External"/><Relationship Id="rId50" Type="http://schemas.openxmlformats.org/officeDocument/2006/relationships/hyperlink" Target="https://ab.uu.edu.ua/edu-discipline/psihotehnologii_v_artterapii" TargetMode="External"/><Relationship Id="rId7" Type="http://schemas.openxmlformats.org/officeDocument/2006/relationships/hyperlink" Target="https://vo.uu.edu.ua/course/view.php?id=547" TargetMode="External"/><Relationship Id="rId12" Type="http://schemas.openxmlformats.org/officeDocument/2006/relationships/hyperlink" Target="https://vo.uu.edu.ua/course/view.php?id=556" TargetMode="External"/><Relationship Id="rId17" Type="http://schemas.openxmlformats.org/officeDocument/2006/relationships/hyperlink" Target="https://vo.uu.edu.ua/course/view.php?id=560" TargetMode="External"/><Relationship Id="rId25" Type="http://schemas.openxmlformats.org/officeDocument/2006/relationships/hyperlink" Target="https://vo.uu.edu.ua/course/view.php?id=297" TargetMode="External"/><Relationship Id="rId33" Type="http://schemas.openxmlformats.org/officeDocument/2006/relationships/hyperlink" Target="https://ab.uu.edu.ua/edu-discipline/reabilitatsiina_psikhologiya" TargetMode="External"/><Relationship Id="rId38" Type="http://schemas.openxmlformats.org/officeDocument/2006/relationships/hyperlink" Target="https://ab.uu.edu.ua/edu-discipline/psikhologiya_upravlinnya" TargetMode="External"/><Relationship Id="rId46" Type="http://schemas.openxmlformats.org/officeDocument/2006/relationships/hyperlink" Target="https://ab.uu.edu.ua/edu-discipline/trening_iz_efectivnih_comunicatsiy" TargetMode="External"/><Relationship Id="rId2" Type="http://schemas.openxmlformats.org/officeDocument/2006/relationships/hyperlink" Target="https://vo.uu.edu.ua/course/view.php?id=565" TargetMode="External"/><Relationship Id="rId16" Type="http://schemas.openxmlformats.org/officeDocument/2006/relationships/hyperlink" Target="https://ab.uu.edu.ua/edu-discipline/konfliktologiya_ps" TargetMode="External"/><Relationship Id="rId20" Type="http://schemas.openxmlformats.org/officeDocument/2006/relationships/hyperlink" Target="https://ab.uu.edu.ua/edu-discipline/diferentsialna_psikhologiya" TargetMode="External"/><Relationship Id="rId29" Type="http://schemas.openxmlformats.org/officeDocument/2006/relationships/hyperlink" Target="https://vo.uu.edu.ua/course/view.php?id=18770" TargetMode="External"/><Relationship Id="rId41" Type="http://schemas.openxmlformats.org/officeDocument/2006/relationships/hyperlink" Target="https://ab.uu.edu.ua/edu-discipline/sotsialna_ta_politichna_psikhologiya" TargetMode="External"/><Relationship Id="rId1" Type="http://schemas.openxmlformats.org/officeDocument/2006/relationships/hyperlink" Target="https://ab.uu.edu.ua/edu-discipline/diferentsialna_psikhologiya" TargetMode="External"/><Relationship Id="rId6" Type="http://schemas.openxmlformats.org/officeDocument/2006/relationships/hyperlink" Target="https://ab.uu.edu.ua/edu-discipline/osnovi_roboti_psikhologa_z_personalom" TargetMode="External"/><Relationship Id="rId11" Type="http://schemas.openxmlformats.org/officeDocument/2006/relationships/hyperlink" Target="https://vo.uu.edu.ua/course/view.php?id=4330" TargetMode="External"/><Relationship Id="rId24" Type="http://schemas.openxmlformats.org/officeDocument/2006/relationships/hyperlink" Target="https://ab.uu.edu.ua/edu-discipline/osnovi_roboti_psikhologa_z_personalom" TargetMode="External"/><Relationship Id="rId32" Type="http://schemas.openxmlformats.org/officeDocument/2006/relationships/hyperlink" Target="https://vo.uu.edu.ua/course/view.php?id=4342" TargetMode="External"/><Relationship Id="rId37" Type="http://schemas.openxmlformats.org/officeDocument/2006/relationships/hyperlink" Target="https://vo.uu.edu.ua/course/view.php?id=18252" TargetMode="External"/><Relationship Id="rId40" Type="http://schemas.openxmlformats.org/officeDocument/2006/relationships/hyperlink" Target="https://vo.uu.edu.ua/course/view.php?id=9768" TargetMode="External"/><Relationship Id="rId45" Type="http://schemas.openxmlformats.org/officeDocument/2006/relationships/hyperlink" Target="https://ab.uu.edu.ua/edu-discipline/mediacii_ta_psihologiya_conflictiv" TargetMode="External"/><Relationship Id="rId53" Type="http://schemas.openxmlformats.org/officeDocument/2006/relationships/printerSettings" Target="../printerSettings/printerSettings3.bin"/><Relationship Id="rId5" Type="http://schemas.openxmlformats.org/officeDocument/2006/relationships/hyperlink" Target="https://ab.uu.edu.ua/edu-discipline/yuridichna_psikhologiya" TargetMode="External"/><Relationship Id="rId15" Type="http://schemas.openxmlformats.org/officeDocument/2006/relationships/hyperlink" Target="https://vo.uu.edu.ua/course/view.php?id=9081" TargetMode="External"/><Relationship Id="rId23" Type="http://schemas.openxmlformats.org/officeDocument/2006/relationships/hyperlink" Target="https://vo.uu.edu.ua/course/view.php?id=547" TargetMode="External"/><Relationship Id="rId28" Type="http://schemas.openxmlformats.org/officeDocument/2006/relationships/hyperlink" Target="https://ab.uu.edu.ua/edu-discipline/klinichna_psikhologiya" TargetMode="External"/><Relationship Id="rId36" Type="http://schemas.openxmlformats.org/officeDocument/2006/relationships/hyperlink" Target="https://ab.uu.edu.ua/edu-discipline/psihologiya_stresu_ta_stresovih_rozladiv_osobistosti" TargetMode="External"/><Relationship Id="rId49" Type="http://schemas.openxmlformats.org/officeDocument/2006/relationships/hyperlink" Target="https://ab.uu.edu.ua/edu-discipline/upravlinnya_stresom" TargetMode="External"/><Relationship Id="rId10" Type="http://schemas.openxmlformats.org/officeDocument/2006/relationships/hyperlink" Target="https://ab.uu.edu.ua/edu-discipline/osnovi_psikhologichnoyi_praktiki" TargetMode="External"/><Relationship Id="rId19" Type="http://schemas.openxmlformats.org/officeDocument/2006/relationships/hyperlink" Target="https://vo.uu.edu.ua/course/view.php?id=15935" TargetMode="External"/><Relationship Id="rId31" Type="http://schemas.openxmlformats.org/officeDocument/2006/relationships/hyperlink" Target="https://vo.uu.edu.ua/course/view.php?id=168" TargetMode="External"/><Relationship Id="rId44" Type="http://schemas.openxmlformats.org/officeDocument/2006/relationships/hyperlink" Target="https://ab.uu.edu.ua/edu-discipline/psihologiya_marketingu_ta_reclami" TargetMode="External"/><Relationship Id="rId52" Type="http://schemas.openxmlformats.org/officeDocument/2006/relationships/hyperlink" Target="https://ab.uu.edu.ua/edu-discipline/psikhologiya_travmuyuchoyi_situatsiyi" TargetMode="External"/><Relationship Id="rId4" Type="http://schemas.openxmlformats.org/officeDocument/2006/relationships/hyperlink" Target="https://ab.uu.edu.ua/edu-discipline/psihologichna_dopomoga_v_extremalnih_situaciyah" TargetMode="External"/><Relationship Id="rId9" Type="http://schemas.openxmlformats.org/officeDocument/2006/relationships/hyperlink" Target="https://vo.uu.edu.ua/course/view.php?id=9768" TargetMode="External"/><Relationship Id="rId14" Type="http://schemas.openxmlformats.org/officeDocument/2006/relationships/hyperlink" Target="https://vo.uu.edu.ua/course/view.php?id=15932" TargetMode="External"/><Relationship Id="rId22" Type="http://schemas.openxmlformats.org/officeDocument/2006/relationships/hyperlink" Target="https://ab.uu.edu.ua/edu-discipline/osnovi_psikhoterapiyi" TargetMode="External"/><Relationship Id="rId27" Type="http://schemas.openxmlformats.org/officeDocument/2006/relationships/hyperlink" Target="https://vo.uu.edu.ua/course/view.php?id=538" TargetMode="External"/><Relationship Id="rId30" Type="http://schemas.openxmlformats.org/officeDocument/2006/relationships/hyperlink" Target="https://ab.uu.edu.ua/edu-discipline/osnovi_psikhologichnogo_konsultuvannya" TargetMode="External"/><Relationship Id="rId35" Type="http://schemas.openxmlformats.org/officeDocument/2006/relationships/hyperlink" Target="https://vo.uu.edu.ua/course/view.php?id=12640" TargetMode="External"/><Relationship Id="rId43" Type="http://schemas.openxmlformats.org/officeDocument/2006/relationships/hyperlink" Target="https://ab.uu.edu.ua/edu-discipline/psihologiya_comunicativnoi_competentnosti" TargetMode="External"/><Relationship Id="rId48" Type="http://schemas.openxmlformats.org/officeDocument/2006/relationships/hyperlink" Target="https://ab.uu.edu.ua/edu-discipline/proforientatsiya_ta_profvidbir" TargetMode="External"/><Relationship Id="rId8" Type="http://schemas.openxmlformats.org/officeDocument/2006/relationships/hyperlink" Target="https://vo.uu.edu.ua/course/view.php?id=18252" TargetMode="External"/><Relationship Id="rId51" Type="http://schemas.openxmlformats.org/officeDocument/2006/relationships/hyperlink" Target="https://vo.uu.edu.ua/course/view.php?id=21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view="pageBreakPreview" topLeftCell="A10" zoomScale="59" zoomScaleNormal="59" zoomScaleSheetLayoutView="59" workbookViewId="0">
      <selection activeCell="Q7" sqref="Q7:AI7"/>
    </sheetView>
  </sheetViews>
  <sheetFormatPr defaultColWidth="9.140625" defaultRowHeight="18.75" x14ac:dyDescent="0.3"/>
  <cols>
    <col min="1" max="1" width="8.5703125" style="1" customWidth="1"/>
    <col min="2" max="53" width="4.28515625" style="1" customWidth="1"/>
    <col min="54" max="54" width="5.140625" style="1" customWidth="1"/>
    <col min="55" max="16384" width="9.140625" style="1"/>
  </cols>
  <sheetData>
    <row r="1" spans="1:53" s="3" customFormat="1" ht="21.75" customHeight="1" x14ac:dyDescent="0.3">
      <c r="A1" s="15"/>
      <c r="B1" s="14"/>
      <c r="C1" s="14"/>
      <c r="D1" s="14"/>
      <c r="E1" s="14"/>
      <c r="F1" s="14"/>
      <c r="G1" s="14"/>
      <c r="H1" s="14"/>
      <c r="I1" s="525" t="s">
        <v>0</v>
      </c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3" s="72" customFormat="1" ht="21.75" customHeight="1" x14ac:dyDescent="0.25">
      <c r="A2" s="209" t="s">
        <v>43</v>
      </c>
      <c r="B2" s="14"/>
      <c r="C2" s="14"/>
      <c r="D2" s="14"/>
      <c r="E2" s="14"/>
      <c r="F2" s="14"/>
      <c r="G2" s="14"/>
      <c r="H2" s="14"/>
      <c r="I2" s="526" t="s">
        <v>361</v>
      </c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09" t="s">
        <v>44</v>
      </c>
      <c r="AS2" s="509"/>
      <c r="AT2" s="509"/>
      <c r="AU2" s="509"/>
      <c r="AV2" s="509"/>
      <c r="AW2" s="509"/>
      <c r="AX2" s="509"/>
      <c r="AY2" s="509"/>
      <c r="AZ2" s="509"/>
      <c r="BA2" s="509"/>
    </row>
    <row r="3" spans="1:53" s="72" customFormat="1" ht="21.75" customHeight="1" x14ac:dyDescent="0.25">
      <c r="A3" s="210" t="s">
        <v>1</v>
      </c>
      <c r="B3" s="210"/>
      <c r="C3" s="210"/>
      <c r="D3" s="210"/>
      <c r="E3" s="210"/>
      <c r="F3" s="210"/>
      <c r="G3" s="210"/>
      <c r="H3" s="210"/>
      <c r="I3" s="210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210"/>
      <c r="AQ3" s="210"/>
      <c r="AR3" s="510" t="s">
        <v>2</v>
      </c>
      <c r="AS3" s="510"/>
      <c r="AT3" s="510"/>
      <c r="AU3" s="510"/>
      <c r="AV3" s="510"/>
      <c r="AW3" s="510"/>
      <c r="AX3" s="510"/>
      <c r="AY3" s="510"/>
      <c r="AZ3" s="510"/>
      <c r="BA3" s="510"/>
    </row>
    <row r="4" spans="1:53" s="72" customFormat="1" ht="21.75" customHeight="1" x14ac:dyDescent="0.25">
      <c r="A4" s="389" t="s">
        <v>3</v>
      </c>
      <c r="B4" s="389"/>
      <c r="C4" s="389"/>
      <c r="D4" s="389"/>
      <c r="E4" s="389"/>
      <c r="F4" s="389"/>
      <c r="G4" s="389"/>
      <c r="H4" s="389"/>
      <c r="I4" s="389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89"/>
      <c r="AQ4" s="389"/>
      <c r="AR4" s="389" t="s">
        <v>63</v>
      </c>
      <c r="AS4" s="389"/>
      <c r="AT4" s="389"/>
      <c r="AU4" s="389"/>
      <c r="AV4" s="389"/>
      <c r="AW4" s="389"/>
      <c r="AX4" s="389"/>
      <c r="AY4" s="389"/>
      <c r="AZ4" s="389"/>
      <c r="BA4" s="389"/>
    </row>
    <row r="5" spans="1:53" s="72" customFormat="1" ht="21.75" customHeight="1" x14ac:dyDescent="0.25">
      <c r="A5" s="389" t="s">
        <v>4</v>
      </c>
      <c r="B5" s="389"/>
      <c r="C5" s="389"/>
      <c r="D5" s="389"/>
      <c r="E5" s="389"/>
      <c r="F5" s="389"/>
      <c r="G5" s="389"/>
      <c r="H5" s="389"/>
      <c r="I5" s="389"/>
      <c r="J5" s="391"/>
      <c r="K5" s="391"/>
      <c r="L5" s="391"/>
      <c r="M5" s="391"/>
      <c r="N5" s="391"/>
      <c r="O5" s="391"/>
      <c r="P5" s="391"/>
      <c r="Q5" s="389"/>
      <c r="R5" s="391"/>
      <c r="S5" s="515" t="s">
        <v>5</v>
      </c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391"/>
      <c r="AH5" s="391"/>
      <c r="AI5" s="391"/>
      <c r="AJ5" s="391"/>
      <c r="AK5" s="391"/>
      <c r="AL5" s="391"/>
      <c r="AM5" s="391"/>
      <c r="AN5" s="391"/>
      <c r="AO5" s="391"/>
      <c r="AP5" s="389"/>
      <c r="AQ5" s="389"/>
      <c r="AR5" s="514" t="s">
        <v>4</v>
      </c>
      <c r="AS5" s="514"/>
      <c r="AT5" s="514"/>
      <c r="AU5" s="514"/>
      <c r="AV5" s="514"/>
      <c r="AW5" s="514"/>
      <c r="AX5" s="514"/>
      <c r="AY5" s="514"/>
      <c r="AZ5" s="514"/>
      <c r="BA5" s="514"/>
    </row>
    <row r="6" spans="1:53" s="72" customFormat="1" ht="21.75" customHeight="1" x14ac:dyDescent="0.25">
      <c r="A6" s="389" t="s">
        <v>225</v>
      </c>
      <c r="B6" s="389"/>
      <c r="C6" s="389"/>
      <c r="D6" s="389"/>
      <c r="E6" s="389"/>
      <c r="F6" s="389"/>
      <c r="G6" s="389"/>
      <c r="H6" s="389"/>
      <c r="I6" s="392"/>
      <c r="J6" s="391"/>
      <c r="K6" s="391"/>
      <c r="L6" s="391"/>
      <c r="M6" s="391"/>
      <c r="N6" s="391"/>
      <c r="O6" s="391"/>
      <c r="P6" s="391"/>
      <c r="Q6" s="528" t="s">
        <v>66</v>
      </c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391"/>
      <c r="AK6" s="391"/>
      <c r="AL6" s="391"/>
      <c r="AM6" s="391"/>
      <c r="AN6" s="389"/>
      <c r="AO6" s="389"/>
      <c r="AP6" s="389"/>
      <c r="AQ6" s="389"/>
      <c r="AR6" s="514" t="s">
        <v>336</v>
      </c>
      <c r="AS6" s="514"/>
      <c r="AT6" s="514"/>
      <c r="AU6" s="514"/>
      <c r="AV6" s="514"/>
      <c r="AW6" s="514"/>
      <c r="AX6" s="514"/>
      <c r="AY6" s="514"/>
      <c r="AZ6" s="514"/>
      <c r="BA6" s="389"/>
    </row>
    <row r="7" spans="1:53" s="72" customFormat="1" ht="21.75" customHeight="1" x14ac:dyDescent="0.25">
      <c r="A7" s="389" t="s">
        <v>344</v>
      </c>
      <c r="B7" s="389"/>
      <c r="C7" s="389"/>
      <c r="D7" s="389"/>
      <c r="E7" s="389"/>
      <c r="F7" s="389"/>
      <c r="G7" s="389"/>
      <c r="H7" s="389"/>
      <c r="I7" s="393"/>
      <c r="J7" s="393"/>
      <c r="K7" s="393"/>
      <c r="L7" s="393"/>
      <c r="M7" s="393"/>
      <c r="N7" s="393"/>
      <c r="O7" s="393"/>
      <c r="P7" s="393"/>
      <c r="Q7" s="515" t="s">
        <v>62</v>
      </c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393"/>
      <c r="AK7" s="393"/>
      <c r="AL7" s="393"/>
      <c r="AM7" s="393"/>
      <c r="AN7" s="393"/>
      <c r="AO7" s="393"/>
      <c r="AP7" s="393"/>
      <c r="AQ7" s="389"/>
      <c r="AR7" s="514" t="s">
        <v>214</v>
      </c>
      <c r="AS7" s="514"/>
      <c r="AT7" s="514"/>
      <c r="AU7" s="514"/>
      <c r="AV7" s="514"/>
      <c r="AW7" s="514"/>
      <c r="AX7" s="514"/>
      <c r="AY7" s="514"/>
      <c r="AZ7" s="514"/>
      <c r="BA7" s="389"/>
    </row>
    <row r="8" spans="1:53" s="3" customFormat="1" x14ac:dyDescent="0.3">
      <c r="A8" s="394"/>
      <c r="B8" s="394"/>
      <c r="C8" s="394"/>
      <c r="D8" s="394"/>
      <c r="E8" s="394"/>
      <c r="F8" s="394"/>
      <c r="G8" s="394"/>
      <c r="H8" s="394"/>
      <c r="I8" s="395"/>
      <c r="J8" s="21"/>
      <c r="K8" s="22"/>
      <c r="L8" s="22"/>
      <c r="M8" s="22"/>
      <c r="N8" s="22"/>
      <c r="O8" s="22"/>
      <c r="P8" s="22"/>
      <c r="Q8" s="22"/>
      <c r="R8" s="22"/>
      <c r="S8" s="516" t="s">
        <v>6</v>
      </c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22"/>
      <c r="AH8" s="22"/>
      <c r="AI8" s="22"/>
      <c r="AJ8" s="22"/>
      <c r="AK8" s="22"/>
      <c r="AL8" s="22"/>
      <c r="AM8" s="22"/>
      <c r="AN8" s="21"/>
      <c r="AO8" s="21"/>
      <c r="AP8" s="21"/>
      <c r="AQ8" s="21"/>
      <c r="AR8" s="21"/>
      <c r="AS8" s="396"/>
      <c r="AT8" s="396"/>
      <c r="AU8" s="396"/>
      <c r="AV8" s="396"/>
      <c r="AW8" s="396"/>
      <c r="AX8" s="394"/>
      <c r="AY8" s="394"/>
      <c r="AZ8" s="394"/>
      <c r="BA8" s="394"/>
    </row>
    <row r="9" spans="1:53" s="3" customFormat="1" x14ac:dyDescent="0.3">
      <c r="A9" s="397"/>
      <c r="B9" s="397"/>
      <c r="C9" s="397"/>
      <c r="D9" s="397"/>
      <c r="E9" s="397"/>
      <c r="F9" s="397"/>
      <c r="G9" s="397"/>
      <c r="H9" s="397"/>
      <c r="I9" s="395"/>
      <c r="J9" s="21"/>
      <c r="K9" s="22"/>
      <c r="L9" s="22"/>
      <c r="M9" s="22"/>
      <c r="N9" s="22"/>
      <c r="O9" s="22"/>
      <c r="P9" s="22"/>
      <c r="Q9" s="22"/>
      <c r="R9" s="517" t="s">
        <v>64</v>
      </c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22"/>
      <c r="AK9" s="22"/>
      <c r="AL9" s="22"/>
      <c r="AM9" s="22"/>
      <c r="AN9" s="21"/>
      <c r="AO9" s="21"/>
      <c r="AP9" s="21"/>
      <c r="AQ9" s="21"/>
      <c r="AR9" s="396"/>
      <c r="AS9" s="396"/>
      <c r="AT9" s="396"/>
      <c r="AU9" s="396"/>
      <c r="AV9" s="396"/>
      <c r="AW9" s="396"/>
      <c r="AX9" s="398"/>
      <c r="AY9" s="398"/>
      <c r="AZ9" s="398"/>
      <c r="BA9" s="398"/>
    </row>
    <row r="10" spans="1:53" s="3" customFormat="1" ht="18" x14ac:dyDescent="0.35">
      <c r="A10" s="21"/>
      <c r="B10" s="21"/>
      <c r="C10" s="21"/>
      <c r="D10" s="21"/>
      <c r="E10" s="21"/>
      <c r="F10" s="21"/>
      <c r="G10" s="21"/>
      <c r="H10" s="21"/>
      <c r="I10" s="395"/>
      <c r="J10" s="21"/>
      <c r="K10" s="22"/>
      <c r="L10" s="22"/>
      <c r="M10" s="22"/>
      <c r="N10" s="22"/>
      <c r="O10" s="22"/>
      <c r="P10" s="22"/>
      <c r="Q10" s="22"/>
      <c r="R10" s="22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22"/>
      <c r="AH10" s="22"/>
      <c r="AI10" s="22"/>
      <c r="AJ10" s="22"/>
      <c r="AK10" s="22"/>
      <c r="AL10" s="22"/>
      <c r="AM10" s="22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</row>
    <row r="11" spans="1:53" s="3" customFormat="1" ht="19.5" x14ac:dyDescent="0.35">
      <c r="A11" s="21"/>
      <c r="B11" s="21"/>
      <c r="C11" s="21"/>
      <c r="D11" s="21"/>
      <c r="E11" s="21"/>
      <c r="F11" s="21"/>
      <c r="G11" s="21"/>
      <c r="H11" s="21"/>
      <c r="I11" s="395"/>
      <c r="J11" s="21"/>
      <c r="K11" s="22"/>
      <c r="L11" s="22"/>
      <c r="M11" s="22"/>
      <c r="N11" s="519" t="s">
        <v>192</v>
      </c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19"/>
      <c r="AL11" s="519"/>
      <c r="AM11" s="519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</row>
    <row r="12" spans="1:53" s="3" customFormat="1" ht="18" x14ac:dyDescent="0.35">
      <c r="A12" s="21"/>
      <c r="B12" s="21"/>
      <c r="C12" s="21"/>
      <c r="D12" s="21"/>
      <c r="E12" s="21"/>
      <c r="F12" s="21"/>
      <c r="G12" s="21"/>
      <c r="H12" s="21"/>
      <c r="I12" s="395"/>
      <c r="J12" s="21"/>
      <c r="K12" s="22"/>
      <c r="L12" s="22"/>
      <c r="M12" s="22"/>
      <c r="N12" s="426"/>
      <c r="O12" s="426"/>
      <c r="P12" s="426"/>
      <c r="Q12" s="426"/>
      <c r="R12" s="426"/>
      <c r="S12" s="426"/>
      <c r="T12" s="426"/>
      <c r="U12" s="426"/>
      <c r="V12" s="519" t="s">
        <v>337</v>
      </c>
      <c r="W12" s="519"/>
      <c r="X12" s="519"/>
      <c r="Y12" s="519"/>
      <c r="Z12" s="519"/>
      <c r="AA12" s="519"/>
      <c r="AB12" s="519"/>
      <c r="AC12" s="519"/>
      <c r="AD12" s="519"/>
      <c r="AE12" s="519"/>
      <c r="AF12" s="426"/>
      <c r="AG12" s="426"/>
      <c r="AH12" s="426"/>
      <c r="AI12" s="426"/>
      <c r="AJ12" s="426"/>
      <c r="AK12" s="426"/>
      <c r="AL12" s="426"/>
      <c r="AM12" s="426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53" s="3" customFormat="1" ht="18" x14ac:dyDescent="0.35">
      <c r="A13" s="21"/>
      <c r="B13" s="21"/>
      <c r="C13" s="21"/>
      <c r="D13" s="21"/>
      <c r="E13" s="21"/>
      <c r="F13" s="21"/>
      <c r="G13" s="21"/>
      <c r="H13" s="21"/>
      <c r="I13" s="395"/>
      <c r="J13" s="21"/>
      <c r="K13" s="22"/>
      <c r="L13" s="22"/>
      <c r="M13" s="22"/>
      <c r="N13" s="22"/>
      <c r="O13" s="22"/>
      <c r="P13" s="22"/>
      <c r="Q13" s="22"/>
      <c r="R13" s="22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22"/>
      <c r="AH13" s="22"/>
      <c r="AI13" s="22"/>
      <c r="AJ13" s="22"/>
      <c r="AK13" s="22"/>
      <c r="AL13" s="22"/>
      <c r="AM13" s="22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 s="3" customFormat="1" x14ac:dyDescent="0.3">
      <c r="A14" s="21"/>
      <c r="B14" s="21"/>
      <c r="C14" s="21"/>
      <c r="D14" s="21"/>
      <c r="E14" s="21"/>
      <c r="F14" s="21"/>
      <c r="G14" s="21"/>
      <c r="H14" s="21"/>
      <c r="I14" s="395"/>
      <c r="J14" s="21"/>
      <c r="K14" s="399" t="s">
        <v>45</v>
      </c>
      <c r="L14" s="399"/>
      <c r="M14" s="399"/>
      <c r="N14" s="399"/>
      <c r="O14" s="22"/>
      <c r="P14" s="22"/>
      <c r="Q14" s="22"/>
      <c r="R14" s="22"/>
      <c r="S14" s="386"/>
      <c r="T14" s="511" t="s">
        <v>193</v>
      </c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22"/>
      <c r="AK14" s="22"/>
      <c r="AL14" s="22"/>
      <c r="AM14" s="22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</row>
    <row r="15" spans="1:53" s="3" customFormat="1" ht="18" x14ac:dyDescent="0.35">
      <c r="A15" s="21"/>
      <c r="B15" s="21"/>
      <c r="C15" s="21"/>
      <c r="D15" s="21"/>
      <c r="E15" s="21"/>
      <c r="F15" s="21"/>
      <c r="G15" s="21"/>
      <c r="H15" s="21"/>
      <c r="I15" s="395"/>
      <c r="J15" s="21"/>
      <c r="K15" s="22"/>
      <c r="L15" s="22"/>
      <c r="M15" s="22"/>
      <c r="N15" s="22"/>
      <c r="O15" s="22"/>
      <c r="P15" s="22"/>
      <c r="Q15" s="22"/>
      <c r="R15" s="22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22"/>
      <c r="AH15" s="22"/>
      <c r="AI15" s="22"/>
      <c r="AJ15" s="22"/>
      <c r="AK15" s="22"/>
      <c r="AL15" s="22"/>
      <c r="AM15" s="22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</row>
    <row r="16" spans="1:53" s="3" customFormat="1" x14ac:dyDescent="0.3">
      <c r="A16" s="21"/>
      <c r="B16" s="21"/>
      <c r="C16" s="21"/>
      <c r="D16" s="21"/>
      <c r="E16" s="21"/>
      <c r="F16" s="21"/>
      <c r="G16" s="21"/>
      <c r="H16" s="21"/>
      <c r="I16" s="395"/>
      <c r="J16" s="21"/>
      <c r="K16" s="399" t="s">
        <v>46</v>
      </c>
      <c r="L16" s="399"/>
      <c r="M16" s="399"/>
      <c r="N16" s="399"/>
      <c r="O16" s="22"/>
      <c r="P16" s="22"/>
      <c r="Q16" s="22"/>
      <c r="R16" s="22"/>
      <c r="S16" s="386"/>
      <c r="T16" s="511" t="s">
        <v>202</v>
      </c>
      <c r="U16" s="511"/>
      <c r="V16" s="511"/>
      <c r="W16" s="511"/>
      <c r="X16" s="511"/>
      <c r="Y16" s="511"/>
      <c r="Z16" s="511"/>
      <c r="AA16" s="511"/>
      <c r="AB16" s="511"/>
      <c r="AC16" s="511"/>
      <c r="AD16" s="511"/>
      <c r="AE16" s="511"/>
      <c r="AF16" s="511"/>
      <c r="AG16" s="511"/>
      <c r="AH16" s="511"/>
      <c r="AI16" s="511"/>
      <c r="AJ16" s="22"/>
      <c r="AK16" s="22"/>
      <c r="AL16" s="22"/>
      <c r="AM16" s="22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4" s="3" customFormat="1" ht="18" x14ac:dyDescent="0.35">
      <c r="A17" s="21"/>
      <c r="B17" s="21"/>
      <c r="C17" s="21"/>
      <c r="D17" s="21"/>
      <c r="E17" s="21"/>
      <c r="F17" s="21"/>
      <c r="G17" s="21"/>
      <c r="H17" s="21"/>
      <c r="I17" s="395"/>
      <c r="J17" s="21"/>
      <c r="K17" s="22"/>
      <c r="L17" s="22"/>
      <c r="M17" s="22"/>
      <c r="N17" s="22"/>
      <c r="O17" s="22"/>
      <c r="P17" s="22"/>
      <c r="Q17" s="22"/>
      <c r="R17" s="22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22"/>
      <c r="AH17" s="22"/>
      <c r="AI17" s="22"/>
      <c r="AJ17" s="22"/>
      <c r="AK17" s="22"/>
      <c r="AL17" s="22"/>
      <c r="AM17" s="22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</row>
    <row r="18" spans="1:54" s="3" customFormat="1" x14ac:dyDescent="0.3">
      <c r="A18" s="21"/>
      <c r="B18" s="21"/>
      <c r="C18" s="21"/>
      <c r="D18" s="21"/>
      <c r="E18" s="21"/>
      <c r="F18" s="21"/>
      <c r="G18" s="21"/>
      <c r="H18" s="21"/>
      <c r="I18" s="395"/>
      <c r="J18" s="21"/>
      <c r="K18" s="399" t="s">
        <v>47</v>
      </c>
      <c r="L18" s="399"/>
      <c r="M18" s="399"/>
      <c r="N18" s="399"/>
      <c r="O18" s="22"/>
      <c r="P18" s="22"/>
      <c r="Q18" s="22"/>
      <c r="R18" s="22"/>
      <c r="S18" s="386"/>
      <c r="T18" s="511" t="s">
        <v>194</v>
      </c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  <c r="AI18" s="511"/>
      <c r="AJ18" s="22"/>
      <c r="AK18" s="22"/>
      <c r="AL18" s="22"/>
      <c r="AM18" s="22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</row>
    <row r="19" spans="1:54" s="3" customFormat="1" ht="18" x14ac:dyDescent="0.35">
      <c r="A19" s="21"/>
      <c r="B19" s="21"/>
      <c r="C19" s="21"/>
      <c r="D19" s="21"/>
      <c r="E19" s="21"/>
      <c r="F19" s="21"/>
      <c r="G19" s="21"/>
      <c r="H19" s="21"/>
      <c r="I19" s="395"/>
      <c r="J19" s="21"/>
      <c r="K19" s="22"/>
      <c r="L19" s="22"/>
      <c r="M19" s="22"/>
      <c r="N19" s="22"/>
      <c r="O19" s="22"/>
      <c r="P19" s="22"/>
      <c r="Q19" s="22"/>
      <c r="R19" s="22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22"/>
      <c r="AH19" s="22"/>
      <c r="AI19" s="22"/>
      <c r="AJ19" s="22"/>
      <c r="AK19" s="22"/>
      <c r="AL19" s="22"/>
      <c r="AM19" s="22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</row>
    <row r="20" spans="1:54" s="3" customForma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400"/>
      <c r="K20" s="512" t="s">
        <v>338</v>
      </c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  <c r="AA20" s="21"/>
      <c r="AB20" s="512" t="s">
        <v>339</v>
      </c>
      <c r="AC20" s="512"/>
      <c r="AD20" s="512"/>
      <c r="AE20" s="512"/>
      <c r="AF20" s="512"/>
      <c r="AG20" s="512"/>
      <c r="AH20" s="512"/>
      <c r="AI20" s="512"/>
      <c r="AJ20" s="512"/>
      <c r="AK20" s="512"/>
      <c r="AL20" s="512"/>
      <c r="AM20" s="512"/>
      <c r="AN20" s="512"/>
      <c r="AO20" s="512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</row>
    <row r="21" spans="1:54" s="3" customFormat="1" ht="29.25" customHeight="1" thickBot="1" x14ac:dyDescent="0.35">
      <c r="A21" s="513" t="s">
        <v>7</v>
      </c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513"/>
      <c r="AJ21" s="513"/>
      <c r="AK21" s="513"/>
      <c r="AL21" s="513"/>
      <c r="AM21" s="513"/>
      <c r="AN21" s="513"/>
      <c r="AO21" s="513"/>
      <c r="AP21" s="513"/>
      <c r="AQ21" s="513"/>
      <c r="AR21" s="513"/>
      <c r="AS21" s="513"/>
      <c r="AT21" s="513"/>
      <c r="AU21" s="513"/>
      <c r="AV21" s="513"/>
      <c r="AW21" s="513"/>
      <c r="AX21" s="513"/>
      <c r="AY21" s="513"/>
      <c r="AZ21" s="513"/>
      <c r="BA21" s="513"/>
      <c r="BB21" s="199"/>
    </row>
    <row r="22" spans="1:54" s="72" customFormat="1" ht="22.9" customHeight="1" thickBot="1" x14ac:dyDescent="0.3">
      <c r="A22" s="505" t="s">
        <v>8</v>
      </c>
      <c r="B22" s="520" t="s">
        <v>9</v>
      </c>
      <c r="C22" s="523"/>
      <c r="D22" s="523"/>
      <c r="E22" s="524"/>
      <c r="F22" s="520" t="s">
        <v>10</v>
      </c>
      <c r="G22" s="521"/>
      <c r="H22" s="521"/>
      <c r="I22" s="521"/>
      <c r="J22" s="522"/>
      <c r="K22" s="520" t="s">
        <v>11</v>
      </c>
      <c r="L22" s="521"/>
      <c r="M22" s="521"/>
      <c r="N22" s="522"/>
      <c r="O22" s="520" t="s">
        <v>12</v>
      </c>
      <c r="P22" s="523"/>
      <c r="Q22" s="523"/>
      <c r="R22" s="524"/>
      <c r="S22" s="520" t="s">
        <v>13</v>
      </c>
      <c r="T22" s="521"/>
      <c r="U22" s="521"/>
      <c r="V22" s="521"/>
      <c r="W22" s="522"/>
      <c r="X22" s="520" t="s">
        <v>14</v>
      </c>
      <c r="Y22" s="521"/>
      <c r="Z22" s="521"/>
      <c r="AA22" s="522"/>
      <c r="AB22" s="520" t="s">
        <v>15</v>
      </c>
      <c r="AC22" s="521"/>
      <c r="AD22" s="521"/>
      <c r="AE22" s="522"/>
      <c r="AF22" s="520" t="s">
        <v>16</v>
      </c>
      <c r="AG22" s="521"/>
      <c r="AH22" s="521"/>
      <c r="AI22" s="521"/>
      <c r="AJ22" s="522"/>
      <c r="AK22" s="520" t="s">
        <v>17</v>
      </c>
      <c r="AL22" s="521"/>
      <c r="AM22" s="521"/>
      <c r="AN22" s="522"/>
      <c r="AO22" s="520" t="s">
        <v>18</v>
      </c>
      <c r="AP22" s="521"/>
      <c r="AQ22" s="521"/>
      <c r="AR22" s="522"/>
      <c r="AS22" s="520" t="s">
        <v>19</v>
      </c>
      <c r="AT22" s="521"/>
      <c r="AU22" s="521"/>
      <c r="AV22" s="521"/>
      <c r="AW22" s="521"/>
      <c r="AX22" s="520" t="s">
        <v>20</v>
      </c>
      <c r="AY22" s="521"/>
      <c r="AZ22" s="521"/>
      <c r="BA22" s="522"/>
      <c r="BB22" s="200"/>
    </row>
    <row r="23" spans="1:54" ht="18.600000000000001" customHeight="1" thickBot="1" x14ac:dyDescent="0.35">
      <c r="A23" s="506"/>
      <c r="B23" s="427">
        <v>1</v>
      </c>
      <c r="C23" s="428">
        <v>2</v>
      </c>
      <c r="D23" s="428">
        <v>3</v>
      </c>
      <c r="E23" s="429">
        <v>4</v>
      </c>
      <c r="F23" s="427">
        <v>5</v>
      </c>
      <c r="G23" s="428">
        <v>6</v>
      </c>
      <c r="H23" s="428">
        <v>7</v>
      </c>
      <c r="I23" s="428">
        <v>8</v>
      </c>
      <c r="J23" s="429">
        <v>9</v>
      </c>
      <c r="K23" s="427">
        <v>10</v>
      </c>
      <c r="L23" s="428">
        <v>11</v>
      </c>
      <c r="M23" s="428">
        <v>12</v>
      </c>
      <c r="N23" s="429">
        <v>13</v>
      </c>
      <c r="O23" s="427">
        <v>14</v>
      </c>
      <c r="P23" s="428">
        <v>15</v>
      </c>
      <c r="Q23" s="428">
        <v>16</v>
      </c>
      <c r="R23" s="429">
        <v>17</v>
      </c>
      <c r="S23" s="427">
        <v>18</v>
      </c>
      <c r="T23" s="428">
        <v>19</v>
      </c>
      <c r="U23" s="428">
        <v>20</v>
      </c>
      <c r="V23" s="428">
        <v>21</v>
      </c>
      <c r="W23" s="429">
        <v>22</v>
      </c>
      <c r="X23" s="427">
        <v>23</v>
      </c>
      <c r="Y23" s="428">
        <v>24</v>
      </c>
      <c r="Z23" s="428">
        <v>25</v>
      </c>
      <c r="AA23" s="429">
        <v>26</v>
      </c>
      <c r="AB23" s="427">
        <v>27</v>
      </c>
      <c r="AC23" s="428">
        <v>28</v>
      </c>
      <c r="AD23" s="428">
        <v>29</v>
      </c>
      <c r="AE23" s="429">
        <v>30</v>
      </c>
      <c r="AF23" s="427">
        <v>31</v>
      </c>
      <c r="AG23" s="428">
        <v>32</v>
      </c>
      <c r="AH23" s="428">
        <v>33</v>
      </c>
      <c r="AI23" s="428">
        <v>34</v>
      </c>
      <c r="AJ23" s="430">
        <v>35</v>
      </c>
      <c r="AK23" s="427">
        <v>36</v>
      </c>
      <c r="AL23" s="428">
        <v>37</v>
      </c>
      <c r="AM23" s="428">
        <v>38</v>
      </c>
      <c r="AN23" s="429">
        <v>39</v>
      </c>
      <c r="AO23" s="427">
        <v>40</v>
      </c>
      <c r="AP23" s="428">
        <v>41</v>
      </c>
      <c r="AQ23" s="428">
        <v>42</v>
      </c>
      <c r="AR23" s="429">
        <v>43</v>
      </c>
      <c r="AS23" s="431">
        <v>44</v>
      </c>
      <c r="AT23" s="431">
        <v>45</v>
      </c>
      <c r="AU23" s="428">
        <v>46</v>
      </c>
      <c r="AV23" s="428">
        <v>47</v>
      </c>
      <c r="AW23" s="432">
        <v>48</v>
      </c>
      <c r="AX23" s="427">
        <v>49</v>
      </c>
      <c r="AY23" s="431">
        <v>50</v>
      </c>
      <c r="AZ23" s="433">
        <v>51</v>
      </c>
      <c r="BA23" s="434">
        <v>52</v>
      </c>
      <c r="BB23" s="2"/>
    </row>
    <row r="24" spans="1:54" ht="18.75" customHeight="1" x14ac:dyDescent="0.3">
      <c r="A24" s="507"/>
      <c r="B24" s="435">
        <v>4</v>
      </c>
      <c r="C24" s="436">
        <v>11</v>
      </c>
      <c r="D24" s="436">
        <v>18</v>
      </c>
      <c r="E24" s="437">
        <v>25</v>
      </c>
      <c r="F24" s="435">
        <v>2</v>
      </c>
      <c r="G24" s="436">
        <v>9</v>
      </c>
      <c r="H24" s="436">
        <v>16</v>
      </c>
      <c r="I24" s="436">
        <v>23</v>
      </c>
      <c r="J24" s="437">
        <v>30</v>
      </c>
      <c r="K24" s="435">
        <v>6</v>
      </c>
      <c r="L24" s="436">
        <v>13</v>
      </c>
      <c r="M24" s="436">
        <v>20</v>
      </c>
      <c r="N24" s="437">
        <v>27</v>
      </c>
      <c r="O24" s="435">
        <v>4</v>
      </c>
      <c r="P24" s="436">
        <v>11</v>
      </c>
      <c r="Q24" s="436">
        <v>18</v>
      </c>
      <c r="R24" s="437">
        <v>25</v>
      </c>
      <c r="S24" s="435">
        <v>1</v>
      </c>
      <c r="T24" s="436">
        <v>8</v>
      </c>
      <c r="U24" s="436">
        <v>15</v>
      </c>
      <c r="V24" s="436">
        <v>22</v>
      </c>
      <c r="W24" s="437">
        <v>29</v>
      </c>
      <c r="X24" s="435">
        <v>5</v>
      </c>
      <c r="Y24" s="436">
        <v>12</v>
      </c>
      <c r="Z24" s="436">
        <v>19</v>
      </c>
      <c r="AA24" s="437">
        <v>26</v>
      </c>
      <c r="AB24" s="435">
        <v>4</v>
      </c>
      <c r="AC24" s="436">
        <v>11</v>
      </c>
      <c r="AD24" s="436">
        <v>18</v>
      </c>
      <c r="AE24" s="437">
        <v>25</v>
      </c>
      <c r="AF24" s="435">
        <v>1</v>
      </c>
      <c r="AG24" s="436">
        <v>8</v>
      </c>
      <c r="AH24" s="436">
        <v>15</v>
      </c>
      <c r="AI24" s="436">
        <v>22</v>
      </c>
      <c r="AJ24" s="438">
        <v>29</v>
      </c>
      <c r="AK24" s="435">
        <v>6</v>
      </c>
      <c r="AL24" s="436">
        <v>13</v>
      </c>
      <c r="AM24" s="436">
        <v>20</v>
      </c>
      <c r="AN24" s="437">
        <v>27</v>
      </c>
      <c r="AO24" s="435">
        <v>3</v>
      </c>
      <c r="AP24" s="436">
        <v>10</v>
      </c>
      <c r="AQ24" s="436">
        <v>17</v>
      </c>
      <c r="AR24" s="437">
        <v>24</v>
      </c>
      <c r="AS24" s="439">
        <v>1</v>
      </c>
      <c r="AT24" s="439">
        <v>8</v>
      </c>
      <c r="AU24" s="436">
        <v>15</v>
      </c>
      <c r="AV24" s="436">
        <v>22</v>
      </c>
      <c r="AW24" s="440">
        <v>29</v>
      </c>
      <c r="AX24" s="435">
        <v>5</v>
      </c>
      <c r="AY24" s="439">
        <v>12</v>
      </c>
      <c r="AZ24" s="436">
        <v>19</v>
      </c>
      <c r="BA24" s="437">
        <v>26</v>
      </c>
      <c r="BB24" s="2"/>
    </row>
    <row r="25" spans="1:54" ht="18.75" customHeight="1" thickBot="1" x14ac:dyDescent="0.35">
      <c r="A25" s="508"/>
      <c r="B25" s="441">
        <v>10</v>
      </c>
      <c r="C25" s="442">
        <v>17</v>
      </c>
      <c r="D25" s="442">
        <v>24</v>
      </c>
      <c r="E25" s="443">
        <v>1</v>
      </c>
      <c r="F25" s="441">
        <v>8</v>
      </c>
      <c r="G25" s="442">
        <v>15</v>
      </c>
      <c r="H25" s="442">
        <v>22</v>
      </c>
      <c r="I25" s="442">
        <v>29</v>
      </c>
      <c r="J25" s="443">
        <v>5</v>
      </c>
      <c r="K25" s="441">
        <v>12</v>
      </c>
      <c r="L25" s="442">
        <v>19</v>
      </c>
      <c r="M25" s="442">
        <v>26</v>
      </c>
      <c r="N25" s="443">
        <v>3</v>
      </c>
      <c r="O25" s="441">
        <v>10</v>
      </c>
      <c r="P25" s="442">
        <v>17</v>
      </c>
      <c r="Q25" s="442">
        <v>24</v>
      </c>
      <c r="R25" s="443">
        <v>31</v>
      </c>
      <c r="S25" s="441">
        <v>7</v>
      </c>
      <c r="T25" s="442">
        <v>14</v>
      </c>
      <c r="U25" s="442">
        <v>21</v>
      </c>
      <c r="V25" s="442">
        <v>28</v>
      </c>
      <c r="W25" s="443">
        <v>4</v>
      </c>
      <c r="X25" s="441">
        <v>11</v>
      </c>
      <c r="Y25" s="442">
        <v>18</v>
      </c>
      <c r="Z25" s="442">
        <v>25</v>
      </c>
      <c r="AA25" s="443">
        <v>3</v>
      </c>
      <c r="AB25" s="441">
        <v>10</v>
      </c>
      <c r="AC25" s="442">
        <v>17</v>
      </c>
      <c r="AD25" s="442">
        <v>24</v>
      </c>
      <c r="AE25" s="443">
        <v>31</v>
      </c>
      <c r="AF25" s="441">
        <v>7</v>
      </c>
      <c r="AG25" s="442">
        <v>14</v>
      </c>
      <c r="AH25" s="442">
        <v>21</v>
      </c>
      <c r="AI25" s="442">
        <v>28</v>
      </c>
      <c r="AJ25" s="444">
        <v>5</v>
      </c>
      <c r="AK25" s="441">
        <v>12</v>
      </c>
      <c r="AL25" s="442">
        <v>19</v>
      </c>
      <c r="AM25" s="442">
        <v>26</v>
      </c>
      <c r="AN25" s="443">
        <v>2</v>
      </c>
      <c r="AO25" s="441">
        <v>9</v>
      </c>
      <c r="AP25" s="442">
        <v>16</v>
      </c>
      <c r="AQ25" s="442">
        <v>23</v>
      </c>
      <c r="AR25" s="443">
        <v>30</v>
      </c>
      <c r="AS25" s="445">
        <v>7</v>
      </c>
      <c r="AT25" s="445">
        <v>14</v>
      </c>
      <c r="AU25" s="442">
        <v>21</v>
      </c>
      <c r="AV25" s="442">
        <v>28</v>
      </c>
      <c r="AW25" s="446">
        <v>4</v>
      </c>
      <c r="AX25" s="441">
        <v>11</v>
      </c>
      <c r="AY25" s="445">
        <v>18</v>
      </c>
      <c r="AZ25" s="442">
        <v>25</v>
      </c>
      <c r="BA25" s="443">
        <v>31</v>
      </c>
      <c r="BB25" s="2"/>
    </row>
    <row r="26" spans="1:54" s="16" customFormat="1" ht="19.5" customHeight="1" x14ac:dyDescent="0.3">
      <c r="A26" s="71" t="s">
        <v>48</v>
      </c>
      <c r="B26" s="401" t="s">
        <v>22</v>
      </c>
      <c r="C26" s="402" t="s">
        <v>22</v>
      </c>
      <c r="D26" s="402" t="s">
        <v>22</v>
      </c>
      <c r="E26" s="403" t="s">
        <v>22</v>
      </c>
      <c r="F26" s="401" t="s">
        <v>22</v>
      </c>
      <c r="G26" s="404" t="s">
        <v>22</v>
      </c>
      <c r="H26" s="402" t="s">
        <v>22</v>
      </c>
      <c r="I26" s="402" t="s">
        <v>22</v>
      </c>
      <c r="J26" s="403" t="s">
        <v>22</v>
      </c>
      <c r="K26" s="401" t="s">
        <v>22</v>
      </c>
      <c r="L26" s="404" t="s">
        <v>22</v>
      </c>
      <c r="M26" s="402" t="s">
        <v>22</v>
      </c>
      <c r="N26" s="403" t="s">
        <v>22</v>
      </c>
      <c r="O26" s="401" t="s">
        <v>22</v>
      </c>
      <c r="P26" s="404" t="s">
        <v>22</v>
      </c>
      <c r="Q26" s="402" t="s">
        <v>23</v>
      </c>
      <c r="R26" s="403" t="s">
        <v>23</v>
      </c>
      <c r="S26" s="401" t="s">
        <v>24</v>
      </c>
      <c r="T26" s="404" t="s">
        <v>24</v>
      </c>
      <c r="U26" s="402" t="s">
        <v>24</v>
      </c>
      <c r="V26" s="402" t="s">
        <v>24</v>
      </c>
      <c r="W26" s="403" t="s">
        <v>24</v>
      </c>
      <c r="X26" s="401" t="s">
        <v>25</v>
      </c>
      <c r="Y26" s="404" t="s">
        <v>25</v>
      </c>
      <c r="Z26" s="402" t="s">
        <v>22</v>
      </c>
      <c r="AA26" s="403" t="s">
        <v>22</v>
      </c>
      <c r="AB26" s="401" t="s">
        <v>22</v>
      </c>
      <c r="AC26" s="404" t="s">
        <v>22</v>
      </c>
      <c r="AD26" s="402" t="s">
        <v>22</v>
      </c>
      <c r="AE26" s="403" t="s">
        <v>22</v>
      </c>
      <c r="AF26" s="401" t="s">
        <v>22</v>
      </c>
      <c r="AG26" s="404" t="s">
        <v>22</v>
      </c>
      <c r="AH26" s="402" t="s">
        <v>22</v>
      </c>
      <c r="AI26" s="402" t="s">
        <v>22</v>
      </c>
      <c r="AJ26" s="403" t="s">
        <v>22</v>
      </c>
      <c r="AK26" s="401" t="s">
        <v>22</v>
      </c>
      <c r="AL26" s="402" t="s">
        <v>22</v>
      </c>
      <c r="AM26" s="402" t="s">
        <v>22</v>
      </c>
      <c r="AN26" s="403" t="s">
        <v>22</v>
      </c>
      <c r="AO26" s="401" t="s">
        <v>23</v>
      </c>
      <c r="AP26" s="402" t="s">
        <v>23</v>
      </c>
      <c r="AQ26" s="402" t="s">
        <v>24</v>
      </c>
      <c r="AR26" s="403" t="s">
        <v>24</v>
      </c>
      <c r="AS26" s="404" t="s">
        <v>24</v>
      </c>
      <c r="AT26" s="404" t="s">
        <v>24</v>
      </c>
      <c r="AU26" s="402" t="s">
        <v>24</v>
      </c>
      <c r="AV26" s="402" t="s">
        <v>24</v>
      </c>
      <c r="AW26" s="405" t="s">
        <v>24</v>
      </c>
      <c r="AX26" s="401" t="s">
        <v>24</v>
      </c>
      <c r="AY26" s="404" t="s">
        <v>24</v>
      </c>
      <c r="AZ26" s="402" t="s">
        <v>24</v>
      </c>
      <c r="BA26" s="403" t="s">
        <v>24</v>
      </c>
      <c r="BB26" s="201"/>
    </row>
    <row r="27" spans="1:54" s="16" customFormat="1" ht="19.5" customHeight="1" x14ac:dyDescent="0.3">
      <c r="A27" s="70" t="s">
        <v>49</v>
      </c>
      <c r="B27" s="406" t="s">
        <v>22</v>
      </c>
      <c r="C27" s="407" t="s">
        <v>22</v>
      </c>
      <c r="D27" s="407" t="s">
        <v>22</v>
      </c>
      <c r="E27" s="408" t="s">
        <v>22</v>
      </c>
      <c r="F27" s="406" t="s">
        <v>22</v>
      </c>
      <c r="G27" s="409" t="s">
        <v>22</v>
      </c>
      <c r="H27" s="407" t="s">
        <v>22</v>
      </c>
      <c r="I27" s="407" t="s">
        <v>22</v>
      </c>
      <c r="J27" s="408" t="s">
        <v>22</v>
      </c>
      <c r="K27" s="406" t="s">
        <v>22</v>
      </c>
      <c r="L27" s="409" t="s">
        <v>22</v>
      </c>
      <c r="M27" s="407" t="s">
        <v>22</v>
      </c>
      <c r="N27" s="408" t="s">
        <v>22</v>
      </c>
      <c r="O27" s="406" t="s">
        <v>22</v>
      </c>
      <c r="P27" s="409" t="s">
        <v>22</v>
      </c>
      <c r="Q27" s="407" t="s">
        <v>23</v>
      </c>
      <c r="R27" s="408" t="s">
        <v>23</v>
      </c>
      <c r="S27" s="406" t="s">
        <v>24</v>
      </c>
      <c r="T27" s="409" t="s">
        <v>24</v>
      </c>
      <c r="U27" s="407" t="s">
        <v>24</v>
      </c>
      <c r="V27" s="407" t="s">
        <v>25</v>
      </c>
      <c r="W27" s="408" t="s">
        <v>25</v>
      </c>
      <c r="X27" s="406" t="s">
        <v>25</v>
      </c>
      <c r="Y27" s="409" t="s">
        <v>25</v>
      </c>
      <c r="Z27" s="407" t="s">
        <v>22</v>
      </c>
      <c r="AA27" s="408" t="s">
        <v>22</v>
      </c>
      <c r="AB27" s="406" t="s">
        <v>22</v>
      </c>
      <c r="AC27" s="409" t="s">
        <v>22</v>
      </c>
      <c r="AD27" s="407" t="s">
        <v>22</v>
      </c>
      <c r="AE27" s="408" t="s">
        <v>22</v>
      </c>
      <c r="AF27" s="406" t="s">
        <v>22</v>
      </c>
      <c r="AG27" s="409" t="s">
        <v>22</v>
      </c>
      <c r="AH27" s="407" t="s">
        <v>22</v>
      </c>
      <c r="AI27" s="407" t="s">
        <v>22</v>
      </c>
      <c r="AJ27" s="408" t="s">
        <v>22</v>
      </c>
      <c r="AK27" s="406" t="s">
        <v>22</v>
      </c>
      <c r="AL27" s="407" t="s">
        <v>22</v>
      </c>
      <c r="AM27" s="407" t="s">
        <v>22</v>
      </c>
      <c r="AN27" s="408" t="s">
        <v>22</v>
      </c>
      <c r="AO27" s="406" t="s">
        <v>23</v>
      </c>
      <c r="AP27" s="407" t="s">
        <v>23</v>
      </c>
      <c r="AQ27" s="407" t="s">
        <v>24</v>
      </c>
      <c r="AR27" s="408" t="s">
        <v>24</v>
      </c>
      <c r="AS27" s="409" t="s">
        <v>24</v>
      </c>
      <c r="AT27" s="409" t="s">
        <v>24</v>
      </c>
      <c r="AU27" s="407" t="s">
        <v>24</v>
      </c>
      <c r="AV27" s="407" t="s">
        <v>24</v>
      </c>
      <c r="AW27" s="410" t="s">
        <v>24</v>
      </c>
      <c r="AX27" s="406" t="s">
        <v>24</v>
      </c>
      <c r="AY27" s="409" t="s">
        <v>24</v>
      </c>
      <c r="AZ27" s="407" t="s">
        <v>24</v>
      </c>
      <c r="BA27" s="408" t="s">
        <v>24</v>
      </c>
      <c r="BB27" s="201"/>
    </row>
    <row r="28" spans="1:54" s="16" customFormat="1" ht="19.5" customHeight="1" x14ac:dyDescent="0.3">
      <c r="A28" s="70" t="s">
        <v>26</v>
      </c>
      <c r="B28" s="406" t="s">
        <v>22</v>
      </c>
      <c r="C28" s="407" t="s">
        <v>22</v>
      </c>
      <c r="D28" s="407" t="s">
        <v>22</v>
      </c>
      <c r="E28" s="408" t="s">
        <v>22</v>
      </c>
      <c r="F28" s="406" t="s">
        <v>22</v>
      </c>
      <c r="G28" s="409" t="s">
        <v>22</v>
      </c>
      <c r="H28" s="407" t="s">
        <v>22</v>
      </c>
      <c r="I28" s="407" t="s">
        <v>22</v>
      </c>
      <c r="J28" s="408" t="s">
        <v>22</v>
      </c>
      <c r="K28" s="406" t="s">
        <v>22</v>
      </c>
      <c r="L28" s="409" t="s">
        <v>22</v>
      </c>
      <c r="M28" s="407" t="s">
        <v>22</v>
      </c>
      <c r="N28" s="408" t="s">
        <v>22</v>
      </c>
      <c r="O28" s="406" t="s">
        <v>22</v>
      </c>
      <c r="P28" s="409" t="s">
        <v>22</v>
      </c>
      <c r="Q28" s="407" t="s">
        <v>23</v>
      </c>
      <c r="R28" s="408" t="s">
        <v>23</v>
      </c>
      <c r="S28" s="406" t="s">
        <v>24</v>
      </c>
      <c r="T28" s="409" t="s">
        <v>24</v>
      </c>
      <c r="U28" s="407" t="s">
        <v>24</v>
      </c>
      <c r="V28" s="407" t="s">
        <v>25</v>
      </c>
      <c r="W28" s="408" t="s">
        <v>25</v>
      </c>
      <c r="X28" s="406" t="s">
        <v>25</v>
      </c>
      <c r="Y28" s="409" t="s">
        <v>25</v>
      </c>
      <c r="Z28" s="407" t="s">
        <v>22</v>
      </c>
      <c r="AA28" s="408" t="s">
        <v>22</v>
      </c>
      <c r="AB28" s="406" t="s">
        <v>22</v>
      </c>
      <c r="AC28" s="409" t="s">
        <v>22</v>
      </c>
      <c r="AD28" s="407" t="s">
        <v>22</v>
      </c>
      <c r="AE28" s="408" t="s">
        <v>22</v>
      </c>
      <c r="AF28" s="406" t="s">
        <v>22</v>
      </c>
      <c r="AG28" s="409" t="s">
        <v>22</v>
      </c>
      <c r="AH28" s="407" t="s">
        <v>22</v>
      </c>
      <c r="AI28" s="407" t="s">
        <v>22</v>
      </c>
      <c r="AJ28" s="408" t="s">
        <v>22</v>
      </c>
      <c r="AK28" s="406" t="s">
        <v>22</v>
      </c>
      <c r="AL28" s="407" t="s">
        <v>22</v>
      </c>
      <c r="AM28" s="407" t="s">
        <v>22</v>
      </c>
      <c r="AN28" s="408" t="s">
        <v>22</v>
      </c>
      <c r="AO28" s="406" t="s">
        <v>23</v>
      </c>
      <c r="AP28" s="407" t="s">
        <v>23</v>
      </c>
      <c r="AQ28" s="407" t="s">
        <v>24</v>
      </c>
      <c r="AR28" s="408" t="s">
        <v>24</v>
      </c>
      <c r="AS28" s="409" t="s">
        <v>24</v>
      </c>
      <c r="AT28" s="409" t="s">
        <v>24</v>
      </c>
      <c r="AU28" s="407" t="s">
        <v>24</v>
      </c>
      <c r="AV28" s="407" t="s">
        <v>24</v>
      </c>
      <c r="AW28" s="410" t="s">
        <v>24</v>
      </c>
      <c r="AX28" s="406" t="s">
        <v>24</v>
      </c>
      <c r="AY28" s="409" t="s">
        <v>24</v>
      </c>
      <c r="AZ28" s="407" t="s">
        <v>24</v>
      </c>
      <c r="BA28" s="408" t="s">
        <v>24</v>
      </c>
      <c r="BB28" s="198"/>
    </row>
    <row r="29" spans="1:54" s="17" customFormat="1" ht="19.5" customHeight="1" thickBot="1" x14ac:dyDescent="0.35">
      <c r="A29" s="411" t="s">
        <v>27</v>
      </c>
      <c r="B29" s="412" t="s">
        <v>22</v>
      </c>
      <c r="C29" s="413" t="s">
        <v>22</v>
      </c>
      <c r="D29" s="413" t="s">
        <v>22</v>
      </c>
      <c r="E29" s="414" t="s">
        <v>22</v>
      </c>
      <c r="F29" s="412" t="s">
        <v>22</v>
      </c>
      <c r="G29" s="415" t="s">
        <v>22</v>
      </c>
      <c r="H29" s="413" t="s">
        <v>22</v>
      </c>
      <c r="I29" s="413" t="s">
        <v>22</v>
      </c>
      <c r="J29" s="414" t="s">
        <v>22</v>
      </c>
      <c r="K29" s="412" t="s">
        <v>22</v>
      </c>
      <c r="L29" s="415" t="s">
        <v>22</v>
      </c>
      <c r="M29" s="413" t="s">
        <v>22</v>
      </c>
      <c r="N29" s="414" t="s">
        <v>22</v>
      </c>
      <c r="O29" s="412" t="s">
        <v>22</v>
      </c>
      <c r="P29" s="415" t="s">
        <v>22</v>
      </c>
      <c r="Q29" s="413" t="s">
        <v>23</v>
      </c>
      <c r="R29" s="414" t="s">
        <v>23</v>
      </c>
      <c r="S29" s="412" t="s">
        <v>24</v>
      </c>
      <c r="T29" s="415" t="s">
        <v>24</v>
      </c>
      <c r="U29" s="413" t="s">
        <v>24</v>
      </c>
      <c r="V29" s="413" t="s">
        <v>25</v>
      </c>
      <c r="W29" s="414" t="s">
        <v>25</v>
      </c>
      <c r="X29" s="412" t="s">
        <v>25</v>
      </c>
      <c r="Y29" s="415" t="s">
        <v>25</v>
      </c>
      <c r="Z29" s="407" t="s">
        <v>22</v>
      </c>
      <c r="AA29" s="414" t="s">
        <v>22</v>
      </c>
      <c r="AB29" s="412" t="s">
        <v>22</v>
      </c>
      <c r="AC29" s="415" t="s">
        <v>22</v>
      </c>
      <c r="AD29" s="413" t="s">
        <v>22</v>
      </c>
      <c r="AE29" s="414" t="s">
        <v>22</v>
      </c>
      <c r="AF29" s="412" t="s">
        <v>22</v>
      </c>
      <c r="AG29" s="415" t="s">
        <v>22</v>
      </c>
      <c r="AH29" s="413" t="s">
        <v>22</v>
      </c>
      <c r="AI29" s="413" t="s">
        <v>22</v>
      </c>
      <c r="AJ29" s="414" t="s">
        <v>50</v>
      </c>
      <c r="AK29" s="412" t="s">
        <v>50</v>
      </c>
      <c r="AL29" s="413" t="s">
        <v>50</v>
      </c>
      <c r="AM29" s="413" t="s">
        <v>23</v>
      </c>
      <c r="AN29" s="414" t="s">
        <v>23</v>
      </c>
      <c r="AO29" s="412" t="s">
        <v>69</v>
      </c>
      <c r="AP29" s="413" t="s">
        <v>70</v>
      </c>
      <c r="AQ29" s="413"/>
      <c r="AR29" s="414"/>
      <c r="AS29" s="415"/>
      <c r="AT29" s="415"/>
      <c r="AU29" s="413"/>
      <c r="AV29" s="413"/>
      <c r="AW29" s="416"/>
      <c r="AX29" s="412"/>
      <c r="AY29" s="415"/>
      <c r="AZ29" s="413"/>
      <c r="BA29" s="414"/>
      <c r="BB29" s="198"/>
    </row>
    <row r="30" spans="1:54" s="18" customFormat="1" ht="20.25" customHeight="1" x14ac:dyDescent="0.3">
      <c r="A30" s="417" t="s">
        <v>201</v>
      </c>
      <c r="B30" s="388"/>
      <c r="C30" s="388"/>
      <c r="D30" s="388"/>
      <c r="E30" s="418" t="s">
        <v>52</v>
      </c>
      <c r="F30" s="419" t="s">
        <v>53</v>
      </c>
      <c r="G30" s="388"/>
      <c r="H30" s="388"/>
      <c r="I30" s="388"/>
      <c r="J30" s="388"/>
      <c r="K30" s="388"/>
      <c r="L30" s="388"/>
      <c r="M30" s="418" t="s">
        <v>54</v>
      </c>
      <c r="N30" s="419" t="s">
        <v>55</v>
      </c>
      <c r="O30" s="21"/>
      <c r="P30" s="21"/>
      <c r="Q30" s="21"/>
      <c r="R30" s="419"/>
      <c r="S30" s="419"/>
      <c r="T30" s="418" t="s">
        <v>56</v>
      </c>
      <c r="U30" s="419" t="s">
        <v>57</v>
      </c>
      <c r="V30" s="419"/>
      <c r="W30" s="419"/>
      <c r="X30" s="21"/>
      <c r="Y30" s="419"/>
      <c r="Z30" s="418" t="s">
        <v>58</v>
      </c>
      <c r="AA30" s="419" t="s">
        <v>59</v>
      </c>
      <c r="AB30" s="419"/>
      <c r="AC30" s="419"/>
      <c r="AD30" s="419"/>
      <c r="AE30" s="418" t="s">
        <v>50</v>
      </c>
      <c r="AF30" s="419" t="s">
        <v>68</v>
      </c>
      <c r="AG30" s="419"/>
      <c r="AH30" s="419"/>
      <c r="AI30" s="419"/>
      <c r="AJ30" s="419"/>
      <c r="AK30" s="419"/>
      <c r="AL30" s="419"/>
      <c r="AM30" s="419"/>
      <c r="AN30" s="21"/>
      <c r="AO30" s="418" t="s">
        <v>51</v>
      </c>
      <c r="AP30" s="419" t="s">
        <v>224</v>
      </c>
      <c r="AQ30" s="388"/>
      <c r="AR30" s="388"/>
      <c r="AS30" s="388"/>
      <c r="AT30" s="388"/>
      <c r="AU30" s="388"/>
      <c r="AV30" s="21"/>
      <c r="AW30" s="21"/>
      <c r="AX30" s="420" t="s">
        <v>69</v>
      </c>
      <c r="AY30" s="574" t="s">
        <v>67</v>
      </c>
      <c r="AZ30" s="574"/>
      <c r="BA30" s="574"/>
      <c r="BB30" s="20"/>
    </row>
    <row r="31" spans="1:54" s="18" customFormat="1" ht="18" x14ac:dyDescent="0.3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</row>
    <row r="32" spans="1:54" s="19" customFormat="1" ht="18.75" customHeight="1" thickBot="1" x14ac:dyDescent="0.35">
      <c r="A32" s="558" t="s">
        <v>28</v>
      </c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400"/>
      <c r="R32" s="400"/>
      <c r="S32" s="400"/>
      <c r="T32" s="558" t="s">
        <v>29</v>
      </c>
      <c r="U32" s="558"/>
      <c r="V32" s="558"/>
      <c r="W32" s="558"/>
      <c r="X32" s="558"/>
      <c r="Y32" s="558"/>
      <c r="Z32" s="558"/>
      <c r="AA32" s="558"/>
      <c r="AB32" s="558"/>
      <c r="AC32" s="558"/>
      <c r="AD32" s="558"/>
      <c r="AE32" s="400"/>
      <c r="AF32" s="400"/>
      <c r="AG32" s="400"/>
      <c r="AH32" s="400"/>
      <c r="AI32" s="577" t="s">
        <v>30</v>
      </c>
      <c r="AJ32" s="577"/>
      <c r="AK32" s="577"/>
      <c r="AL32" s="577"/>
      <c r="AM32" s="577"/>
      <c r="AN32" s="577"/>
      <c r="AO32" s="577"/>
      <c r="AP32" s="577"/>
      <c r="AQ32" s="577"/>
      <c r="AR32" s="577"/>
      <c r="AS32" s="577"/>
      <c r="AT32" s="577"/>
      <c r="AU32" s="577"/>
      <c r="AV32" s="577"/>
      <c r="AW32" s="577"/>
      <c r="AX32" s="577"/>
      <c r="AY32" s="577"/>
      <c r="AZ32" s="577"/>
      <c r="BA32" s="400"/>
    </row>
    <row r="33" spans="1:54" s="18" customFormat="1" ht="85.9" customHeight="1" thickBot="1" x14ac:dyDescent="0.35">
      <c r="A33" s="421" t="s">
        <v>8</v>
      </c>
      <c r="B33" s="573" t="s">
        <v>31</v>
      </c>
      <c r="C33" s="562"/>
      <c r="D33" s="562" t="s">
        <v>32</v>
      </c>
      <c r="E33" s="562"/>
      <c r="F33" s="560" t="s">
        <v>33</v>
      </c>
      <c r="G33" s="560"/>
      <c r="H33" s="562" t="s">
        <v>250</v>
      </c>
      <c r="I33" s="562"/>
      <c r="J33" s="562"/>
      <c r="K33" s="562" t="s">
        <v>34</v>
      </c>
      <c r="L33" s="562"/>
      <c r="M33" s="560" t="s">
        <v>35</v>
      </c>
      <c r="N33" s="560"/>
      <c r="O33" s="562" t="s">
        <v>36</v>
      </c>
      <c r="P33" s="572"/>
      <c r="Q33" s="422"/>
      <c r="R33" s="422"/>
      <c r="S33" s="21"/>
      <c r="T33" s="549" t="s">
        <v>37</v>
      </c>
      <c r="U33" s="550"/>
      <c r="V33" s="550"/>
      <c r="W33" s="550"/>
      <c r="X33" s="550"/>
      <c r="Y33" s="550"/>
      <c r="Z33" s="551"/>
      <c r="AA33" s="552" t="s">
        <v>38</v>
      </c>
      <c r="AB33" s="553"/>
      <c r="AC33" s="552" t="s">
        <v>39</v>
      </c>
      <c r="AD33" s="554"/>
      <c r="AE33" s="21"/>
      <c r="AF33" s="21"/>
      <c r="AG33" s="22"/>
      <c r="AH33" s="555" t="s">
        <v>65</v>
      </c>
      <c r="AI33" s="556"/>
      <c r="AJ33" s="556"/>
      <c r="AK33" s="556"/>
      <c r="AL33" s="556"/>
      <c r="AM33" s="556"/>
      <c r="AN33" s="556"/>
      <c r="AO33" s="556"/>
      <c r="AP33" s="556"/>
      <c r="AQ33" s="557"/>
      <c r="AR33" s="551" t="s">
        <v>61</v>
      </c>
      <c r="AS33" s="578"/>
      <c r="AT33" s="578"/>
      <c r="AU33" s="578"/>
      <c r="AV33" s="578"/>
      <c r="AW33" s="578"/>
      <c r="AX33" s="578"/>
      <c r="AY33" s="578"/>
      <c r="AZ33" s="581" t="s">
        <v>38</v>
      </c>
      <c r="BA33" s="582"/>
    </row>
    <row r="34" spans="1:54" s="18" customFormat="1" ht="18.75" customHeight="1" x14ac:dyDescent="0.3">
      <c r="A34" s="423" t="s">
        <v>48</v>
      </c>
      <c r="B34" s="561">
        <v>30</v>
      </c>
      <c r="C34" s="559"/>
      <c r="D34" s="559">
        <v>4</v>
      </c>
      <c r="E34" s="559"/>
      <c r="F34" s="559">
        <v>2</v>
      </c>
      <c r="G34" s="559"/>
      <c r="H34" s="559"/>
      <c r="I34" s="559"/>
      <c r="J34" s="559"/>
      <c r="K34" s="559"/>
      <c r="L34" s="559"/>
      <c r="M34" s="559">
        <v>16</v>
      </c>
      <c r="N34" s="559"/>
      <c r="O34" s="570">
        <f>SUM(B34:N34)</f>
        <v>52</v>
      </c>
      <c r="P34" s="571"/>
      <c r="Q34" s="387"/>
      <c r="R34" s="387"/>
      <c r="S34" s="21"/>
      <c r="T34" s="539" t="s">
        <v>40</v>
      </c>
      <c r="U34" s="540"/>
      <c r="V34" s="540"/>
      <c r="W34" s="540"/>
      <c r="X34" s="540"/>
      <c r="Y34" s="540"/>
      <c r="Z34" s="541"/>
      <c r="AA34" s="537">
        <v>2</v>
      </c>
      <c r="AB34" s="541"/>
      <c r="AC34" s="537">
        <v>2</v>
      </c>
      <c r="AD34" s="538"/>
      <c r="AE34" s="21"/>
      <c r="AF34" s="21"/>
      <c r="AG34" s="22"/>
      <c r="AH34" s="542" t="s">
        <v>60</v>
      </c>
      <c r="AI34" s="543"/>
      <c r="AJ34" s="543"/>
      <c r="AK34" s="543"/>
      <c r="AL34" s="543"/>
      <c r="AM34" s="543"/>
      <c r="AN34" s="543"/>
      <c r="AO34" s="543"/>
      <c r="AP34" s="543"/>
      <c r="AQ34" s="544"/>
      <c r="AR34" s="579" t="s">
        <v>203</v>
      </c>
      <c r="AS34" s="543"/>
      <c r="AT34" s="543"/>
      <c r="AU34" s="543"/>
      <c r="AV34" s="543"/>
      <c r="AW34" s="543"/>
      <c r="AX34" s="543"/>
      <c r="AY34" s="543"/>
      <c r="AZ34" s="566">
        <v>8</v>
      </c>
      <c r="BA34" s="575"/>
    </row>
    <row r="35" spans="1:54" s="18" customFormat="1" ht="18.75" customHeight="1" x14ac:dyDescent="0.3">
      <c r="A35" s="424" t="s">
        <v>21</v>
      </c>
      <c r="B35" s="541">
        <v>30</v>
      </c>
      <c r="C35" s="548"/>
      <c r="D35" s="548">
        <v>4</v>
      </c>
      <c r="E35" s="548"/>
      <c r="F35" s="548">
        <v>4</v>
      </c>
      <c r="G35" s="548"/>
      <c r="H35" s="548"/>
      <c r="I35" s="548"/>
      <c r="J35" s="548"/>
      <c r="K35" s="548"/>
      <c r="L35" s="548"/>
      <c r="M35" s="548">
        <v>14</v>
      </c>
      <c r="N35" s="548"/>
      <c r="O35" s="530">
        <f>SUM(B35:N35)</f>
        <v>52</v>
      </c>
      <c r="P35" s="531"/>
      <c r="Q35" s="387"/>
      <c r="R35" s="387"/>
      <c r="S35" s="21"/>
      <c r="T35" s="539" t="s">
        <v>41</v>
      </c>
      <c r="U35" s="540"/>
      <c r="V35" s="540"/>
      <c r="W35" s="540"/>
      <c r="X35" s="540"/>
      <c r="Y35" s="540"/>
      <c r="Z35" s="541"/>
      <c r="AA35" s="537">
        <v>4</v>
      </c>
      <c r="AB35" s="541"/>
      <c r="AC35" s="537">
        <v>4</v>
      </c>
      <c r="AD35" s="538"/>
      <c r="AE35" s="21"/>
      <c r="AF35" s="21"/>
      <c r="AG35" s="22"/>
      <c r="AH35" s="545"/>
      <c r="AI35" s="546"/>
      <c r="AJ35" s="546"/>
      <c r="AK35" s="546"/>
      <c r="AL35" s="546"/>
      <c r="AM35" s="546"/>
      <c r="AN35" s="546"/>
      <c r="AO35" s="546"/>
      <c r="AP35" s="546"/>
      <c r="AQ35" s="547"/>
      <c r="AR35" s="580"/>
      <c r="AS35" s="526"/>
      <c r="AT35" s="526"/>
      <c r="AU35" s="526"/>
      <c r="AV35" s="526"/>
      <c r="AW35" s="526"/>
      <c r="AX35" s="526"/>
      <c r="AY35" s="526"/>
      <c r="AZ35" s="566"/>
      <c r="BA35" s="575"/>
    </row>
    <row r="36" spans="1:54" s="18" customFormat="1" ht="18.75" customHeight="1" x14ac:dyDescent="0.3">
      <c r="A36" s="424" t="s">
        <v>26</v>
      </c>
      <c r="B36" s="541">
        <v>30</v>
      </c>
      <c r="C36" s="548"/>
      <c r="D36" s="548">
        <v>4</v>
      </c>
      <c r="E36" s="548"/>
      <c r="F36" s="548">
        <v>4</v>
      </c>
      <c r="G36" s="548"/>
      <c r="H36" s="548"/>
      <c r="I36" s="548"/>
      <c r="J36" s="548"/>
      <c r="K36" s="548"/>
      <c r="L36" s="548"/>
      <c r="M36" s="548">
        <v>14</v>
      </c>
      <c r="N36" s="548"/>
      <c r="O36" s="530">
        <f>SUM(B36:N36)</f>
        <v>52</v>
      </c>
      <c r="P36" s="531"/>
      <c r="Q36" s="387"/>
      <c r="R36" s="387"/>
      <c r="S36" s="21"/>
      <c r="T36" s="539" t="s">
        <v>206</v>
      </c>
      <c r="U36" s="540"/>
      <c r="V36" s="540"/>
      <c r="W36" s="540"/>
      <c r="X36" s="540"/>
      <c r="Y36" s="540"/>
      <c r="Z36" s="541"/>
      <c r="AA36" s="537">
        <v>6</v>
      </c>
      <c r="AB36" s="541"/>
      <c r="AC36" s="537">
        <v>4</v>
      </c>
      <c r="AD36" s="538"/>
      <c r="AE36" s="21"/>
      <c r="AF36" s="21"/>
      <c r="AG36" s="22"/>
      <c r="AH36" s="565" t="s">
        <v>347</v>
      </c>
      <c r="AI36" s="566"/>
      <c r="AJ36" s="566"/>
      <c r="AK36" s="566"/>
      <c r="AL36" s="566"/>
      <c r="AM36" s="566"/>
      <c r="AN36" s="566"/>
      <c r="AO36" s="566"/>
      <c r="AP36" s="566"/>
      <c r="AQ36" s="566"/>
      <c r="AR36" s="566" t="s">
        <v>165</v>
      </c>
      <c r="AS36" s="566"/>
      <c r="AT36" s="566"/>
      <c r="AU36" s="566"/>
      <c r="AV36" s="566"/>
      <c r="AW36" s="566"/>
      <c r="AX36" s="566"/>
      <c r="AY36" s="566"/>
      <c r="AZ36" s="566"/>
      <c r="BA36" s="575"/>
    </row>
    <row r="37" spans="1:54" s="18" customFormat="1" ht="18.75" customHeight="1" thickBot="1" x14ac:dyDescent="0.35">
      <c r="A37" s="424" t="s">
        <v>27</v>
      </c>
      <c r="B37" s="541">
        <v>25</v>
      </c>
      <c r="C37" s="548"/>
      <c r="D37" s="548">
        <v>4</v>
      </c>
      <c r="E37" s="548"/>
      <c r="F37" s="548">
        <v>4</v>
      </c>
      <c r="G37" s="548"/>
      <c r="H37" s="548">
        <v>3</v>
      </c>
      <c r="I37" s="548"/>
      <c r="J37" s="548"/>
      <c r="K37" s="548">
        <v>2</v>
      </c>
      <c r="L37" s="548"/>
      <c r="M37" s="548">
        <v>3</v>
      </c>
      <c r="N37" s="548"/>
      <c r="O37" s="530">
        <f>SUM(B37:N37)</f>
        <v>41</v>
      </c>
      <c r="P37" s="531"/>
      <c r="Q37" s="387"/>
      <c r="R37" s="387"/>
      <c r="S37" s="21"/>
      <c r="T37" s="532" t="s">
        <v>207</v>
      </c>
      <c r="U37" s="533"/>
      <c r="V37" s="533"/>
      <c r="W37" s="533"/>
      <c r="X37" s="533"/>
      <c r="Y37" s="533"/>
      <c r="Z37" s="534"/>
      <c r="AA37" s="535">
        <v>8</v>
      </c>
      <c r="AB37" s="534"/>
      <c r="AC37" s="535">
        <v>4</v>
      </c>
      <c r="AD37" s="536"/>
      <c r="AE37" s="21"/>
      <c r="AF37" s="21"/>
      <c r="AG37" s="22"/>
      <c r="AH37" s="565"/>
      <c r="AI37" s="566"/>
      <c r="AJ37" s="566"/>
      <c r="AK37" s="566"/>
      <c r="AL37" s="566"/>
      <c r="AM37" s="566"/>
      <c r="AN37" s="566"/>
      <c r="AO37" s="566"/>
      <c r="AP37" s="566"/>
      <c r="AQ37" s="566"/>
      <c r="AR37" s="566"/>
      <c r="AS37" s="566"/>
      <c r="AT37" s="566"/>
      <c r="AU37" s="566"/>
      <c r="AV37" s="566"/>
      <c r="AW37" s="566"/>
      <c r="AX37" s="566"/>
      <c r="AY37" s="566"/>
      <c r="AZ37" s="566"/>
      <c r="BA37" s="575"/>
      <c r="BB37" s="20"/>
    </row>
    <row r="38" spans="1:54" ht="18.75" customHeight="1" thickBot="1" x14ac:dyDescent="0.35">
      <c r="A38" s="425" t="s">
        <v>42</v>
      </c>
      <c r="B38" s="563">
        <f>SUM(B34:C37)</f>
        <v>115</v>
      </c>
      <c r="C38" s="564"/>
      <c r="D38" s="564">
        <f>SUM(D34:E37)</f>
        <v>16</v>
      </c>
      <c r="E38" s="564"/>
      <c r="F38" s="564">
        <f>SUM(F34:G37)</f>
        <v>14</v>
      </c>
      <c r="G38" s="564"/>
      <c r="H38" s="564">
        <f>SUM(H34:I37)</f>
        <v>3</v>
      </c>
      <c r="I38" s="564"/>
      <c r="J38" s="564"/>
      <c r="K38" s="564">
        <f>SUM(K34:L37)</f>
        <v>2</v>
      </c>
      <c r="L38" s="564"/>
      <c r="M38" s="564">
        <f>SUM(M34:N37)</f>
        <v>47</v>
      </c>
      <c r="N38" s="564"/>
      <c r="O38" s="564">
        <f>SUM(O34:P37)</f>
        <v>197</v>
      </c>
      <c r="P38" s="569"/>
      <c r="Q38" s="387"/>
      <c r="R38" s="387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2"/>
      <c r="AH38" s="565"/>
      <c r="AI38" s="566"/>
      <c r="AJ38" s="566"/>
      <c r="AK38" s="566"/>
      <c r="AL38" s="566"/>
      <c r="AM38" s="566"/>
      <c r="AN38" s="566"/>
      <c r="AO38" s="566"/>
      <c r="AP38" s="566"/>
      <c r="AQ38" s="566"/>
      <c r="AR38" s="566"/>
      <c r="AS38" s="566"/>
      <c r="AT38" s="566"/>
      <c r="AU38" s="566"/>
      <c r="AV38" s="566"/>
      <c r="AW38" s="566"/>
      <c r="AX38" s="566"/>
      <c r="AY38" s="566"/>
      <c r="AZ38" s="566"/>
      <c r="BA38" s="575"/>
      <c r="BB38" s="2"/>
    </row>
    <row r="39" spans="1:54" ht="15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565"/>
      <c r="AI39" s="566"/>
      <c r="AJ39" s="566"/>
      <c r="AK39" s="566"/>
      <c r="AL39" s="566"/>
      <c r="AM39" s="566"/>
      <c r="AN39" s="566"/>
      <c r="AO39" s="566"/>
      <c r="AP39" s="566"/>
      <c r="AQ39" s="566"/>
      <c r="AR39" s="566"/>
      <c r="AS39" s="566"/>
      <c r="AT39" s="566"/>
      <c r="AU39" s="566"/>
      <c r="AV39" s="566"/>
      <c r="AW39" s="566"/>
      <c r="AX39" s="566"/>
      <c r="AY39" s="566"/>
      <c r="AZ39" s="566"/>
      <c r="BA39" s="575"/>
    </row>
    <row r="40" spans="1:54" ht="125.25" customHeight="1" thickBot="1" x14ac:dyDescent="0.3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567"/>
      <c r="AI40" s="568"/>
      <c r="AJ40" s="568"/>
      <c r="AK40" s="568"/>
      <c r="AL40" s="568"/>
      <c r="AM40" s="568"/>
      <c r="AN40" s="568"/>
      <c r="AO40" s="568"/>
      <c r="AP40" s="568"/>
      <c r="AQ40" s="568"/>
      <c r="AR40" s="568"/>
      <c r="AS40" s="568"/>
      <c r="AT40" s="568"/>
      <c r="AU40" s="568"/>
      <c r="AV40" s="568"/>
      <c r="AW40" s="568"/>
      <c r="AX40" s="568"/>
      <c r="AY40" s="568"/>
      <c r="AZ40" s="568"/>
      <c r="BA40" s="576"/>
    </row>
    <row r="43" spans="1:54" s="3" customForma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s="3" customForma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s="3" customForma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</sheetData>
  <mergeCells count="103">
    <mergeCell ref="AR6:AZ6"/>
    <mergeCell ref="AB22:AE22"/>
    <mergeCell ref="AF22:AJ22"/>
    <mergeCell ref="AK22:AN22"/>
    <mergeCell ref="AY30:BA30"/>
    <mergeCell ref="M37:N37"/>
    <mergeCell ref="K36:L36"/>
    <mergeCell ref="M36:N36"/>
    <mergeCell ref="AR36:AY40"/>
    <mergeCell ref="AZ34:BA40"/>
    <mergeCell ref="M33:N33"/>
    <mergeCell ref="AI32:AZ32"/>
    <mergeCell ref="AR33:AY33"/>
    <mergeCell ref="AR34:AY35"/>
    <mergeCell ref="AZ33:BA33"/>
    <mergeCell ref="V12:AE12"/>
    <mergeCell ref="B38:C38"/>
    <mergeCell ref="D38:E38"/>
    <mergeCell ref="F38:G38"/>
    <mergeCell ref="H38:J38"/>
    <mergeCell ref="B37:C37"/>
    <mergeCell ref="D37:E37"/>
    <mergeCell ref="AH36:AQ40"/>
    <mergeCell ref="H33:J33"/>
    <mergeCell ref="H35:J35"/>
    <mergeCell ref="K38:L38"/>
    <mergeCell ref="M38:N38"/>
    <mergeCell ref="O36:P36"/>
    <mergeCell ref="T36:Z36"/>
    <mergeCell ref="AA36:AB36"/>
    <mergeCell ref="K33:L33"/>
    <mergeCell ref="K35:L35"/>
    <mergeCell ref="O38:P38"/>
    <mergeCell ref="O34:P34"/>
    <mergeCell ref="T34:Z34"/>
    <mergeCell ref="AA34:AB34"/>
    <mergeCell ref="O33:P33"/>
    <mergeCell ref="B33:C33"/>
    <mergeCell ref="B35:C35"/>
    <mergeCell ref="D35:E35"/>
    <mergeCell ref="H37:J37"/>
    <mergeCell ref="K37:L37"/>
    <mergeCell ref="F33:G33"/>
    <mergeCell ref="B34:C34"/>
    <mergeCell ref="D34:E34"/>
    <mergeCell ref="F34:G34"/>
    <mergeCell ref="H34:J34"/>
    <mergeCell ref="K34:L34"/>
    <mergeCell ref="D33:E33"/>
    <mergeCell ref="F35:G35"/>
    <mergeCell ref="B36:C36"/>
    <mergeCell ref="D36:E36"/>
    <mergeCell ref="F36:G36"/>
    <mergeCell ref="H36:J36"/>
    <mergeCell ref="F37:G37"/>
    <mergeCell ref="I1:AQ1"/>
    <mergeCell ref="I2:AQ2"/>
    <mergeCell ref="J3:AO3"/>
    <mergeCell ref="S5:AF5"/>
    <mergeCell ref="Q6:AI6"/>
    <mergeCell ref="O37:P37"/>
    <mergeCell ref="T37:Z37"/>
    <mergeCell ref="AA37:AB37"/>
    <mergeCell ref="AC37:AD37"/>
    <mergeCell ref="AC36:AD36"/>
    <mergeCell ref="O35:P35"/>
    <mergeCell ref="T35:Z35"/>
    <mergeCell ref="AA35:AB35"/>
    <mergeCell ref="AC35:AD35"/>
    <mergeCell ref="AC34:AD34"/>
    <mergeCell ref="AH34:AQ35"/>
    <mergeCell ref="M35:N35"/>
    <mergeCell ref="T33:Z33"/>
    <mergeCell ref="AA33:AB33"/>
    <mergeCell ref="AC33:AD33"/>
    <mergeCell ref="AH33:AQ33"/>
    <mergeCell ref="A32:P32"/>
    <mergeCell ref="T32:AD32"/>
    <mergeCell ref="M34:N34"/>
    <mergeCell ref="A22:A25"/>
    <mergeCell ref="AR2:BA2"/>
    <mergeCell ref="AR3:BA3"/>
    <mergeCell ref="T18:AI18"/>
    <mergeCell ref="K20:Z20"/>
    <mergeCell ref="AB20:AO20"/>
    <mergeCell ref="A21:BA21"/>
    <mergeCell ref="AR5:BA5"/>
    <mergeCell ref="Q7:AI7"/>
    <mergeCell ref="S8:AF8"/>
    <mergeCell ref="R9:AI9"/>
    <mergeCell ref="T14:AI14"/>
    <mergeCell ref="T16:AI16"/>
    <mergeCell ref="N11:AM11"/>
    <mergeCell ref="AO22:AR22"/>
    <mergeCell ref="AS22:AW22"/>
    <mergeCell ref="AX22:BA22"/>
    <mergeCell ref="B22:E22"/>
    <mergeCell ref="F22:J22"/>
    <mergeCell ref="K22:N22"/>
    <mergeCell ref="S22:W22"/>
    <mergeCell ref="O22:R22"/>
    <mergeCell ref="X22:AA22"/>
    <mergeCell ref="AR7:AZ7"/>
  </mergeCells>
  <pageMargins left="0.4724409448818898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view="pageBreakPreview" topLeftCell="A61" zoomScaleSheetLayoutView="100" workbookViewId="0">
      <selection activeCell="B82" sqref="B82:B91"/>
    </sheetView>
  </sheetViews>
  <sheetFormatPr defaultRowHeight="15" x14ac:dyDescent="0.25"/>
  <cols>
    <col min="1" max="1" width="10.42578125" customWidth="1"/>
    <col min="2" max="2" width="57.7109375" customWidth="1"/>
    <col min="3" max="3" width="4" customWidth="1"/>
    <col min="4" max="4" width="4.7109375" customWidth="1"/>
    <col min="5" max="5" width="3.85546875" customWidth="1"/>
    <col min="6" max="6" width="5.5703125" customWidth="1"/>
    <col min="7" max="8" width="6.28515625" customWidth="1"/>
    <col min="9" max="9" width="6.42578125" customWidth="1"/>
    <col min="10" max="10" width="8.28515625" customWidth="1"/>
    <col min="11" max="11" width="5.140625" customWidth="1"/>
    <col min="12" max="12" width="9.42578125" customWidth="1"/>
    <col min="14" max="14" width="4.5703125" customWidth="1"/>
    <col min="15" max="15" width="5.42578125" customWidth="1"/>
    <col min="16" max="21" width="4.5703125" customWidth="1"/>
    <col min="243" max="243" width="8.42578125" customWidth="1"/>
    <col min="244" max="244" width="73.5703125" customWidth="1"/>
    <col min="245" max="245" width="4" customWidth="1"/>
    <col min="246" max="246" width="4.7109375" customWidth="1"/>
    <col min="247" max="247" width="3.85546875" customWidth="1"/>
    <col min="248" max="248" width="5.5703125" customWidth="1"/>
    <col min="249" max="249" width="6.28515625" customWidth="1"/>
    <col min="250" max="250" width="7.7109375" customWidth="1"/>
    <col min="251" max="251" width="6.42578125" customWidth="1"/>
    <col min="252" max="252" width="8.28515625" customWidth="1"/>
    <col min="253" max="253" width="5.140625" customWidth="1"/>
    <col min="254" max="254" width="9.42578125" customWidth="1"/>
    <col min="256" max="256" width="5.28515625" customWidth="1"/>
    <col min="257" max="257" width="4.42578125" customWidth="1"/>
    <col min="258" max="258" width="4.7109375" customWidth="1"/>
    <col min="259" max="263" width="5" customWidth="1"/>
    <col min="268" max="275" width="8.85546875" customWidth="1"/>
    <col min="499" max="499" width="8.42578125" customWidth="1"/>
    <col min="500" max="500" width="73.5703125" customWidth="1"/>
    <col min="501" max="501" width="4" customWidth="1"/>
    <col min="502" max="502" width="4.7109375" customWidth="1"/>
    <col min="503" max="503" width="3.85546875" customWidth="1"/>
    <col min="504" max="504" width="5.5703125" customWidth="1"/>
    <col min="505" max="505" width="6.28515625" customWidth="1"/>
    <col min="506" max="506" width="7.7109375" customWidth="1"/>
    <col min="507" max="507" width="6.42578125" customWidth="1"/>
    <col min="508" max="508" width="8.28515625" customWidth="1"/>
    <col min="509" max="509" width="5.140625" customWidth="1"/>
    <col min="510" max="510" width="9.42578125" customWidth="1"/>
    <col min="512" max="512" width="5.28515625" customWidth="1"/>
    <col min="513" max="513" width="4.42578125" customWidth="1"/>
    <col min="514" max="514" width="4.7109375" customWidth="1"/>
    <col min="515" max="519" width="5" customWidth="1"/>
    <col min="524" max="531" width="8.85546875" customWidth="1"/>
    <col min="755" max="755" width="8.42578125" customWidth="1"/>
    <col min="756" max="756" width="73.5703125" customWidth="1"/>
    <col min="757" max="757" width="4" customWidth="1"/>
    <col min="758" max="758" width="4.7109375" customWidth="1"/>
    <col min="759" max="759" width="3.85546875" customWidth="1"/>
    <col min="760" max="760" width="5.5703125" customWidth="1"/>
    <col min="761" max="761" width="6.28515625" customWidth="1"/>
    <col min="762" max="762" width="7.7109375" customWidth="1"/>
    <col min="763" max="763" width="6.42578125" customWidth="1"/>
    <col min="764" max="764" width="8.28515625" customWidth="1"/>
    <col min="765" max="765" width="5.140625" customWidth="1"/>
    <col min="766" max="766" width="9.42578125" customWidth="1"/>
    <col min="768" max="768" width="5.28515625" customWidth="1"/>
    <col min="769" max="769" width="4.42578125" customWidth="1"/>
    <col min="770" max="770" width="4.7109375" customWidth="1"/>
    <col min="771" max="775" width="5" customWidth="1"/>
    <col min="780" max="787" width="8.85546875" customWidth="1"/>
    <col min="1011" max="1011" width="8.42578125" customWidth="1"/>
    <col min="1012" max="1012" width="73.5703125" customWidth="1"/>
    <col min="1013" max="1013" width="4" customWidth="1"/>
    <col min="1014" max="1014" width="4.7109375" customWidth="1"/>
    <col min="1015" max="1015" width="3.85546875" customWidth="1"/>
    <col min="1016" max="1016" width="5.5703125" customWidth="1"/>
    <col min="1017" max="1017" width="6.28515625" customWidth="1"/>
    <col min="1018" max="1018" width="7.7109375" customWidth="1"/>
    <col min="1019" max="1019" width="6.42578125" customWidth="1"/>
    <col min="1020" max="1020" width="8.28515625" customWidth="1"/>
    <col min="1021" max="1021" width="5.140625" customWidth="1"/>
    <col min="1022" max="1022" width="9.42578125" customWidth="1"/>
    <col min="1024" max="1024" width="5.28515625" customWidth="1"/>
    <col min="1025" max="1025" width="4.42578125" customWidth="1"/>
    <col min="1026" max="1026" width="4.7109375" customWidth="1"/>
    <col min="1027" max="1031" width="5" customWidth="1"/>
    <col min="1036" max="1043" width="8.85546875" customWidth="1"/>
    <col min="1267" max="1267" width="8.42578125" customWidth="1"/>
    <col min="1268" max="1268" width="73.5703125" customWidth="1"/>
    <col min="1269" max="1269" width="4" customWidth="1"/>
    <col min="1270" max="1270" width="4.7109375" customWidth="1"/>
    <col min="1271" max="1271" width="3.85546875" customWidth="1"/>
    <col min="1272" max="1272" width="5.5703125" customWidth="1"/>
    <col min="1273" max="1273" width="6.28515625" customWidth="1"/>
    <col min="1274" max="1274" width="7.7109375" customWidth="1"/>
    <col min="1275" max="1275" width="6.42578125" customWidth="1"/>
    <col min="1276" max="1276" width="8.28515625" customWidth="1"/>
    <col min="1277" max="1277" width="5.140625" customWidth="1"/>
    <col min="1278" max="1278" width="9.42578125" customWidth="1"/>
    <col min="1280" max="1280" width="5.28515625" customWidth="1"/>
    <col min="1281" max="1281" width="4.42578125" customWidth="1"/>
    <col min="1282" max="1282" width="4.7109375" customWidth="1"/>
    <col min="1283" max="1287" width="5" customWidth="1"/>
    <col min="1292" max="1299" width="8.85546875" customWidth="1"/>
    <col min="1523" max="1523" width="8.42578125" customWidth="1"/>
    <col min="1524" max="1524" width="73.5703125" customWidth="1"/>
    <col min="1525" max="1525" width="4" customWidth="1"/>
    <col min="1526" max="1526" width="4.7109375" customWidth="1"/>
    <col min="1527" max="1527" width="3.85546875" customWidth="1"/>
    <col min="1528" max="1528" width="5.5703125" customWidth="1"/>
    <col min="1529" max="1529" width="6.28515625" customWidth="1"/>
    <col min="1530" max="1530" width="7.7109375" customWidth="1"/>
    <col min="1531" max="1531" width="6.42578125" customWidth="1"/>
    <col min="1532" max="1532" width="8.28515625" customWidth="1"/>
    <col min="1533" max="1533" width="5.140625" customWidth="1"/>
    <col min="1534" max="1534" width="9.42578125" customWidth="1"/>
    <col min="1536" max="1536" width="5.28515625" customWidth="1"/>
    <col min="1537" max="1537" width="4.42578125" customWidth="1"/>
    <col min="1538" max="1538" width="4.7109375" customWidth="1"/>
    <col min="1539" max="1543" width="5" customWidth="1"/>
    <col min="1548" max="1555" width="8.85546875" customWidth="1"/>
    <col min="1779" max="1779" width="8.42578125" customWidth="1"/>
    <col min="1780" max="1780" width="73.5703125" customWidth="1"/>
    <col min="1781" max="1781" width="4" customWidth="1"/>
    <col min="1782" max="1782" width="4.7109375" customWidth="1"/>
    <col min="1783" max="1783" width="3.85546875" customWidth="1"/>
    <col min="1784" max="1784" width="5.5703125" customWidth="1"/>
    <col min="1785" max="1785" width="6.28515625" customWidth="1"/>
    <col min="1786" max="1786" width="7.7109375" customWidth="1"/>
    <col min="1787" max="1787" width="6.42578125" customWidth="1"/>
    <col min="1788" max="1788" width="8.28515625" customWidth="1"/>
    <col min="1789" max="1789" width="5.140625" customWidth="1"/>
    <col min="1790" max="1790" width="9.42578125" customWidth="1"/>
    <col min="1792" max="1792" width="5.28515625" customWidth="1"/>
    <col min="1793" max="1793" width="4.42578125" customWidth="1"/>
    <col min="1794" max="1794" width="4.7109375" customWidth="1"/>
    <col min="1795" max="1799" width="5" customWidth="1"/>
    <col min="1804" max="1811" width="8.85546875" customWidth="1"/>
    <col min="2035" max="2035" width="8.42578125" customWidth="1"/>
    <col min="2036" max="2036" width="73.5703125" customWidth="1"/>
    <col min="2037" max="2037" width="4" customWidth="1"/>
    <col min="2038" max="2038" width="4.7109375" customWidth="1"/>
    <col min="2039" max="2039" width="3.85546875" customWidth="1"/>
    <col min="2040" max="2040" width="5.5703125" customWidth="1"/>
    <col min="2041" max="2041" width="6.28515625" customWidth="1"/>
    <col min="2042" max="2042" width="7.7109375" customWidth="1"/>
    <col min="2043" max="2043" width="6.42578125" customWidth="1"/>
    <col min="2044" max="2044" width="8.28515625" customWidth="1"/>
    <col min="2045" max="2045" width="5.140625" customWidth="1"/>
    <col min="2046" max="2046" width="9.42578125" customWidth="1"/>
    <col min="2048" max="2048" width="5.28515625" customWidth="1"/>
    <col min="2049" max="2049" width="4.42578125" customWidth="1"/>
    <col min="2050" max="2050" width="4.7109375" customWidth="1"/>
    <col min="2051" max="2055" width="5" customWidth="1"/>
    <col min="2060" max="2067" width="8.85546875" customWidth="1"/>
    <col min="2291" max="2291" width="8.42578125" customWidth="1"/>
    <col min="2292" max="2292" width="73.5703125" customWidth="1"/>
    <col min="2293" max="2293" width="4" customWidth="1"/>
    <col min="2294" max="2294" width="4.7109375" customWidth="1"/>
    <col min="2295" max="2295" width="3.85546875" customWidth="1"/>
    <col min="2296" max="2296" width="5.5703125" customWidth="1"/>
    <col min="2297" max="2297" width="6.28515625" customWidth="1"/>
    <col min="2298" max="2298" width="7.7109375" customWidth="1"/>
    <col min="2299" max="2299" width="6.42578125" customWidth="1"/>
    <col min="2300" max="2300" width="8.28515625" customWidth="1"/>
    <col min="2301" max="2301" width="5.140625" customWidth="1"/>
    <col min="2302" max="2302" width="9.42578125" customWidth="1"/>
    <col min="2304" max="2304" width="5.28515625" customWidth="1"/>
    <col min="2305" max="2305" width="4.42578125" customWidth="1"/>
    <col min="2306" max="2306" width="4.7109375" customWidth="1"/>
    <col min="2307" max="2311" width="5" customWidth="1"/>
    <col min="2316" max="2323" width="8.85546875" customWidth="1"/>
    <col min="2547" max="2547" width="8.42578125" customWidth="1"/>
    <col min="2548" max="2548" width="73.5703125" customWidth="1"/>
    <col min="2549" max="2549" width="4" customWidth="1"/>
    <col min="2550" max="2550" width="4.7109375" customWidth="1"/>
    <col min="2551" max="2551" width="3.85546875" customWidth="1"/>
    <col min="2552" max="2552" width="5.5703125" customWidth="1"/>
    <col min="2553" max="2553" width="6.28515625" customWidth="1"/>
    <col min="2554" max="2554" width="7.7109375" customWidth="1"/>
    <col min="2555" max="2555" width="6.42578125" customWidth="1"/>
    <col min="2556" max="2556" width="8.28515625" customWidth="1"/>
    <col min="2557" max="2557" width="5.140625" customWidth="1"/>
    <col min="2558" max="2558" width="9.42578125" customWidth="1"/>
    <col min="2560" max="2560" width="5.28515625" customWidth="1"/>
    <col min="2561" max="2561" width="4.42578125" customWidth="1"/>
    <col min="2562" max="2562" width="4.7109375" customWidth="1"/>
    <col min="2563" max="2567" width="5" customWidth="1"/>
    <col min="2572" max="2579" width="8.85546875" customWidth="1"/>
    <col min="2803" max="2803" width="8.42578125" customWidth="1"/>
    <col min="2804" max="2804" width="73.5703125" customWidth="1"/>
    <col min="2805" max="2805" width="4" customWidth="1"/>
    <col min="2806" max="2806" width="4.7109375" customWidth="1"/>
    <col min="2807" max="2807" width="3.85546875" customWidth="1"/>
    <col min="2808" max="2808" width="5.5703125" customWidth="1"/>
    <col min="2809" max="2809" width="6.28515625" customWidth="1"/>
    <col min="2810" max="2810" width="7.7109375" customWidth="1"/>
    <col min="2811" max="2811" width="6.42578125" customWidth="1"/>
    <col min="2812" max="2812" width="8.28515625" customWidth="1"/>
    <col min="2813" max="2813" width="5.140625" customWidth="1"/>
    <col min="2814" max="2814" width="9.42578125" customWidth="1"/>
    <col min="2816" max="2816" width="5.28515625" customWidth="1"/>
    <col min="2817" max="2817" width="4.42578125" customWidth="1"/>
    <col min="2818" max="2818" width="4.7109375" customWidth="1"/>
    <col min="2819" max="2823" width="5" customWidth="1"/>
    <col min="2828" max="2835" width="8.85546875" customWidth="1"/>
    <col min="3059" max="3059" width="8.42578125" customWidth="1"/>
    <col min="3060" max="3060" width="73.5703125" customWidth="1"/>
    <col min="3061" max="3061" width="4" customWidth="1"/>
    <col min="3062" max="3062" width="4.7109375" customWidth="1"/>
    <col min="3063" max="3063" width="3.85546875" customWidth="1"/>
    <col min="3064" max="3064" width="5.5703125" customWidth="1"/>
    <col min="3065" max="3065" width="6.28515625" customWidth="1"/>
    <col min="3066" max="3066" width="7.7109375" customWidth="1"/>
    <col min="3067" max="3067" width="6.42578125" customWidth="1"/>
    <col min="3068" max="3068" width="8.28515625" customWidth="1"/>
    <col min="3069" max="3069" width="5.140625" customWidth="1"/>
    <col min="3070" max="3070" width="9.42578125" customWidth="1"/>
    <col min="3072" max="3072" width="5.28515625" customWidth="1"/>
    <col min="3073" max="3073" width="4.42578125" customWidth="1"/>
    <col min="3074" max="3074" width="4.7109375" customWidth="1"/>
    <col min="3075" max="3079" width="5" customWidth="1"/>
    <col min="3084" max="3091" width="8.85546875" customWidth="1"/>
    <col min="3315" max="3315" width="8.42578125" customWidth="1"/>
    <col min="3316" max="3316" width="73.5703125" customWidth="1"/>
    <col min="3317" max="3317" width="4" customWidth="1"/>
    <col min="3318" max="3318" width="4.7109375" customWidth="1"/>
    <col min="3319" max="3319" width="3.85546875" customWidth="1"/>
    <col min="3320" max="3320" width="5.5703125" customWidth="1"/>
    <col min="3321" max="3321" width="6.28515625" customWidth="1"/>
    <col min="3322" max="3322" width="7.7109375" customWidth="1"/>
    <col min="3323" max="3323" width="6.42578125" customWidth="1"/>
    <col min="3324" max="3324" width="8.28515625" customWidth="1"/>
    <col min="3325" max="3325" width="5.140625" customWidth="1"/>
    <col min="3326" max="3326" width="9.42578125" customWidth="1"/>
    <col min="3328" max="3328" width="5.28515625" customWidth="1"/>
    <col min="3329" max="3329" width="4.42578125" customWidth="1"/>
    <col min="3330" max="3330" width="4.7109375" customWidth="1"/>
    <col min="3331" max="3335" width="5" customWidth="1"/>
    <col min="3340" max="3347" width="8.85546875" customWidth="1"/>
    <col min="3571" max="3571" width="8.42578125" customWidth="1"/>
    <col min="3572" max="3572" width="73.5703125" customWidth="1"/>
    <col min="3573" max="3573" width="4" customWidth="1"/>
    <col min="3574" max="3574" width="4.7109375" customWidth="1"/>
    <col min="3575" max="3575" width="3.85546875" customWidth="1"/>
    <col min="3576" max="3576" width="5.5703125" customWidth="1"/>
    <col min="3577" max="3577" width="6.28515625" customWidth="1"/>
    <col min="3578" max="3578" width="7.7109375" customWidth="1"/>
    <col min="3579" max="3579" width="6.42578125" customWidth="1"/>
    <col min="3580" max="3580" width="8.28515625" customWidth="1"/>
    <col min="3581" max="3581" width="5.140625" customWidth="1"/>
    <col min="3582" max="3582" width="9.42578125" customWidth="1"/>
    <col min="3584" max="3584" width="5.28515625" customWidth="1"/>
    <col min="3585" max="3585" width="4.42578125" customWidth="1"/>
    <col min="3586" max="3586" width="4.7109375" customWidth="1"/>
    <col min="3587" max="3591" width="5" customWidth="1"/>
    <col min="3596" max="3603" width="8.85546875" customWidth="1"/>
    <col min="3827" max="3827" width="8.42578125" customWidth="1"/>
    <col min="3828" max="3828" width="73.5703125" customWidth="1"/>
    <col min="3829" max="3829" width="4" customWidth="1"/>
    <col min="3830" max="3830" width="4.7109375" customWidth="1"/>
    <col min="3831" max="3831" width="3.85546875" customWidth="1"/>
    <col min="3832" max="3832" width="5.5703125" customWidth="1"/>
    <col min="3833" max="3833" width="6.28515625" customWidth="1"/>
    <col min="3834" max="3834" width="7.7109375" customWidth="1"/>
    <col min="3835" max="3835" width="6.42578125" customWidth="1"/>
    <col min="3836" max="3836" width="8.28515625" customWidth="1"/>
    <col min="3837" max="3837" width="5.140625" customWidth="1"/>
    <col min="3838" max="3838" width="9.42578125" customWidth="1"/>
    <col min="3840" max="3840" width="5.28515625" customWidth="1"/>
    <col min="3841" max="3841" width="4.42578125" customWidth="1"/>
    <col min="3842" max="3842" width="4.7109375" customWidth="1"/>
    <col min="3843" max="3847" width="5" customWidth="1"/>
    <col min="3852" max="3859" width="8.85546875" customWidth="1"/>
    <col min="4083" max="4083" width="8.42578125" customWidth="1"/>
    <col min="4084" max="4084" width="73.5703125" customWidth="1"/>
    <col min="4085" max="4085" width="4" customWidth="1"/>
    <col min="4086" max="4086" width="4.7109375" customWidth="1"/>
    <col min="4087" max="4087" width="3.85546875" customWidth="1"/>
    <col min="4088" max="4088" width="5.5703125" customWidth="1"/>
    <col min="4089" max="4089" width="6.28515625" customWidth="1"/>
    <col min="4090" max="4090" width="7.7109375" customWidth="1"/>
    <col min="4091" max="4091" width="6.42578125" customWidth="1"/>
    <col min="4092" max="4092" width="8.28515625" customWidth="1"/>
    <col min="4093" max="4093" width="5.140625" customWidth="1"/>
    <col min="4094" max="4094" width="9.42578125" customWidth="1"/>
    <col min="4096" max="4096" width="5.28515625" customWidth="1"/>
    <col min="4097" max="4097" width="4.42578125" customWidth="1"/>
    <col min="4098" max="4098" width="4.7109375" customWidth="1"/>
    <col min="4099" max="4103" width="5" customWidth="1"/>
    <col min="4108" max="4115" width="8.85546875" customWidth="1"/>
    <col min="4339" max="4339" width="8.42578125" customWidth="1"/>
    <col min="4340" max="4340" width="73.5703125" customWidth="1"/>
    <col min="4341" max="4341" width="4" customWidth="1"/>
    <col min="4342" max="4342" width="4.7109375" customWidth="1"/>
    <col min="4343" max="4343" width="3.85546875" customWidth="1"/>
    <col min="4344" max="4344" width="5.5703125" customWidth="1"/>
    <col min="4345" max="4345" width="6.28515625" customWidth="1"/>
    <col min="4346" max="4346" width="7.7109375" customWidth="1"/>
    <col min="4347" max="4347" width="6.42578125" customWidth="1"/>
    <col min="4348" max="4348" width="8.28515625" customWidth="1"/>
    <col min="4349" max="4349" width="5.140625" customWidth="1"/>
    <col min="4350" max="4350" width="9.42578125" customWidth="1"/>
    <col min="4352" max="4352" width="5.28515625" customWidth="1"/>
    <col min="4353" max="4353" width="4.42578125" customWidth="1"/>
    <col min="4354" max="4354" width="4.7109375" customWidth="1"/>
    <col min="4355" max="4359" width="5" customWidth="1"/>
    <col min="4364" max="4371" width="8.85546875" customWidth="1"/>
    <col min="4595" max="4595" width="8.42578125" customWidth="1"/>
    <col min="4596" max="4596" width="73.5703125" customWidth="1"/>
    <col min="4597" max="4597" width="4" customWidth="1"/>
    <col min="4598" max="4598" width="4.7109375" customWidth="1"/>
    <col min="4599" max="4599" width="3.85546875" customWidth="1"/>
    <col min="4600" max="4600" width="5.5703125" customWidth="1"/>
    <col min="4601" max="4601" width="6.28515625" customWidth="1"/>
    <col min="4602" max="4602" width="7.7109375" customWidth="1"/>
    <col min="4603" max="4603" width="6.42578125" customWidth="1"/>
    <col min="4604" max="4604" width="8.28515625" customWidth="1"/>
    <col min="4605" max="4605" width="5.140625" customWidth="1"/>
    <col min="4606" max="4606" width="9.42578125" customWidth="1"/>
    <col min="4608" max="4608" width="5.28515625" customWidth="1"/>
    <col min="4609" max="4609" width="4.42578125" customWidth="1"/>
    <col min="4610" max="4610" width="4.7109375" customWidth="1"/>
    <col min="4611" max="4615" width="5" customWidth="1"/>
    <col min="4620" max="4627" width="8.85546875" customWidth="1"/>
    <col min="4851" max="4851" width="8.42578125" customWidth="1"/>
    <col min="4852" max="4852" width="73.5703125" customWidth="1"/>
    <col min="4853" max="4853" width="4" customWidth="1"/>
    <col min="4854" max="4854" width="4.7109375" customWidth="1"/>
    <col min="4855" max="4855" width="3.85546875" customWidth="1"/>
    <col min="4856" max="4856" width="5.5703125" customWidth="1"/>
    <col min="4857" max="4857" width="6.28515625" customWidth="1"/>
    <col min="4858" max="4858" width="7.7109375" customWidth="1"/>
    <col min="4859" max="4859" width="6.42578125" customWidth="1"/>
    <col min="4860" max="4860" width="8.28515625" customWidth="1"/>
    <col min="4861" max="4861" width="5.140625" customWidth="1"/>
    <col min="4862" max="4862" width="9.42578125" customWidth="1"/>
    <col min="4864" max="4864" width="5.28515625" customWidth="1"/>
    <col min="4865" max="4865" width="4.42578125" customWidth="1"/>
    <col min="4866" max="4866" width="4.7109375" customWidth="1"/>
    <col min="4867" max="4871" width="5" customWidth="1"/>
    <col min="4876" max="4883" width="8.85546875" customWidth="1"/>
    <col min="5107" max="5107" width="8.42578125" customWidth="1"/>
    <col min="5108" max="5108" width="73.5703125" customWidth="1"/>
    <col min="5109" max="5109" width="4" customWidth="1"/>
    <col min="5110" max="5110" width="4.7109375" customWidth="1"/>
    <col min="5111" max="5111" width="3.85546875" customWidth="1"/>
    <col min="5112" max="5112" width="5.5703125" customWidth="1"/>
    <col min="5113" max="5113" width="6.28515625" customWidth="1"/>
    <col min="5114" max="5114" width="7.7109375" customWidth="1"/>
    <col min="5115" max="5115" width="6.42578125" customWidth="1"/>
    <col min="5116" max="5116" width="8.28515625" customWidth="1"/>
    <col min="5117" max="5117" width="5.140625" customWidth="1"/>
    <col min="5118" max="5118" width="9.42578125" customWidth="1"/>
    <col min="5120" max="5120" width="5.28515625" customWidth="1"/>
    <col min="5121" max="5121" width="4.42578125" customWidth="1"/>
    <col min="5122" max="5122" width="4.7109375" customWidth="1"/>
    <col min="5123" max="5127" width="5" customWidth="1"/>
    <col min="5132" max="5139" width="8.85546875" customWidth="1"/>
    <col min="5363" max="5363" width="8.42578125" customWidth="1"/>
    <col min="5364" max="5364" width="73.5703125" customWidth="1"/>
    <col min="5365" max="5365" width="4" customWidth="1"/>
    <col min="5366" max="5366" width="4.7109375" customWidth="1"/>
    <col min="5367" max="5367" width="3.85546875" customWidth="1"/>
    <col min="5368" max="5368" width="5.5703125" customWidth="1"/>
    <col min="5369" max="5369" width="6.28515625" customWidth="1"/>
    <col min="5370" max="5370" width="7.7109375" customWidth="1"/>
    <col min="5371" max="5371" width="6.42578125" customWidth="1"/>
    <col min="5372" max="5372" width="8.28515625" customWidth="1"/>
    <col min="5373" max="5373" width="5.140625" customWidth="1"/>
    <col min="5374" max="5374" width="9.42578125" customWidth="1"/>
    <col min="5376" max="5376" width="5.28515625" customWidth="1"/>
    <col min="5377" max="5377" width="4.42578125" customWidth="1"/>
    <col min="5378" max="5378" width="4.7109375" customWidth="1"/>
    <col min="5379" max="5383" width="5" customWidth="1"/>
    <col min="5388" max="5395" width="8.85546875" customWidth="1"/>
    <col min="5619" max="5619" width="8.42578125" customWidth="1"/>
    <col min="5620" max="5620" width="73.5703125" customWidth="1"/>
    <col min="5621" max="5621" width="4" customWidth="1"/>
    <col min="5622" max="5622" width="4.7109375" customWidth="1"/>
    <col min="5623" max="5623" width="3.85546875" customWidth="1"/>
    <col min="5624" max="5624" width="5.5703125" customWidth="1"/>
    <col min="5625" max="5625" width="6.28515625" customWidth="1"/>
    <col min="5626" max="5626" width="7.7109375" customWidth="1"/>
    <col min="5627" max="5627" width="6.42578125" customWidth="1"/>
    <col min="5628" max="5628" width="8.28515625" customWidth="1"/>
    <col min="5629" max="5629" width="5.140625" customWidth="1"/>
    <col min="5630" max="5630" width="9.42578125" customWidth="1"/>
    <col min="5632" max="5632" width="5.28515625" customWidth="1"/>
    <col min="5633" max="5633" width="4.42578125" customWidth="1"/>
    <col min="5634" max="5634" width="4.7109375" customWidth="1"/>
    <col min="5635" max="5639" width="5" customWidth="1"/>
    <col min="5644" max="5651" width="8.85546875" customWidth="1"/>
    <col min="5875" max="5875" width="8.42578125" customWidth="1"/>
    <col min="5876" max="5876" width="73.5703125" customWidth="1"/>
    <col min="5877" max="5877" width="4" customWidth="1"/>
    <col min="5878" max="5878" width="4.7109375" customWidth="1"/>
    <col min="5879" max="5879" width="3.85546875" customWidth="1"/>
    <col min="5880" max="5880" width="5.5703125" customWidth="1"/>
    <col min="5881" max="5881" width="6.28515625" customWidth="1"/>
    <col min="5882" max="5882" width="7.7109375" customWidth="1"/>
    <col min="5883" max="5883" width="6.42578125" customWidth="1"/>
    <col min="5884" max="5884" width="8.28515625" customWidth="1"/>
    <col min="5885" max="5885" width="5.140625" customWidth="1"/>
    <col min="5886" max="5886" width="9.42578125" customWidth="1"/>
    <col min="5888" max="5888" width="5.28515625" customWidth="1"/>
    <col min="5889" max="5889" width="4.42578125" customWidth="1"/>
    <col min="5890" max="5890" width="4.7109375" customWidth="1"/>
    <col min="5891" max="5895" width="5" customWidth="1"/>
    <col min="5900" max="5907" width="8.85546875" customWidth="1"/>
    <col min="6131" max="6131" width="8.42578125" customWidth="1"/>
    <col min="6132" max="6132" width="73.5703125" customWidth="1"/>
    <col min="6133" max="6133" width="4" customWidth="1"/>
    <col min="6134" max="6134" width="4.7109375" customWidth="1"/>
    <col min="6135" max="6135" width="3.85546875" customWidth="1"/>
    <col min="6136" max="6136" width="5.5703125" customWidth="1"/>
    <col min="6137" max="6137" width="6.28515625" customWidth="1"/>
    <col min="6138" max="6138" width="7.7109375" customWidth="1"/>
    <col min="6139" max="6139" width="6.42578125" customWidth="1"/>
    <col min="6140" max="6140" width="8.28515625" customWidth="1"/>
    <col min="6141" max="6141" width="5.140625" customWidth="1"/>
    <col min="6142" max="6142" width="9.42578125" customWidth="1"/>
    <col min="6144" max="6144" width="5.28515625" customWidth="1"/>
    <col min="6145" max="6145" width="4.42578125" customWidth="1"/>
    <col min="6146" max="6146" width="4.7109375" customWidth="1"/>
    <col min="6147" max="6151" width="5" customWidth="1"/>
    <col min="6156" max="6163" width="8.85546875" customWidth="1"/>
    <col min="6387" max="6387" width="8.42578125" customWidth="1"/>
    <col min="6388" max="6388" width="73.5703125" customWidth="1"/>
    <col min="6389" max="6389" width="4" customWidth="1"/>
    <col min="6390" max="6390" width="4.7109375" customWidth="1"/>
    <col min="6391" max="6391" width="3.85546875" customWidth="1"/>
    <col min="6392" max="6392" width="5.5703125" customWidth="1"/>
    <col min="6393" max="6393" width="6.28515625" customWidth="1"/>
    <col min="6394" max="6394" width="7.7109375" customWidth="1"/>
    <col min="6395" max="6395" width="6.42578125" customWidth="1"/>
    <col min="6396" max="6396" width="8.28515625" customWidth="1"/>
    <col min="6397" max="6397" width="5.140625" customWidth="1"/>
    <col min="6398" max="6398" width="9.42578125" customWidth="1"/>
    <col min="6400" max="6400" width="5.28515625" customWidth="1"/>
    <col min="6401" max="6401" width="4.42578125" customWidth="1"/>
    <col min="6402" max="6402" width="4.7109375" customWidth="1"/>
    <col min="6403" max="6407" width="5" customWidth="1"/>
    <col min="6412" max="6419" width="8.85546875" customWidth="1"/>
    <col min="6643" max="6643" width="8.42578125" customWidth="1"/>
    <col min="6644" max="6644" width="73.5703125" customWidth="1"/>
    <col min="6645" max="6645" width="4" customWidth="1"/>
    <col min="6646" max="6646" width="4.7109375" customWidth="1"/>
    <col min="6647" max="6647" width="3.85546875" customWidth="1"/>
    <col min="6648" max="6648" width="5.5703125" customWidth="1"/>
    <col min="6649" max="6649" width="6.28515625" customWidth="1"/>
    <col min="6650" max="6650" width="7.7109375" customWidth="1"/>
    <col min="6651" max="6651" width="6.42578125" customWidth="1"/>
    <col min="6652" max="6652" width="8.28515625" customWidth="1"/>
    <col min="6653" max="6653" width="5.140625" customWidth="1"/>
    <col min="6654" max="6654" width="9.42578125" customWidth="1"/>
    <col min="6656" max="6656" width="5.28515625" customWidth="1"/>
    <col min="6657" max="6657" width="4.42578125" customWidth="1"/>
    <col min="6658" max="6658" width="4.7109375" customWidth="1"/>
    <col min="6659" max="6663" width="5" customWidth="1"/>
    <col min="6668" max="6675" width="8.85546875" customWidth="1"/>
    <col min="6899" max="6899" width="8.42578125" customWidth="1"/>
    <col min="6900" max="6900" width="73.5703125" customWidth="1"/>
    <col min="6901" max="6901" width="4" customWidth="1"/>
    <col min="6902" max="6902" width="4.7109375" customWidth="1"/>
    <col min="6903" max="6903" width="3.85546875" customWidth="1"/>
    <col min="6904" max="6904" width="5.5703125" customWidth="1"/>
    <col min="6905" max="6905" width="6.28515625" customWidth="1"/>
    <col min="6906" max="6906" width="7.7109375" customWidth="1"/>
    <col min="6907" max="6907" width="6.42578125" customWidth="1"/>
    <col min="6908" max="6908" width="8.28515625" customWidth="1"/>
    <col min="6909" max="6909" width="5.140625" customWidth="1"/>
    <col min="6910" max="6910" width="9.42578125" customWidth="1"/>
    <col min="6912" max="6912" width="5.28515625" customWidth="1"/>
    <col min="6913" max="6913" width="4.42578125" customWidth="1"/>
    <col min="6914" max="6914" width="4.7109375" customWidth="1"/>
    <col min="6915" max="6919" width="5" customWidth="1"/>
    <col min="6924" max="6931" width="8.85546875" customWidth="1"/>
    <col min="7155" max="7155" width="8.42578125" customWidth="1"/>
    <col min="7156" max="7156" width="73.5703125" customWidth="1"/>
    <col min="7157" max="7157" width="4" customWidth="1"/>
    <col min="7158" max="7158" width="4.7109375" customWidth="1"/>
    <col min="7159" max="7159" width="3.85546875" customWidth="1"/>
    <col min="7160" max="7160" width="5.5703125" customWidth="1"/>
    <col min="7161" max="7161" width="6.28515625" customWidth="1"/>
    <col min="7162" max="7162" width="7.7109375" customWidth="1"/>
    <col min="7163" max="7163" width="6.42578125" customWidth="1"/>
    <col min="7164" max="7164" width="8.28515625" customWidth="1"/>
    <col min="7165" max="7165" width="5.140625" customWidth="1"/>
    <col min="7166" max="7166" width="9.42578125" customWidth="1"/>
    <col min="7168" max="7168" width="5.28515625" customWidth="1"/>
    <col min="7169" max="7169" width="4.42578125" customWidth="1"/>
    <col min="7170" max="7170" width="4.7109375" customWidth="1"/>
    <col min="7171" max="7175" width="5" customWidth="1"/>
    <col min="7180" max="7187" width="8.85546875" customWidth="1"/>
    <col min="7411" max="7411" width="8.42578125" customWidth="1"/>
    <col min="7412" max="7412" width="73.5703125" customWidth="1"/>
    <col min="7413" max="7413" width="4" customWidth="1"/>
    <col min="7414" max="7414" width="4.7109375" customWidth="1"/>
    <col min="7415" max="7415" width="3.85546875" customWidth="1"/>
    <col min="7416" max="7416" width="5.5703125" customWidth="1"/>
    <col min="7417" max="7417" width="6.28515625" customWidth="1"/>
    <col min="7418" max="7418" width="7.7109375" customWidth="1"/>
    <col min="7419" max="7419" width="6.42578125" customWidth="1"/>
    <col min="7420" max="7420" width="8.28515625" customWidth="1"/>
    <col min="7421" max="7421" width="5.140625" customWidth="1"/>
    <col min="7422" max="7422" width="9.42578125" customWidth="1"/>
    <col min="7424" max="7424" width="5.28515625" customWidth="1"/>
    <col min="7425" max="7425" width="4.42578125" customWidth="1"/>
    <col min="7426" max="7426" width="4.7109375" customWidth="1"/>
    <col min="7427" max="7431" width="5" customWidth="1"/>
    <col min="7436" max="7443" width="8.85546875" customWidth="1"/>
    <col min="7667" max="7667" width="8.42578125" customWidth="1"/>
    <col min="7668" max="7668" width="73.5703125" customWidth="1"/>
    <col min="7669" max="7669" width="4" customWidth="1"/>
    <col min="7670" max="7670" width="4.7109375" customWidth="1"/>
    <col min="7671" max="7671" width="3.85546875" customWidth="1"/>
    <col min="7672" max="7672" width="5.5703125" customWidth="1"/>
    <col min="7673" max="7673" width="6.28515625" customWidth="1"/>
    <col min="7674" max="7674" width="7.7109375" customWidth="1"/>
    <col min="7675" max="7675" width="6.42578125" customWidth="1"/>
    <col min="7676" max="7676" width="8.28515625" customWidth="1"/>
    <col min="7677" max="7677" width="5.140625" customWidth="1"/>
    <col min="7678" max="7678" width="9.42578125" customWidth="1"/>
    <col min="7680" max="7680" width="5.28515625" customWidth="1"/>
    <col min="7681" max="7681" width="4.42578125" customWidth="1"/>
    <col min="7682" max="7682" width="4.7109375" customWidth="1"/>
    <col min="7683" max="7687" width="5" customWidth="1"/>
    <col min="7692" max="7699" width="8.85546875" customWidth="1"/>
    <col min="7923" max="7923" width="8.42578125" customWidth="1"/>
    <col min="7924" max="7924" width="73.5703125" customWidth="1"/>
    <col min="7925" max="7925" width="4" customWidth="1"/>
    <col min="7926" max="7926" width="4.7109375" customWidth="1"/>
    <col min="7927" max="7927" width="3.85546875" customWidth="1"/>
    <col min="7928" max="7928" width="5.5703125" customWidth="1"/>
    <col min="7929" max="7929" width="6.28515625" customWidth="1"/>
    <col min="7930" max="7930" width="7.7109375" customWidth="1"/>
    <col min="7931" max="7931" width="6.42578125" customWidth="1"/>
    <col min="7932" max="7932" width="8.28515625" customWidth="1"/>
    <col min="7933" max="7933" width="5.140625" customWidth="1"/>
    <col min="7934" max="7934" width="9.42578125" customWidth="1"/>
    <col min="7936" max="7936" width="5.28515625" customWidth="1"/>
    <col min="7937" max="7937" width="4.42578125" customWidth="1"/>
    <col min="7938" max="7938" width="4.7109375" customWidth="1"/>
    <col min="7939" max="7943" width="5" customWidth="1"/>
    <col min="7948" max="7955" width="8.85546875" customWidth="1"/>
    <col min="8179" max="8179" width="8.42578125" customWidth="1"/>
    <col min="8180" max="8180" width="73.5703125" customWidth="1"/>
    <col min="8181" max="8181" width="4" customWidth="1"/>
    <col min="8182" max="8182" width="4.7109375" customWidth="1"/>
    <col min="8183" max="8183" width="3.85546875" customWidth="1"/>
    <col min="8184" max="8184" width="5.5703125" customWidth="1"/>
    <col min="8185" max="8185" width="6.28515625" customWidth="1"/>
    <col min="8186" max="8186" width="7.7109375" customWidth="1"/>
    <col min="8187" max="8187" width="6.42578125" customWidth="1"/>
    <col min="8188" max="8188" width="8.28515625" customWidth="1"/>
    <col min="8189" max="8189" width="5.140625" customWidth="1"/>
    <col min="8190" max="8190" width="9.42578125" customWidth="1"/>
    <col min="8192" max="8192" width="5.28515625" customWidth="1"/>
    <col min="8193" max="8193" width="4.42578125" customWidth="1"/>
    <col min="8194" max="8194" width="4.7109375" customWidth="1"/>
    <col min="8195" max="8199" width="5" customWidth="1"/>
    <col min="8204" max="8211" width="8.85546875" customWidth="1"/>
    <col min="8435" max="8435" width="8.42578125" customWidth="1"/>
    <col min="8436" max="8436" width="73.5703125" customWidth="1"/>
    <col min="8437" max="8437" width="4" customWidth="1"/>
    <col min="8438" max="8438" width="4.7109375" customWidth="1"/>
    <col min="8439" max="8439" width="3.85546875" customWidth="1"/>
    <col min="8440" max="8440" width="5.5703125" customWidth="1"/>
    <col min="8441" max="8441" width="6.28515625" customWidth="1"/>
    <col min="8442" max="8442" width="7.7109375" customWidth="1"/>
    <col min="8443" max="8443" width="6.42578125" customWidth="1"/>
    <col min="8444" max="8444" width="8.28515625" customWidth="1"/>
    <col min="8445" max="8445" width="5.140625" customWidth="1"/>
    <col min="8446" max="8446" width="9.42578125" customWidth="1"/>
    <col min="8448" max="8448" width="5.28515625" customWidth="1"/>
    <col min="8449" max="8449" width="4.42578125" customWidth="1"/>
    <col min="8450" max="8450" width="4.7109375" customWidth="1"/>
    <col min="8451" max="8455" width="5" customWidth="1"/>
    <col min="8460" max="8467" width="8.85546875" customWidth="1"/>
    <col min="8691" max="8691" width="8.42578125" customWidth="1"/>
    <col min="8692" max="8692" width="73.5703125" customWidth="1"/>
    <col min="8693" max="8693" width="4" customWidth="1"/>
    <col min="8694" max="8694" width="4.7109375" customWidth="1"/>
    <col min="8695" max="8695" width="3.85546875" customWidth="1"/>
    <col min="8696" max="8696" width="5.5703125" customWidth="1"/>
    <col min="8697" max="8697" width="6.28515625" customWidth="1"/>
    <col min="8698" max="8698" width="7.7109375" customWidth="1"/>
    <col min="8699" max="8699" width="6.42578125" customWidth="1"/>
    <col min="8700" max="8700" width="8.28515625" customWidth="1"/>
    <col min="8701" max="8701" width="5.140625" customWidth="1"/>
    <col min="8702" max="8702" width="9.42578125" customWidth="1"/>
    <col min="8704" max="8704" width="5.28515625" customWidth="1"/>
    <col min="8705" max="8705" width="4.42578125" customWidth="1"/>
    <col min="8706" max="8706" width="4.7109375" customWidth="1"/>
    <col min="8707" max="8711" width="5" customWidth="1"/>
    <col min="8716" max="8723" width="8.85546875" customWidth="1"/>
    <col min="8947" max="8947" width="8.42578125" customWidth="1"/>
    <col min="8948" max="8948" width="73.5703125" customWidth="1"/>
    <col min="8949" max="8949" width="4" customWidth="1"/>
    <col min="8950" max="8950" width="4.7109375" customWidth="1"/>
    <col min="8951" max="8951" width="3.85546875" customWidth="1"/>
    <col min="8952" max="8952" width="5.5703125" customWidth="1"/>
    <col min="8953" max="8953" width="6.28515625" customWidth="1"/>
    <col min="8954" max="8954" width="7.7109375" customWidth="1"/>
    <col min="8955" max="8955" width="6.42578125" customWidth="1"/>
    <col min="8956" max="8956" width="8.28515625" customWidth="1"/>
    <col min="8957" max="8957" width="5.140625" customWidth="1"/>
    <col min="8958" max="8958" width="9.42578125" customWidth="1"/>
    <col min="8960" max="8960" width="5.28515625" customWidth="1"/>
    <col min="8961" max="8961" width="4.42578125" customWidth="1"/>
    <col min="8962" max="8962" width="4.7109375" customWidth="1"/>
    <col min="8963" max="8967" width="5" customWidth="1"/>
    <col min="8972" max="8979" width="8.85546875" customWidth="1"/>
    <col min="9203" max="9203" width="8.42578125" customWidth="1"/>
    <col min="9204" max="9204" width="73.5703125" customWidth="1"/>
    <col min="9205" max="9205" width="4" customWidth="1"/>
    <col min="9206" max="9206" width="4.7109375" customWidth="1"/>
    <col min="9207" max="9207" width="3.85546875" customWidth="1"/>
    <col min="9208" max="9208" width="5.5703125" customWidth="1"/>
    <col min="9209" max="9209" width="6.28515625" customWidth="1"/>
    <col min="9210" max="9210" width="7.7109375" customWidth="1"/>
    <col min="9211" max="9211" width="6.42578125" customWidth="1"/>
    <col min="9212" max="9212" width="8.28515625" customWidth="1"/>
    <col min="9213" max="9213" width="5.140625" customWidth="1"/>
    <col min="9214" max="9214" width="9.42578125" customWidth="1"/>
    <col min="9216" max="9216" width="5.28515625" customWidth="1"/>
    <col min="9217" max="9217" width="4.42578125" customWidth="1"/>
    <col min="9218" max="9218" width="4.7109375" customWidth="1"/>
    <col min="9219" max="9223" width="5" customWidth="1"/>
    <col min="9228" max="9235" width="8.85546875" customWidth="1"/>
    <col min="9459" max="9459" width="8.42578125" customWidth="1"/>
    <col min="9460" max="9460" width="73.5703125" customWidth="1"/>
    <col min="9461" max="9461" width="4" customWidth="1"/>
    <col min="9462" max="9462" width="4.7109375" customWidth="1"/>
    <col min="9463" max="9463" width="3.85546875" customWidth="1"/>
    <col min="9464" max="9464" width="5.5703125" customWidth="1"/>
    <col min="9465" max="9465" width="6.28515625" customWidth="1"/>
    <col min="9466" max="9466" width="7.7109375" customWidth="1"/>
    <col min="9467" max="9467" width="6.42578125" customWidth="1"/>
    <col min="9468" max="9468" width="8.28515625" customWidth="1"/>
    <col min="9469" max="9469" width="5.140625" customWidth="1"/>
    <col min="9470" max="9470" width="9.42578125" customWidth="1"/>
    <col min="9472" max="9472" width="5.28515625" customWidth="1"/>
    <col min="9473" max="9473" width="4.42578125" customWidth="1"/>
    <col min="9474" max="9474" width="4.7109375" customWidth="1"/>
    <col min="9475" max="9479" width="5" customWidth="1"/>
    <col min="9484" max="9491" width="8.85546875" customWidth="1"/>
    <col min="9715" max="9715" width="8.42578125" customWidth="1"/>
    <col min="9716" max="9716" width="73.5703125" customWidth="1"/>
    <col min="9717" max="9717" width="4" customWidth="1"/>
    <col min="9718" max="9718" width="4.7109375" customWidth="1"/>
    <col min="9719" max="9719" width="3.85546875" customWidth="1"/>
    <col min="9720" max="9720" width="5.5703125" customWidth="1"/>
    <col min="9721" max="9721" width="6.28515625" customWidth="1"/>
    <col min="9722" max="9722" width="7.7109375" customWidth="1"/>
    <col min="9723" max="9723" width="6.42578125" customWidth="1"/>
    <col min="9724" max="9724" width="8.28515625" customWidth="1"/>
    <col min="9725" max="9725" width="5.140625" customWidth="1"/>
    <col min="9726" max="9726" width="9.42578125" customWidth="1"/>
    <col min="9728" max="9728" width="5.28515625" customWidth="1"/>
    <col min="9729" max="9729" width="4.42578125" customWidth="1"/>
    <col min="9730" max="9730" width="4.7109375" customWidth="1"/>
    <col min="9731" max="9735" width="5" customWidth="1"/>
    <col min="9740" max="9747" width="8.85546875" customWidth="1"/>
    <col min="9971" max="9971" width="8.42578125" customWidth="1"/>
    <col min="9972" max="9972" width="73.5703125" customWidth="1"/>
    <col min="9973" max="9973" width="4" customWidth="1"/>
    <col min="9974" max="9974" width="4.7109375" customWidth="1"/>
    <col min="9975" max="9975" width="3.85546875" customWidth="1"/>
    <col min="9976" max="9976" width="5.5703125" customWidth="1"/>
    <col min="9977" max="9977" width="6.28515625" customWidth="1"/>
    <col min="9978" max="9978" width="7.7109375" customWidth="1"/>
    <col min="9979" max="9979" width="6.42578125" customWidth="1"/>
    <col min="9980" max="9980" width="8.28515625" customWidth="1"/>
    <col min="9981" max="9981" width="5.140625" customWidth="1"/>
    <col min="9982" max="9982" width="9.42578125" customWidth="1"/>
    <col min="9984" max="9984" width="5.28515625" customWidth="1"/>
    <col min="9985" max="9985" width="4.42578125" customWidth="1"/>
    <col min="9986" max="9986" width="4.7109375" customWidth="1"/>
    <col min="9987" max="9991" width="5" customWidth="1"/>
    <col min="9996" max="10003" width="8.85546875" customWidth="1"/>
    <col min="10227" max="10227" width="8.42578125" customWidth="1"/>
    <col min="10228" max="10228" width="73.5703125" customWidth="1"/>
    <col min="10229" max="10229" width="4" customWidth="1"/>
    <col min="10230" max="10230" width="4.7109375" customWidth="1"/>
    <col min="10231" max="10231" width="3.85546875" customWidth="1"/>
    <col min="10232" max="10232" width="5.5703125" customWidth="1"/>
    <col min="10233" max="10233" width="6.28515625" customWidth="1"/>
    <col min="10234" max="10234" width="7.7109375" customWidth="1"/>
    <col min="10235" max="10235" width="6.42578125" customWidth="1"/>
    <col min="10236" max="10236" width="8.28515625" customWidth="1"/>
    <col min="10237" max="10237" width="5.140625" customWidth="1"/>
    <col min="10238" max="10238" width="9.42578125" customWidth="1"/>
    <col min="10240" max="10240" width="5.28515625" customWidth="1"/>
    <col min="10241" max="10241" width="4.42578125" customWidth="1"/>
    <col min="10242" max="10242" width="4.7109375" customWidth="1"/>
    <col min="10243" max="10247" width="5" customWidth="1"/>
    <col min="10252" max="10259" width="8.85546875" customWidth="1"/>
    <col min="10483" max="10483" width="8.42578125" customWidth="1"/>
    <col min="10484" max="10484" width="73.5703125" customWidth="1"/>
    <col min="10485" max="10485" width="4" customWidth="1"/>
    <col min="10486" max="10486" width="4.7109375" customWidth="1"/>
    <col min="10487" max="10487" width="3.85546875" customWidth="1"/>
    <col min="10488" max="10488" width="5.5703125" customWidth="1"/>
    <col min="10489" max="10489" width="6.28515625" customWidth="1"/>
    <col min="10490" max="10490" width="7.7109375" customWidth="1"/>
    <col min="10491" max="10491" width="6.42578125" customWidth="1"/>
    <col min="10492" max="10492" width="8.28515625" customWidth="1"/>
    <col min="10493" max="10493" width="5.140625" customWidth="1"/>
    <col min="10494" max="10494" width="9.42578125" customWidth="1"/>
    <col min="10496" max="10496" width="5.28515625" customWidth="1"/>
    <col min="10497" max="10497" width="4.42578125" customWidth="1"/>
    <col min="10498" max="10498" width="4.7109375" customWidth="1"/>
    <col min="10499" max="10503" width="5" customWidth="1"/>
    <col min="10508" max="10515" width="8.85546875" customWidth="1"/>
    <col min="10739" max="10739" width="8.42578125" customWidth="1"/>
    <col min="10740" max="10740" width="73.5703125" customWidth="1"/>
    <col min="10741" max="10741" width="4" customWidth="1"/>
    <col min="10742" max="10742" width="4.7109375" customWidth="1"/>
    <col min="10743" max="10743" width="3.85546875" customWidth="1"/>
    <col min="10744" max="10744" width="5.5703125" customWidth="1"/>
    <col min="10745" max="10745" width="6.28515625" customWidth="1"/>
    <col min="10746" max="10746" width="7.7109375" customWidth="1"/>
    <col min="10747" max="10747" width="6.42578125" customWidth="1"/>
    <col min="10748" max="10748" width="8.28515625" customWidth="1"/>
    <col min="10749" max="10749" width="5.140625" customWidth="1"/>
    <col min="10750" max="10750" width="9.42578125" customWidth="1"/>
    <col min="10752" max="10752" width="5.28515625" customWidth="1"/>
    <col min="10753" max="10753" width="4.42578125" customWidth="1"/>
    <col min="10754" max="10754" width="4.7109375" customWidth="1"/>
    <col min="10755" max="10759" width="5" customWidth="1"/>
    <col min="10764" max="10771" width="8.85546875" customWidth="1"/>
    <col min="10995" max="10995" width="8.42578125" customWidth="1"/>
    <col min="10996" max="10996" width="73.5703125" customWidth="1"/>
    <col min="10997" max="10997" width="4" customWidth="1"/>
    <col min="10998" max="10998" width="4.7109375" customWidth="1"/>
    <col min="10999" max="10999" width="3.85546875" customWidth="1"/>
    <col min="11000" max="11000" width="5.5703125" customWidth="1"/>
    <col min="11001" max="11001" width="6.28515625" customWidth="1"/>
    <col min="11002" max="11002" width="7.7109375" customWidth="1"/>
    <col min="11003" max="11003" width="6.42578125" customWidth="1"/>
    <col min="11004" max="11004" width="8.28515625" customWidth="1"/>
    <col min="11005" max="11005" width="5.140625" customWidth="1"/>
    <col min="11006" max="11006" width="9.42578125" customWidth="1"/>
    <col min="11008" max="11008" width="5.28515625" customWidth="1"/>
    <col min="11009" max="11009" width="4.42578125" customWidth="1"/>
    <col min="11010" max="11010" width="4.7109375" customWidth="1"/>
    <col min="11011" max="11015" width="5" customWidth="1"/>
    <col min="11020" max="11027" width="8.85546875" customWidth="1"/>
    <col min="11251" max="11251" width="8.42578125" customWidth="1"/>
    <col min="11252" max="11252" width="73.5703125" customWidth="1"/>
    <col min="11253" max="11253" width="4" customWidth="1"/>
    <col min="11254" max="11254" width="4.7109375" customWidth="1"/>
    <col min="11255" max="11255" width="3.85546875" customWidth="1"/>
    <col min="11256" max="11256" width="5.5703125" customWidth="1"/>
    <col min="11257" max="11257" width="6.28515625" customWidth="1"/>
    <col min="11258" max="11258" width="7.7109375" customWidth="1"/>
    <col min="11259" max="11259" width="6.42578125" customWidth="1"/>
    <col min="11260" max="11260" width="8.28515625" customWidth="1"/>
    <col min="11261" max="11261" width="5.140625" customWidth="1"/>
    <col min="11262" max="11262" width="9.42578125" customWidth="1"/>
    <col min="11264" max="11264" width="5.28515625" customWidth="1"/>
    <col min="11265" max="11265" width="4.42578125" customWidth="1"/>
    <col min="11266" max="11266" width="4.7109375" customWidth="1"/>
    <col min="11267" max="11271" width="5" customWidth="1"/>
    <col min="11276" max="11283" width="8.85546875" customWidth="1"/>
    <col min="11507" max="11507" width="8.42578125" customWidth="1"/>
    <col min="11508" max="11508" width="73.5703125" customWidth="1"/>
    <col min="11509" max="11509" width="4" customWidth="1"/>
    <col min="11510" max="11510" width="4.7109375" customWidth="1"/>
    <col min="11511" max="11511" width="3.85546875" customWidth="1"/>
    <col min="11512" max="11512" width="5.5703125" customWidth="1"/>
    <col min="11513" max="11513" width="6.28515625" customWidth="1"/>
    <col min="11514" max="11514" width="7.7109375" customWidth="1"/>
    <col min="11515" max="11515" width="6.42578125" customWidth="1"/>
    <col min="11516" max="11516" width="8.28515625" customWidth="1"/>
    <col min="11517" max="11517" width="5.140625" customWidth="1"/>
    <col min="11518" max="11518" width="9.42578125" customWidth="1"/>
    <col min="11520" max="11520" width="5.28515625" customWidth="1"/>
    <col min="11521" max="11521" width="4.42578125" customWidth="1"/>
    <col min="11522" max="11522" width="4.7109375" customWidth="1"/>
    <col min="11523" max="11527" width="5" customWidth="1"/>
    <col min="11532" max="11539" width="8.85546875" customWidth="1"/>
    <col min="11763" max="11763" width="8.42578125" customWidth="1"/>
    <col min="11764" max="11764" width="73.5703125" customWidth="1"/>
    <col min="11765" max="11765" width="4" customWidth="1"/>
    <col min="11766" max="11766" width="4.7109375" customWidth="1"/>
    <col min="11767" max="11767" width="3.85546875" customWidth="1"/>
    <col min="11768" max="11768" width="5.5703125" customWidth="1"/>
    <col min="11769" max="11769" width="6.28515625" customWidth="1"/>
    <col min="11770" max="11770" width="7.7109375" customWidth="1"/>
    <col min="11771" max="11771" width="6.42578125" customWidth="1"/>
    <col min="11772" max="11772" width="8.28515625" customWidth="1"/>
    <col min="11773" max="11773" width="5.140625" customWidth="1"/>
    <col min="11774" max="11774" width="9.42578125" customWidth="1"/>
    <col min="11776" max="11776" width="5.28515625" customWidth="1"/>
    <col min="11777" max="11777" width="4.42578125" customWidth="1"/>
    <col min="11778" max="11778" width="4.7109375" customWidth="1"/>
    <col min="11779" max="11783" width="5" customWidth="1"/>
    <col min="11788" max="11795" width="8.85546875" customWidth="1"/>
    <col min="12019" max="12019" width="8.42578125" customWidth="1"/>
    <col min="12020" max="12020" width="73.5703125" customWidth="1"/>
    <col min="12021" max="12021" width="4" customWidth="1"/>
    <col min="12022" max="12022" width="4.7109375" customWidth="1"/>
    <col min="12023" max="12023" width="3.85546875" customWidth="1"/>
    <col min="12024" max="12024" width="5.5703125" customWidth="1"/>
    <col min="12025" max="12025" width="6.28515625" customWidth="1"/>
    <col min="12026" max="12026" width="7.7109375" customWidth="1"/>
    <col min="12027" max="12027" width="6.42578125" customWidth="1"/>
    <col min="12028" max="12028" width="8.28515625" customWidth="1"/>
    <col min="12029" max="12029" width="5.140625" customWidth="1"/>
    <col min="12030" max="12030" width="9.42578125" customWidth="1"/>
    <col min="12032" max="12032" width="5.28515625" customWidth="1"/>
    <col min="12033" max="12033" width="4.42578125" customWidth="1"/>
    <col min="12034" max="12034" width="4.7109375" customWidth="1"/>
    <col min="12035" max="12039" width="5" customWidth="1"/>
    <col min="12044" max="12051" width="8.85546875" customWidth="1"/>
    <col min="12275" max="12275" width="8.42578125" customWidth="1"/>
    <col min="12276" max="12276" width="73.5703125" customWidth="1"/>
    <col min="12277" max="12277" width="4" customWidth="1"/>
    <col min="12278" max="12278" width="4.7109375" customWidth="1"/>
    <col min="12279" max="12279" width="3.85546875" customWidth="1"/>
    <col min="12280" max="12280" width="5.5703125" customWidth="1"/>
    <col min="12281" max="12281" width="6.28515625" customWidth="1"/>
    <col min="12282" max="12282" width="7.7109375" customWidth="1"/>
    <col min="12283" max="12283" width="6.42578125" customWidth="1"/>
    <col min="12284" max="12284" width="8.28515625" customWidth="1"/>
    <col min="12285" max="12285" width="5.140625" customWidth="1"/>
    <col min="12286" max="12286" width="9.42578125" customWidth="1"/>
    <col min="12288" max="12288" width="5.28515625" customWidth="1"/>
    <col min="12289" max="12289" width="4.42578125" customWidth="1"/>
    <col min="12290" max="12290" width="4.7109375" customWidth="1"/>
    <col min="12291" max="12295" width="5" customWidth="1"/>
    <col min="12300" max="12307" width="8.85546875" customWidth="1"/>
    <col min="12531" max="12531" width="8.42578125" customWidth="1"/>
    <col min="12532" max="12532" width="73.5703125" customWidth="1"/>
    <col min="12533" max="12533" width="4" customWidth="1"/>
    <col min="12534" max="12534" width="4.7109375" customWidth="1"/>
    <col min="12535" max="12535" width="3.85546875" customWidth="1"/>
    <col min="12536" max="12536" width="5.5703125" customWidth="1"/>
    <col min="12537" max="12537" width="6.28515625" customWidth="1"/>
    <col min="12538" max="12538" width="7.7109375" customWidth="1"/>
    <col min="12539" max="12539" width="6.42578125" customWidth="1"/>
    <col min="12540" max="12540" width="8.28515625" customWidth="1"/>
    <col min="12541" max="12541" width="5.140625" customWidth="1"/>
    <col min="12542" max="12542" width="9.42578125" customWidth="1"/>
    <col min="12544" max="12544" width="5.28515625" customWidth="1"/>
    <col min="12545" max="12545" width="4.42578125" customWidth="1"/>
    <col min="12546" max="12546" width="4.7109375" customWidth="1"/>
    <col min="12547" max="12551" width="5" customWidth="1"/>
    <col min="12556" max="12563" width="8.85546875" customWidth="1"/>
    <col min="12787" max="12787" width="8.42578125" customWidth="1"/>
    <col min="12788" max="12788" width="73.5703125" customWidth="1"/>
    <col min="12789" max="12789" width="4" customWidth="1"/>
    <col min="12790" max="12790" width="4.7109375" customWidth="1"/>
    <col min="12791" max="12791" width="3.85546875" customWidth="1"/>
    <col min="12792" max="12792" width="5.5703125" customWidth="1"/>
    <col min="12793" max="12793" width="6.28515625" customWidth="1"/>
    <col min="12794" max="12794" width="7.7109375" customWidth="1"/>
    <col min="12795" max="12795" width="6.42578125" customWidth="1"/>
    <col min="12796" max="12796" width="8.28515625" customWidth="1"/>
    <col min="12797" max="12797" width="5.140625" customWidth="1"/>
    <col min="12798" max="12798" width="9.42578125" customWidth="1"/>
    <col min="12800" max="12800" width="5.28515625" customWidth="1"/>
    <col min="12801" max="12801" width="4.42578125" customWidth="1"/>
    <col min="12802" max="12802" width="4.7109375" customWidth="1"/>
    <col min="12803" max="12807" width="5" customWidth="1"/>
    <col min="12812" max="12819" width="8.85546875" customWidth="1"/>
    <col min="13043" max="13043" width="8.42578125" customWidth="1"/>
    <col min="13044" max="13044" width="73.5703125" customWidth="1"/>
    <col min="13045" max="13045" width="4" customWidth="1"/>
    <col min="13046" max="13046" width="4.7109375" customWidth="1"/>
    <col min="13047" max="13047" width="3.85546875" customWidth="1"/>
    <col min="13048" max="13048" width="5.5703125" customWidth="1"/>
    <col min="13049" max="13049" width="6.28515625" customWidth="1"/>
    <col min="13050" max="13050" width="7.7109375" customWidth="1"/>
    <col min="13051" max="13051" width="6.42578125" customWidth="1"/>
    <col min="13052" max="13052" width="8.28515625" customWidth="1"/>
    <col min="13053" max="13053" width="5.140625" customWidth="1"/>
    <col min="13054" max="13054" width="9.42578125" customWidth="1"/>
    <col min="13056" max="13056" width="5.28515625" customWidth="1"/>
    <col min="13057" max="13057" width="4.42578125" customWidth="1"/>
    <col min="13058" max="13058" width="4.7109375" customWidth="1"/>
    <col min="13059" max="13063" width="5" customWidth="1"/>
    <col min="13068" max="13075" width="8.85546875" customWidth="1"/>
    <col min="13299" max="13299" width="8.42578125" customWidth="1"/>
    <col min="13300" max="13300" width="73.5703125" customWidth="1"/>
    <col min="13301" max="13301" width="4" customWidth="1"/>
    <col min="13302" max="13302" width="4.7109375" customWidth="1"/>
    <col min="13303" max="13303" width="3.85546875" customWidth="1"/>
    <col min="13304" max="13304" width="5.5703125" customWidth="1"/>
    <col min="13305" max="13305" width="6.28515625" customWidth="1"/>
    <col min="13306" max="13306" width="7.7109375" customWidth="1"/>
    <col min="13307" max="13307" width="6.42578125" customWidth="1"/>
    <col min="13308" max="13308" width="8.28515625" customWidth="1"/>
    <col min="13309" max="13309" width="5.140625" customWidth="1"/>
    <col min="13310" max="13310" width="9.42578125" customWidth="1"/>
    <col min="13312" max="13312" width="5.28515625" customWidth="1"/>
    <col min="13313" max="13313" width="4.42578125" customWidth="1"/>
    <col min="13314" max="13314" width="4.7109375" customWidth="1"/>
    <col min="13315" max="13319" width="5" customWidth="1"/>
    <col min="13324" max="13331" width="8.85546875" customWidth="1"/>
    <col min="13555" max="13555" width="8.42578125" customWidth="1"/>
    <col min="13556" max="13556" width="73.5703125" customWidth="1"/>
    <col min="13557" max="13557" width="4" customWidth="1"/>
    <col min="13558" max="13558" width="4.7109375" customWidth="1"/>
    <col min="13559" max="13559" width="3.85546875" customWidth="1"/>
    <col min="13560" max="13560" width="5.5703125" customWidth="1"/>
    <col min="13561" max="13561" width="6.28515625" customWidth="1"/>
    <col min="13562" max="13562" width="7.7109375" customWidth="1"/>
    <col min="13563" max="13563" width="6.42578125" customWidth="1"/>
    <col min="13564" max="13564" width="8.28515625" customWidth="1"/>
    <col min="13565" max="13565" width="5.140625" customWidth="1"/>
    <col min="13566" max="13566" width="9.42578125" customWidth="1"/>
    <col min="13568" max="13568" width="5.28515625" customWidth="1"/>
    <col min="13569" max="13569" width="4.42578125" customWidth="1"/>
    <col min="13570" max="13570" width="4.7109375" customWidth="1"/>
    <col min="13571" max="13575" width="5" customWidth="1"/>
    <col min="13580" max="13587" width="8.85546875" customWidth="1"/>
    <col min="13811" max="13811" width="8.42578125" customWidth="1"/>
    <col min="13812" max="13812" width="73.5703125" customWidth="1"/>
    <col min="13813" max="13813" width="4" customWidth="1"/>
    <col min="13814" max="13814" width="4.7109375" customWidth="1"/>
    <col min="13815" max="13815" width="3.85546875" customWidth="1"/>
    <col min="13816" max="13816" width="5.5703125" customWidth="1"/>
    <col min="13817" max="13817" width="6.28515625" customWidth="1"/>
    <col min="13818" max="13818" width="7.7109375" customWidth="1"/>
    <col min="13819" max="13819" width="6.42578125" customWidth="1"/>
    <col min="13820" max="13820" width="8.28515625" customWidth="1"/>
    <col min="13821" max="13821" width="5.140625" customWidth="1"/>
    <col min="13822" max="13822" width="9.42578125" customWidth="1"/>
    <col min="13824" max="13824" width="5.28515625" customWidth="1"/>
    <col min="13825" max="13825" width="4.42578125" customWidth="1"/>
    <col min="13826" max="13826" width="4.7109375" customWidth="1"/>
    <col min="13827" max="13831" width="5" customWidth="1"/>
    <col min="13836" max="13843" width="8.85546875" customWidth="1"/>
    <col min="14067" max="14067" width="8.42578125" customWidth="1"/>
    <col min="14068" max="14068" width="73.5703125" customWidth="1"/>
    <col min="14069" max="14069" width="4" customWidth="1"/>
    <col min="14070" max="14070" width="4.7109375" customWidth="1"/>
    <col min="14071" max="14071" width="3.85546875" customWidth="1"/>
    <col min="14072" max="14072" width="5.5703125" customWidth="1"/>
    <col min="14073" max="14073" width="6.28515625" customWidth="1"/>
    <col min="14074" max="14074" width="7.7109375" customWidth="1"/>
    <col min="14075" max="14075" width="6.42578125" customWidth="1"/>
    <col min="14076" max="14076" width="8.28515625" customWidth="1"/>
    <col min="14077" max="14077" width="5.140625" customWidth="1"/>
    <col min="14078" max="14078" width="9.42578125" customWidth="1"/>
    <col min="14080" max="14080" width="5.28515625" customWidth="1"/>
    <col min="14081" max="14081" width="4.42578125" customWidth="1"/>
    <col min="14082" max="14082" width="4.7109375" customWidth="1"/>
    <col min="14083" max="14087" width="5" customWidth="1"/>
    <col min="14092" max="14099" width="8.85546875" customWidth="1"/>
    <col min="14323" max="14323" width="8.42578125" customWidth="1"/>
    <col min="14324" max="14324" width="73.5703125" customWidth="1"/>
    <col min="14325" max="14325" width="4" customWidth="1"/>
    <col min="14326" max="14326" width="4.7109375" customWidth="1"/>
    <col min="14327" max="14327" width="3.85546875" customWidth="1"/>
    <col min="14328" max="14328" width="5.5703125" customWidth="1"/>
    <col min="14329" max="14329" width="6.28515625" customWidth="1"/>
    <col min="14330" max="14330" width="7.7109375" customWidth="1"/>
    <col min="14331" max="14331" width="6.42578125" customWidth="1"/>
    <col min="14332" max="14332" width="8.28515625" customWidth="1"/>
    <col min="14333" max="14333" width="5.140625" customWidth="1"/>
    <col min="14334" max="14334" width="9.42578125" customWidth="1"/>
    <col min="14336" max="14336" width="5.28515625" customWidth="1"/>
    <col min="14337" max="14337" width="4.42578125" customWidth="1"/>
    <col min="14338" max="14338" width="4.7109375" customWidth="1"/>
    <col min="14339" max="14343" width="5" customWidth="1"/>
    <col min="14348" max="14355" width="8.85546875" customWidth="1"/>
    <col min="14579" max="14579" width="8.42578125" customWidth="1"/>
    <col min="14580" max="14580" width="73.5703125" customWidth="1"/>
    <col min="14581" max="14581" width="4" customWidth="1"/>
    <col min="14582" max="14582" width="4.7109375" customWidth="1"/>
    <col min="14583" max="14583" width="3.85546875" customWidth="1"/>
    <col min="14584" max="14584" width="5.5703125" customWidth="1"/>
    <col min="14585" max="14585" width="6.28515625" customWidth="1"/>
    <col min="14586" max="14586" width="7.7109375" customWidth="1"/>
    <col min="14587" max="14587" width="6.42578125" customWidth="1"/>
    <col min="14588" max="14588" width="8.28515625" customWidth="1"/>
    <col min="14589" max="14589" width="5.140625" customWidth="1"/>
    <col min="14590" max="14590" width="9.42578125" customWidth="1"/>
    <col min="14592" max="14592" width="5.28515625" customWidth="1"/>
    <col min="14593" max="14593" width="4.42578125" customWidth="1"/>
    <col min="14594" max="14594" width="4.7109375" customWidth="1"/>
    <col min="14595" max="14599" width="5" customWidth="1"/>
    <col min="14604" max="14611" width="8.85546875" customWidth="1"/>
    <col min="14835" max="14835" width="8.42578125" customWidth="1"/>
    <col min="14836" max="14836" width="73.5703125" customWidth="1"/>
    <col min="14837" max="14837" width="4" customWidth="1"/>
    <col min="14838" max="14838" width="4.7109375" customWidth="1"/>
    <col min="14839" max="14839" width="3.85546875" customWidth="1"/>
    <col min="14840" max="14840" width="5.5703125" customWidth="1"/>
    <col min="14841" max="14841" width="6.28515625" customWidth="1"/>
    <col min="14842" max="14842" width="7.7109375" customWidth="1"/>
    <col min="14843" max="14843" width="6.42578125" customWidth="1"/>
    <col min="14844" max="14844" width="8.28515625" customWidth="1"/>
    <col min="14845" max="14845" width="5.140625" customWidth="1"/>
    <col min="14846" max="14846" width="9.42578125" customWidth="1"/>
    <col min="14848" max="14848" width="5.28515625" customWidth="1"/>
    <col min="14849" max="14849" width="4.42578125" customWidth="1"/>
    <col min="14850" max="14850" width="4.7109375" customWidth="1"/>
    <col min="14851" max="14855" width="5" customWidth="1"/>
    <col min="14860" max="14867" width="8.85546875" customWidth="1"/>
    <col min="15091" max="15091" width="8.42578125" customWidth="1"/>
    <col min="15092" max="15092" width="73.5703125" customWidth="1"/>
    <col min="15093" max="15093" width="4" customWidth="1"/>
    <col min="15094" max="15094" width="4.7109375" customWidth="1"/>
    <col min="15095" max="15095" width="3.85546875" customWidth="1"/>
    <col min="15096" max="15096" width="5.5703125" customWidth="1"/>
    <col min="15097" max="15097" width="6.28515625" customWidth="1"/>
    <col min="15098" max="15098" width="7.7109375" customWidth="1"/>
    <col min="15099" max="15099" width="6.42578125" customWidth="1"/>
    <col min="15100" max="15100" width="8.28515625" customWidth="1"/>
    <col min="15101" max="15101" width="5.140625" customWidth="1"/>
    <col min="15102" max="15102" width="9.42578125" customWidth="1"/>
    <col min="15104" max="15104" width="5.28515625" customWidth="1"/>
    <col min="15105" max="15105" width="4.42578125" customWidth="1"/>
    <col min="15106" max="15106" width="4.7109375" customWidth="1"/>
    <col min="15107" max="15111" width="5" customWidth="1"/>
    <col min="15116" max="15123" width="8.85546875" customWidth="1"/>
    <col min="15347" max="15347" width="8.42578125" customWidth="1"/>
    <col min="15348" max="15348" width="73.5703125" customWidth="1"/>
    <col min="15349" max="15349" width="4" customWidth="1"/>
    <col min="15350" max="15350" width="4.7109375" customWidth="1"/>
    <col min="15351" max="15351" width="3.85546875" customWidth="1"/>
    <col min="15352" max="15352" width="5.5703125" customWidth="1"/>
    <col min="15353" max="15353" width="6.28515625" customWidth="1"/>
    <col min="15354" max="15354" width="7.7109375" customWidth="1"/>
    <col min="15355" max="15355" width="6.42578125" customWidth="1"/>
    <col min="15356" max="15356" width="8.28515625" customWidth="1"/>
    <col min="15357" max="15357" width="5.140625" customWidth="1"/>
    <col min="15358" max="15358" width="9.42578125" customWidth="1"/>
    <col min="15360" max="15360" width="5.28515625" customWidth="1"/>
    <col min="15361" max="15361" width="4.42578125" customWidth="1"/>
    <col min="15362" max="15362" width="4.7109375" customWidth="1"/>
    <col min="15363" max="15367" width="5" customWidth="1"/>
    <col min="15372" max="15379" width="8.85546875" customWidth="1"/>
    <col min="15603" max="15603" width="8.42578125" customWidth="1"/>
    <col min="15604" max="15604" width="73.5703125" customWidth="1"/>
    <col min="15605" max="15605" width="4" customWidth="1"/>
    <col min="15606" max="15606" width="4.7109375" customWidth="1"/>
    <col min="15607" max="15607" width="3.85546875" customWidth="1"/>
    <col min="15608" max="15608" width="5.5703125" customWidth="1"/>
    <col min="15609" max="15609" width="6.28515625" customWidth="1"/>
    <col min="15610" max="15610" width="7.7109375" customWidth="1"/>
    <col min="15611" max="15611" width="6.42578125" customWidth="1"/>
    <col min="15612" max="15612" width="8.28515625" customWidth="1"/>
    <col min="15613" max="15613" width="5.140625" customWidth="1"/>
    <col min="15614" max="15614" width="9.42578125" customWidth="1"/>
    <col min="15616" max="15616" width="5.28515625" customWidth="1"/>
    <col min="15617" max="15617" width="4.42578125" customWidth="1"/>
    <col min="15618" max="15618" width="4.7109375" customWidth="1"/>
    <col min="15619" max="15623" width="5" customWidth="1"/>
    <col min="15628" max="15635" width="8.85546875" customWidth="1"/>
    <col min="15859" max="15859" width="8.42578125" customWidth="1"/>
    <col min="15860" max="15860" width="73.5703125" customWidth="1"/>
    <col min="15861" max="15861" width="4" customWidth="1"/>
    <col min="15862" max="15862" width="4.7109375" customWidth="1"/>
    <col min="15863" max="15863" width="3.85546875" customWidth="1"/>
    <col min="15864" max="15864" width="5.5703125" customWidth="1"/>
    <col min="15865" max="15865" width="6.28515625" customWidth="1"/>
    <col min="15866" max="15866" width="7.7109375" customWidth="1"/>
    <col min="15867" max="15867" width="6.42578125" customWidth="1"/>
    <col min="15868" max="15868" width="8.28515625" customWidth="1"/>
    <col min="15869" max="15869" width="5.140625" customWidth="1"/>
    <col min="15870" max="15870" width="9.42578125" customWidth="1"/>
    <col min="15872" max="15872" width="5.28515625" customWidth="1"/>
    <col min="15873" max="15873" width="4.42578125" customWidth="1"/>
    <col min="15874" max="15874" width="4.7109375" customWidth="1"/>
    <col min="15875" max="15879" width="5" customWidth="1"/>
    <col min="15884" max="15891" width="8.85546875" customWidth="1"/>
    <col min="16115" max="16115" width="8.42578125" customWidth="1"/>
    <col min="16116" max="16116" width="73.5703125" customWidth="1"/>
    <col min="16117" max="16117" width="4" customWidth="1"/>
    <col min="16118" max="16118" width="4.7109375" customWidth="1"/>
    <col min="16119" max="16119" width="3.85546875" customWidth="1"/>
    <col min="16120" max="16120" width="5.5703125" customWidth="1"/>
    <col min="16121" max="16121" width="6.28515625" customWidth="1"/>
    <col min="16122" max="16122" width="7.7109375" customWidth="1"/>
    <col min="16123" max="16123" width="6.42578125" customWidth="1"/>
    <col min="16124" max="16124" width="8.28515625" customWidth="1"/>
    <col min="16125" max="16125" width="5.140625" customWidth="1"/>
    <col min="16126" max="16126" width="9.42578125" customWidth="1"/>
    <col min="16128" max="16128" width="5.28515625" customWidth="1"/>
    <col min="16129" max="16129" width="4.42578125" customWidth="1"/>
    <col min="16130" max="16130" width="4.7109375" customWidth="1"/>
    <col min="16131" max="16135" width="5" customWidth="1"/>
    <col min="16140" max="16147" width="8.85546875" customWidth="1"/>
  </cols>
  <sheetData>
    <row r="1" spans="1:21" ht="15.75" thickBot="1" x14ac:dyDescent="0.3">
      <c r="A1" s="592" t="s">
        <v>71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4"/>
    </row>
    <row r="2" spans="1:21" x14ac:dyDescent="0.25">
      <c r="A2" s="595" t="s">
        <v>72</v>
      </c>
      <c r="B2" s="598" t="s">
        <v>73</v>
      </c>
      <c r="C2" s="601" t="s">
        <v>74</v>
      </c>
      <c r="D2" s="601"/>
      <c r="E2" s="601"/>
      <c r="F2" s="602"/>
      <c r="G2" s="603" t="s">
        <v>75</v>
      </c>
      <c r="H2" s="606" t="s">
        <v>76</v>
      </c>
      <c r="I2" s="607"/>
      <c r="J2" s="607"/>
      <c r="K2" s="607"/>
      <c r="L2" s="607"/>
      <c r="M2" s="608"/>
      <c r="N2" s="609" t="s">
        <v>77</v>
      </c>
      <c r="O2" s="601"/>
      <c r="P2" s="601"/>
      <c r="Q2" s="601"/>
      <c r="R2" s="601"/>
      <c r="S2" s="601"/>
      <c r="T2" s="601"/>
      <c r="U2" s="610"/>
    </row>
    <row r="3" spans="1:21" x14ac:dyDescent="0.25">
      <c r="A3" s="596"/>
      <c r="B3" s="599"/>
      <c r="C3" s="587" t="s">
        <v>78</v>
      </c>
      <c r="D3" s="611" t="s">
        <v>79</v>
      </c>
      <c r="E3" s="613" t="s">
        <v>80</v>
      </c>
      <c r="F3" s="614"/>
      <c r="G3" s="604"/>
      <c r="H3" s="615" t="s">
        <v>81</v>
      </c>
      <c r="I3" s="617" t="s">
        <v>82</v>
      </c>
      <c r="J3" s="617"/>
      <c r="K3" s="617"/>
      <c r="L3" s="618"/>
      <c r="M3" s="619" t="s">
        <v>83</v>
      </c>
      <c r="N3" s="621" t="s">
        <v>84</v>
      </c>
      <c r="O3" s="613"/>
      <c r="P3" s="585" t="s">
        <v>85</v>
      </c>
      <c r="Q3" s="585"/>
      <c r="R3" s="613" t="s">
        <v>86</v>
      </c>
      <c r="S3" s="613"/>
      <c r="T3" s="585" t="s">
        <v>87</v>
      </c>
      <c r="U3" s="586"/>
    </row>
    <row r="4" spans="1:21" x14ac:dyDescent="0.25">
      <c r="A4" s="596"/>
      <c r="B4" s="599"/>
      <c r="C4" s="587"/>
      <c r="D4" s="611"/>
      <c r="E4" s="587" t="s">
        <v>88</v>
      </c>
      <c r="F4" s="589" t="s">
        <v>89</v>
      </c>
      <c r="G4" s="604"/>
      <c r="H4" s="615"/>
      <c r="I4" s="622" t="s">
        <v>90</v>
      </c>
      <c r="J4" s="585" t="s">
        <v>91</v>
      </c>
      <c r="K4" s="585"/>
      <c r="L4" s="624"/>
      <c r="M4" s="619"/>
      <c r="N4" s="621" t="s">
        <v>92</v>
      </c>
      <c r="O4" s="613"/>
      <c r="P4" s="613"/>
      <c r="Q4" s="613"/>
      <c r="R4" s="613"/>
      <c r="S4" s="613"/>
      <c r="T4" s="613"/>
      <c r="U4" s="625"/>
    </row>
    <row r="5" spans="1:21" x14ac:dyDescent="0.25">
      <c r="A5" s="596"/>
      <c r="B5" s="599"/>
      <c r="C5" s="587"/>
      <c r="D5" s="611"/>
      <c r="E5" s="587"/>
      <c r="F5" s="590"/>
      <c r="G5" s="604"/>
      <c r="H5" s="615"/>
      <c r="I5" s="622"/>
      <c r="J5" s="626" t="s">
        <v>93</v>
      </c>
      <c r="K5" s="626" t="s">
        <v>94</v>
      </c>
      <c r="L5" s="628" t="s">
        <v>95</v>
      </c>
      <c r="M5" s="619"/>
      <c r="N5" s="128">
        <v>1</v>
      </c>
      <c r="O5" s="129">
        <f t="shared" ref="O5:U5" si="0">N5+1</f>
        <v>2</v>
      </c>
      <c r="P5" s="130">
        <f t="shared" si="0"/>
        <v>3</v>
      </c>
      <c r="Q5" s="130">
        <f t="shared" si="0"/>
        <v>4</v>
      </c>
      <c r="R5" s="129">
        <f t="shared" si="0"/>
        <v>5</v>
      </c>
      <c r="S5" s="129">
        <f t="shared" si="0"/>
        <v>6</v>
      </c>
      <c r="T5" s="130">
        <f t="shared" si="0"/>
        <v>7</v>
      </c>
      <c r="U5" s="131">
        <f t="shared" si="0"/>
        <v>8</v>
      </c>
    </row>
    <row r="6" spans="1:21" x14ac:dyDescent="0.25">
      <c r="A6" s="596"/>
      <c r="B6" s="599"/>
      <c r="C6" s="587"/>
      <c r="D6" s="611"/>
      <c r="E6" s="587"/>
      <c r="F6" s="590"/>
      <c r="G6" s="604"/>
      <c r="H6" s="615"/>
      <c r="I6" s="622"/>
      <c r="J6" s="626"/>
      <c r="K6" s="626"/>
      <c r="L6" s="628"/>
      <c r="M6" s="619"/>
      <c r="N6" s="621" t="s">
        <v>96</v>
      </c>
      <c r="O6" s="613"/>
      <c r="P6" s="613"/>
      <c r="Q6" s="613"/>
      <c r="R6" s="613"/>
      <c r="S6" s="613"/>
      <c r="T6" s="613"/>
      <c r="U6" s="625"/>
    </row>
    <row r="7" spans="1:21" ht="15.75" thickBot="1" x14ac:dyDescent="0.3">
      <c r="A7" s="597"/>
      <c r="B7" s="600"/>
      <c r="C7" s="588"/>
      <c r="D7" s="612"/>
      <c r="E7" s="588"/>
      <c r="F7" s="591"/>
      <c r="G7" s="605"/>
      <c r="H7" s="616"/>
      <c r="I7" s="623"/>
      <c r="J7" s="627"/>
      <c r="K7" s="627"/>
      <c r="L7" s="629"/>
      <c r="M7" s="620"/>
      <c r="N7" s="171">
        <v>15</v>
      </c>
      <c r="O7" s="172">
        <v>15</v>
      </c>
      <c r="P7" s="173">
        <v>15</v>
      </c>
      <c r="Q7" s="173">
        <v>15</v>
      </c>
      <c r="R7" s="172">
        <v>15</v>
      </c>
      <c r="S7" s="172">
        <v>15</v>
      </c>
      <c r="T7" s="173">
        <v>15</v>
      </c>
      <c r="U7" s="174">
        <v>10</v>
      </c>
    </row>
    <row r="8" spans="1:21" ht="15.75" thickBot="1" x14ac:dyDescent="0.3">
      <c r="A8" s="162">
        <v>1</v>
      </c>
      <c r="B8" s="163">
        <f>A8+1</f>
        <v>2</v>
      </c>
      <c r="C8" s="163">
        <f t="shared" ref="C8:T8" si="1">B8+1</f>
        <v>3</v>
      </c>
      <c r="D8" s="164">
        <f t="shared" si="1"/>
        <v>4</v>
      </c>
      <c r="E8" s="163">
        <f t="shared" si="1"/>
        <v>5</v>
      </c>
      <c r="F8" s="165">
        <f t="shared" si="1"/>
        <v>6</v>
      </c>
      <c r="G8" s="166">
        <f t="shared" si="1"/>
        <v>7</v>
      </c>
      <c r="H8" s="167">
        <f t="shared" si="1"/>
        <v>8</v>
      </c>
      <c r="I8" s="163">
        <f t="shared" si="1"/>
        <v>9</v>
      </c>
      <c r="J8" s="164">
        <f t="shared" si="1"/>
        <v>10</v>
      </c>
      <c r="K8" s="164">
        <f t="shared" si="1"/>
        <v>11</v>
      </c>
      <c r="L8" s="164">
        <f t="shared" si="1"/>
        <v>12</v>
      </c>
      <c r="M8" s="166">
        <f t="shared" si="1"/>
        <v>13</v>
      </c>
      <c r="N8" s="163">
        <f>M8+1</f>
        <v>14</v>
      </c>
      <c r="O8" s="163">
        <f t="shared" si="1"/>
        <v>15</v>
      </c>
      <c r="P8" s="168">
        <f t="shared" si="1"/>
        <v>16</v>
      </c>
      <c r="Q8" s="168">
        <f t="shared" si="1"/>
        <v>17</v>
      </c>
      <c r="R8" s="169">
        <f t="shared" si="1"/>
        <v>18</v>
      </c>
      <c r="S8" s="169">
        <f t="shared" si="1"/>
        <v>19</v>
      </c>
      <c r="T8" s="168">
        <f t="shared" si="1"/>
        <v>20</v>
      </c>
      <c r="U8" s="170">
        <f>T8+1</f>
        <v>21</v>
      </c>
    </row>
    <row r="9" spans="1:21" ht="15.75" thickBot="1" x14ac:dyDescent="0.3">
      <c r="A9" s="630" t="s">
        <v>97</v>
      </c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2"/>
    </row>
    <row r="10" spans="1:21" s="5" customFormat="1" ht="16.5" thickBot="1" x14ac:dyDescent="0.3">
      <c r="A10" s="633" t="s">
        <v>98</v>
      </c>
      <c r="B10" s="634"/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5"/>
      <c r="O10" s="635"/>
      <c r="P10" s="635"/>
      <c r="Q10" s="635"/>
      <c r="R10" s="635"/>
      <c r="S10" s="635"/>
      <c r="T10" s="635"/>
      <c r="U10" s="636"/>
    </row>
    <row r="11" spans="1:21" x14ac:dyDescent="0.25">
      <c r="A11" s="139" t="s">
        <v>99</v>
      </c>
      <c r="B11" s="141" t="s">
        <v>100</v>
      </c>
      <c r="C11" s="142"/>
      <c r="D11" s="75">
        <v>2</v>
      </c>
      <c r="E11" s="142"/>
      <c r="F11" s="251"/>
      <c r="G11" s="136">
        <v>4</v>
      </c>
      <c r="H11" s="143">
        <f>G11*30</f>
        <v>120</v>
      </c>
      <c r="I11" s="142">
        <f>J11+L11</f>
        <v>44</v>
      </c>
      <c r="J11" s="75">
        <v>30</v>
      </c>
      <c r="K11" s="75"/>
      <c r="L11" s="257">
        <v>14</v>
      </c>
      <c r="M11" s="151">
        <f>H11-I11</f>
        <v>76</v>
      </c>
      <c r="N11" s="154"/>
      <c r="O11" s="155">
        <v>3</v>
      </c>
      <c r="P11" s="259"/>
      <c r="Q11" s="259"/>
      <c r="R11" s="156"/>
      <c r="S11" s="156"/>
      <c r="T11" s="259"/>
      <c r="U11" s="262"/>
    </row>
    <row r="12" spans="1:21" x14ac:dyDescent="0.25">
      <c r="A12" s="140" t="s">
        <v>101</v>
      </c>
      <c r="B12" s="138" t="s">
        <v>102</v>
      </c>
      <c r="C12" s="133">
        <v>2</v>
      </c>
      <c r="D12" s="61">
        <v>1</v>
      </c>
      <c r="E12" s="133"/>
      <c r="F12" s="252"/>
      <c r="G12" s="323">
        <v>4</v>
      </c>
      <c r="H12" s="135">
        <f t="shared" ref="H12:H24" si="2">G12*30</f>
        <v>120</v>
      </c>
      <c r="I12" s="132">
        <f t="shared" ref="I12:I23" si="3">J12+L12</f>
        <v>46</v>
      </c>
      <c r="J12" s="61">
        <v>16</v>
      </c>
      <c r="K12" s="61"/>
      <c r="L12" s="258">
        <v>30</v>
      </c>
      <c r="M12" s="152">
        <f t="shared" ref="M12:M24" si="4">H12-I12</f>
        <v>74</v>
      </c>
      <c r="N12" s="157">
        <v>2</v>
      </c>
      <c r="O12" s="153">
        <v>1</v>
      </c>
      <c r="P12" s="260"/>
      <c r="Q12" s="260"/>
      <c r="R12" s="153"/>
      <c r="S12" s="153"/>
      <c r="T12" s="260"/>
      <c r="U12" s="263"/>
    </row>
    <row r="13" spans="1:21" ht="45" x14ac:dyDescent="0.25">
      <c r="A13" s="140" t="s">
        <v>103</v>
      </c>
      <c r="B13" s="211" t="s">
        <v>259</v>
      </c>
      <c r="C13" s="133"/>
      <c r="D13" s="61">
        <v>1.2</v>
      </c>
      <c r="E13" s="133"/>
      <c r="F13" s="252"/>
      <c r="G13" s="323">
        <v>4</v>
      </c>
      <c r="H13" s="135">
        <f t="shared" si="2"/>
        <v>120</v>
      </c>
      <c r="I13" s="132">
        <f t="shared" si="3"/>
        <v>60</v>
      </c>
      <c r="J13" s="61">
        <v>14</v>
      </c>
      <c r="K13" s="61"/>
      <c r="L13" s="258">
        <v>46</v>
      </c>
      <c r="M13" s="152">
        <f t="shared" si="4"/>
        <v>60</v>
      </c>
      <c r="N13" s="482">
        <v>2</v>
      </c>
      <c r="O13" s="153">
        <v>2</v>
      </c>
      <c r="P13" s="260"/>
      <c r="Q13" s="260"/>
      <c r="R13" s="153"/>
      <c r="S13" s="153"/>
      <c r="T13" s="260"/>
      <c r="U13" s="263"/>
    </row>
    <row r="14" spans="1:21" x14ac:dyDescent="0.25">
      <c r="A14" s="140" t="s">
        <v>104</v>
      </c>
      <c r="B14" s="137" t="s">
        <v>105</v>
      </c>
      <c r="C14" s="133">
        <v>2</v>
      </c>
      <c r="D14" s="61">
        <v>1</v>
      </c>
      <c r="E14" s="133"/>
      <c r="F14" s="252"/>
      <c r="G14" s="323">
        <v>5</v>
      </c>
      <c r="H14" s="135">
        <f t="shared" si="2"/>
        <v>150</v>
      </c>
      <c r="I14" s="132">
        <f t="shared" si="3"/>
        <v>60</v>
      </c>
      <c r="J14" s="61">
        <v>16</v>
      </c>
      <c r="K14" s="61"/>
      <c r="L14" s="258">
        <v>44</v>
      </c>
      <c r="M14" s="152">
        <f t="shared" si="4"/>
        <v>90</v>
      </c>
      <c r="N14" s="482">
        <v>2</v>
      </c>
      <c r="O14" s="153">
        <v>2</v>
      </c>
      <c r="P14" s="260"/>
      <c r="Q14" s="260"/>
      <c r="R14" s="153"/>
      <c r="S14" s="153"/>
      <c r="T14" s="260"/>
      <c r="U14" s="263"/>
    </row>
    <row r="15" spans="1:21" x14ac:dyDescent="0.25">
      <c r="A15" s="140" t="s">
        <v>106</v>
      </c>
      <c r="B15" s="137" t="s">
        <v>107</v>
      </c>
      <c r="C15" s="133"/>
      <c r="D15" s="61">
        <v>2</v>
      </c>
      <c r="E15" s="133"/>
      <c r="F15" s="252"/>
      <c r="G15" s="323">
        <v>4</v>
      </c>
      <c r="H15" s="135">
        <f t="shared" si="2"/>
        <v>120</v>
      </c>
      <c r="I15" s="132">
        <f t="shared" si="3"/>
        <v>46</v>
      </c>
      <c r="J15" s="61">
        <v>30</v>
      </c>
      <c r="K15" s="61"/>
      <c r="L15" s="258">
        <v>16</v>
      </c>
      <c r="M15" s="152">
        <f t="shared" si="4"/>
        <v>74</v>
      </c>
      <c r="N15" s="482"/>
      <c r="O15" s="153">
        <v>3</v>
      </c>
      <c r="P15" s="260"/>
      <c r="Q15" s="260"/>
      <c r="R15" s="153"/>
      <c r="S15" s="153"/>
      <c r="T15" s="260"/>
      <c r="U15" s="263"/>
    </row>
    <row r="16" spans="1:21" s="40" customFormat="1" x14ac:dyDescent="0.25">
      <c r="A16" s="140" t="s">
        <v>108</v>
      </c>
      <c r="B16" s="137" t="s">
        <v>109</v>
      </c>
      <c r="C16" s="133"/>
      <c r="D16" s="61">
        <v>2</v>
      </c>
      <c r="E16" s="133"/>
      <c r="F16" s="252"/>
      <c r="G16" s="323">
        <v>4</v>
      </c>
      <c r="H16" s="135">
        <f t="shared" si="2"/>
        <v>120</v>
      </c>
      <c r="I16" s="132">
        <f t="shared" si="3"/>
        <v>44</v>
      </c>
      <c r="J16" s="61">
        <v>30</v>
      </c>
      <c r="K16" s="61"/>
      <c r="L16" s="258">
        <v>14</v>
      </c>
      <c r="M16" s="152">
        <f t="shared" si="4"/>
        <v>76</v>
      </c>
      <c r="N16" s="482"/>
      <c r="O16" s="153">
        <v>3</v>
      </c>
      <c r="P16" s="260"/>
      <c r="Q16" s="261"/>
      <c r="R16" s="153"/>
      <c r="S16" s="153"/>
      <c r="T16" s="260"/>
      <c r="U16" s="263"/>
    </row>
    <row r="17" spans="1:21" x14ac:dyDescent="0.25">
      <c r="A17" s="140" t="s">
        <v>110</v>
      </c>
      <c r="B17" s="137" t="s">
        <v>111</v>
      </c>
      <c r="C17" s="133"/>
      <c r="D17" s="61">
        <v>1</v>
      </c>
      <c r="E17" s="133"/>
      <c r="F17" s="252"/>
      <c r="G17" s="323">
        <v>4</v>
      </c>
      <c r="H17" s="135">
        <f t="shared" si="2"/>
        <v>120</v>
      </c>
      <c r="I17" s="132">
        <f t="shared" si="3"/>
        <v>44</v>
      </c>
      <c r="J17" s="61">
        <v>30</v>
      </c>
      <c r="K17" s="61"/>
      <c r="L17" s="258">
        <v>14</v>
      </c>
      <c r="M17" s="152">
        <f t="shared" si="4"/>
        <v>76</v>
      </c>
      <c r="N17" s="482">
        <v>3</v>
      </c>
      <c r="O17" s="153"/>
      <c r="P17" s="260"/>
      <c r="Q17" s="260"/>
      <c r="R17" s="153"/>
      <c r="S17" s="153"/>
      <c r="T17" s="260"/>
      <c r="U17" s="263"/>
    </row>
    <row r="18" spans="1:21" x14ac:dyDescent="0.25">
      <c r="A18" s="140" t="s">
        <v>112</v>
      </c>
      <c r="B18" s="138" t="s">
        <v>113</v>
      </c>
      <c r="C18" s="133">
        <v>3</v>
      </c>
      <c r="D18" s="61">
        <v>1.2</v>
      </c>
      <c r="E18" s="133"/>
      <c r="F18" s="252"/>
      <c r="G18" s="323">
        <v>4</v>
      </c>
      <c r="H18" s="135">
        <f t="shared" si="2"/>
        <v>120</v>
      </c>
      <c r="I18" s="132">
        <f t="shared" si="3"/>
        <v>60</v>
      </c>
      <c r="J18" s="61"/>
      <c r="K18" s="61"/>
      <c r="L18" s="258">
        <v>60</v>
      </c>
      <c r="M18" s="152">
        <f t="shared" si="4"/>
        <v>60</v>
      </c>
      <c r="N18" s="482">
        <v>1</v>
      </c>
      <c r="O18" s="153">
        <v>2</v>
      </c>
      <c r="P18" s="260">
        <v>1</v>
      </c>
      <c r="Q18" s="260"/>
      <c r="R18" s="153"/>
      <c r="S18" s="153"/>
      <c r="T18" s="260"/>
      <c r="U18" s="263"/>
    </row>
    <row r="19" spans="1:21" x14ac:dyDescent="0.25">
      <c r="A19" s="140" t="s">
        <v>114</v>
      </c>
      <c r="B19" s="137" t="s">
        <v>115</v>
      </c>
      <c r="C19" s="133">
        <v>6</v>
      </c>
      <c r="D19" s="61">
        <v>4.5</v>
      </c>
      <c r="E19" s="133"/>
      <c r="F19" s="252"/>
      <c r="G19" s="323">
        <v>5</v>
      </c>
      <c r="H19" s="135">
        <f t="shared" si="2"/>
        <v>150</v>
      </c>
      <c r="I19" s="132">
        <f t="shared" si="3"/>
        <v>74</v>
      </c>
      <c r="J19" s="61"/>
      <c r="K19" s="61"/>
      <c r="L19" s="258">
        <v>74</v>
      </c>
      <c r="M19" s="152">
        <f t="shared" si="4"/>
        <v>76</v>
      </c>
      <c r="N19" s="482"/>
      <c r="O19" s="153"/>
      <c r="P19" s="260"/>
      <c r="Q19" s="260">
        <v>2</v>
      </c>
      <c r="R19" s="153">
        <v>1</v>
      </c>
      <c r="S19" s="153">
        <v>2</v>
      </c>
      <c r="T19" s="260"/>
      <c r="U19" s="263"/>
    </row>
    <row r="20" spans="1:21" x14ac:dyDescent="0.25">
      <c r="A20" s="140" t="s">
        <v>116</v>
      </c>
      <c r="B20" s="137" t="s">
        <v>117</v>
      </c>
      <c r="C20" s="133">
        <v>8</v>
      </c>
      <c r="D20" s="61">
        <v>7</v>
      </c>
      <c r="E20" s="133"/>
      <c r="F20" s="252"/>
      <c r="G20" s="323">
        <v>5</v>
      </c>
      <c r="H20" s="135">
        <f t="shared" si="2"/>
        <v>150</v>
      </c>
      <c r="I20" s="132">
        <f t="shared" si="3"/>
        <v>50</v>
      </c>
      <c r="J20" s="61"/>
      <c r="K20" s="61"/>
      <c r="L20" s="258">
        <v>50</v>
      </c>
      <c r="M20" s="152">
        <f t="shared" si="4"/>
        <v>100</v>
      </c>
      <c r="N20" s="482"/>
      <c r="O20" s="153"/>
      <c r="P20" s="260"/>
      <c r="Q20" s="260"/>
      <c r="R20" s="153"/>
      <c r="S20" s="153"/>
      <c r="T20" s="260">
        <v>2</v>
      </c>
      <c r="U20" s="263">
        <v>2</v>
      </c>
    </row>
    <row r="21" spans="1:21" x14ac:dyDescent="0.25">
      <c r="A21" s="140" t="s">
        <v>118</v>
      </c>
      <c r="B21" s="137" t="s">
        <v>119</v>
      </c>
      <c r="C21" s="133">
        <v>5</v>
      </c>
      <c r="D21" s="61"/>
      <c r="E21" s="133"/>
      <c r="F21" s="252"/>
      <c r="G21" s="323">
        <v>4</v>
      </c>
      <c r="H21" s="135">
        <f t="shared" si="2"/>
        <v>120</v>
      </c>
      <c r="I21" s="132">
        <f t="shared" si="3"/>
        <v>46</v>
      </c>
      <c r="J21" s="61">
        <v>30</v>
      </c>
      <c r="K21" s="61"/>
      <c r="L21" s="258">
        <v>16</v>
      </c>
      <c r="M21" s="152">
        <f t="shared" si="4"/>
        <v>74</v>
      </c>
      <c r="N21" s="482"/>
      <c r="O21" s="153"/>
      <c r="P21" s="260"/>
      <c r="Q21" s="260"/>
      <c r="R21" s="153">
        <v>3</v>
      </c>
      <c r="S21" s="153"/>
      <c r="T21" s="260"/>
      <c r="U21" s="263"/>
    </row>
    <row r="22" spans="1:21" x14ac:dyDescent="0.25">
      <c r="A22" s="140" t="s">
        <v>120</v>
      </c>
      <c r="B22" s="138" t="s">
        <v>121</v>
      </c>
      <c r="C22" s="133"/>
      <c r="D22" s="61">
        <v>5</v>
      </c>
      <c r="E22" s="133"/>
      <c r="F22" s="252"/>
      <c r="G22" s="323">
        <v>4</v>
      </c>
      <c r="H22" s="135">
        <f t="shared" si="2"/>
        <v>120</v>
      </c>
      <c r="I22" s="132">
        <f t="shared" si="3"/>
        <v>44</v>
      </c>
      <c r="J22" s="61">
        <v>30</v>
      </c>
      <c r="K22" s="61"/>
      <c r="L22" s="258">
        <v>14</v>
      </c>
      <c r="M22" s="152">
        <f t="shared" si="4"/>
        <v>76</v>
      </c>
      <c r="N22" s="482"/>
      <c r="O22" s="153"/>
      <c r="P22" s="260"/>
      <c r="Q22" s="260"/>
      <c r="R22" s="153">
        <v>3</v>
      </c>
      <c r="S22" s="153"/>
      <c r="T22" s="260"/>
      <c r="U22" s="263"/>
    </row>
    <row r="23" spans="1:21" x14ac:dyDescent="0.25">
      <c r="A23" s="140" t="s">
        <v>122</v>
      </c>
      <c r="B23" s="137" t="s">
        <v>123</v>
      </c>
      <c r="C23" s="133"/>
      <c r="D23" s="61">
        <v>6</v>
      </c>
      <c r="E23" s="133"/>
      <c r="F23" s="252"/>
      <c r="G23" s="323">
        <v>4</v>
      </c>
      <c r="H23" s="135">
        <f t="shared" si="2"/>
        <v>120</v>
      </c>
      <c r="I23" s="132">
        <f t="shared" si="3"/>
        <v>44</v>
      </c>
      <c r="J23" s="61">
        <v>30</v>
      </c>
      <c r="K23" s="61"/>
      <c r="L23" s="258">
        <v>14</v>
      </c>
      <c r="M23" s="152">
        <f t="shared" si="4"/>
        <v>76</v>
      </c>
      <c r="N23" s="482"/>
      <c r="O23" s="153"/>
      <c r="P23" s="260"/>
      <c r="Q23" s="260"/>
      <c r="R23" s="153"/>
      <c r="S23" s="153">
        <v>3</v>
      </c>
      <c r="T23" s="260"/>
      <c r="U23" s="263"/>
    </row>
    <row r="24" spans="1:21" ht="15.75" thickBot="1" x14ac:dyDescent="0.3">
      <c r="A24" s="484" t="s">
        <v>340</v>
      </c>
      <c r="B24" s="485" t="s">
        <v>341</v>
      </c>
      <c r="C24" s="448"/>
      <c r="D24" s="61">
        <v>1</v>
      </c>
      <c r="E24" s="448"/>
      <c r="F24" s="449"/>
      <c r="G24" s="481">
        <v>3</v>
      </c>
      <c r="H24" s="450">
        <f t="shared" si="2"/>
        <v>90</v>
      </c>
      <c r="I24" s="451">
        <f t="shared" ref="I24" si="5">SUM(J24:L24)</f>
        <v>30</v>
      </c>
      <c r="J24" s="453">
        <v>16</v>
      </c>
      <c r="K24" s="453"/>
      <c r="L24" s="454">
        <v>14</v>
      </c>
      <c r="M24" s="452">
        <f t="shared" si="4"/>
        <v>60</v>
      </c>
      <c r="N24" s="483">
        <v>2</v>
      </c>
      <c r="O24" s="448"/>
      <c r="P24" s="455"/>
      <c r="Q24" s="455"/>
      <c r="R24" s="448"/>
      <c r="S24" s="448"/>
      <c r="T24" s="455"/>
      <c r="U24" s="456"/>
    </row>
    <row r="25" spans="1:21" s="5" customFormat="1" ht="16.5" thickBot="1" x14ac:dyDescent="0.3">
      <c r="A25" s="637" t="s">
        <v>124</v>
      </c>
      <c r="B25" s="638"/>
      <c r="C25" s="222">
        <v>6</v>
      </c>
      <c r="D25" s="222">
        <v>16</v>
      </c>
      <c r="E25" s="222"/>
      <c r="F25" s="245"/>
      <c r="G25" s="223">
        <f>SUM(G11:G24)</f>
        <v>58</v>
      </c>
      <c r="H25" s="225">
        <f t="shared" ref="H25:U25" si="6">SUM(H11:H24)</f>
        <v>1740</v>
      </c>
      <c r="I25" s="225">
        <f t="shared" si="6"/>
        <v>692</v>
      </c>
      <c r="J25" s="225">
        <f t="shared" si="6"/>
        <v>272</v>
      </c>
      <c r="K25" s="225">
        <f t="shared" si="6"/>
        <v>0</v>
      </c>
      <c r="L25" s="246">
        <f t="shared" si="6"/>
        <v>420</v>
      </c>
      <c r="M25" s="223">
        <f t="shared" si="6"/>
        <v>1048</v>
      </c>
      <c r="N25" s="225">
        <f t="shared" si="6"/>
        <v>12</v>
      </c>
      <c r="O25" s="225">
        <f t="shared" si="6"/>
        <v>16</v>
      </c>
      <c r="P25" s="225">
        <f t="shared" si="6"/>
        <v>1</v>
      </c>
      <c r="Q25" s="225">
        <f t="shared" si="6"/>
        <v>2</v>
      </c>
      <c r="R25" s="225">
        <f t="shared" si="6"/>
        <v>7</v>
      </c>
      <c r="S25" s="224">
        <f t="shared" si="6"/>
        <v>5</v>
      </c>
      <c r="T25" s="224">
        <f t="shared" si="6"/>
        <v>2</v>
      </c>
      <c r="U25" s="226">
        <f t="shared" si="6"/>
        <v>2</v>
      </c>
    </row>
    <row r="26" spans="1:21" ht="15.75" thickBot="1" x14ac:dyDescent="0.3">
      <c r="A26" s="639" t="s">
        <v>125</v>
      </c>
      <c r="B26" s="640">
        <f t="shared" ref="B26:U26" si="7">SUM(B27:B29)</f>
        <v>0</v>
      </c>
      <c r="C26" s="640">
        <f t="shared" si="7"/>
        <v>0</v>
      </c>
      <c r="D26" s="640">
        <f t="shared" si="7"/>
        <v>10</v>
      </c>
      <c r="E26" s="640">
        <f t="shared" si="7"/>
        <v>0</v>
      </c>
      <c r="F26" s="640">
        <f t="shared" si="7"/>
        <v>0</v>
      </c>
      <c r="G26" s="641">
        <f>SUM(G27:G29)</f>
        <v>30</v>
      </c>
      <c r="H26" s="640">
        <f t="shared" si="7"/>
        <v>900</v>
      </c>
      <c r="I26" s="640">
        <f t="shared" si="7"/>
        <v>360</v>
      </c>
      <c r="J26" s="640">
        <f t="shared" si="7"/>
        <v>180</v>
      </c>
      <c r="K26" s="640">
        <f t="shared" si="7"/>
        <v>0</v>
      </c>
      <c r="L26" s="640">
        <f t="shared" si="7"/>
        <v>180</v>
      </c>
      <c r="M26" s="640">
        <f t="shared" si="7"/>
        <v>540</v>
      </c>
      <c r="N26" s="640">
        <f t="shared" si="7"/>
        <v>0</v>
      </c>
      <c r="O26" s="640">
        <f t="shared" si="7"/>
        <v>0</v>
      </c>
      <c r="P26" s="640">
        <f t="shared" si="7"/>
        <v>24</v>
      </c>
      <c r="Q26" s="640">
        <f t="shared" si="7"/>
        <v>0</v>
      </c>
      <c r="R26" s="640">
        <f t="shared" si="7"/>
        <v>0</v>
      </c>
      <c r="S26" s="640">
        <f t="shared" si="7"/>
        <v>0</v>
      </c>
      <c r="T26" s="640">
        <f t="shared" si="7"/>
        <v>0</v>
      </c>
      <c r="U26" s="642">
        <f t="shared" si="7"/>
        <v>0</v>
      </c>
    </row>
    <row r="27" spans="1:21" s="5" customFormat="1" ht="16.5" thickBot="1" x14ac:dyDescent="0.3">
      <c r="A27" s="457"/>
      <c r="B27" s="447" t="s">
        <v>126</v>
      </c>
      <c r="C27" s="238">
        <v>0</v>
      </c>
      <c r="D27" s="238">
        <v>4</v>
      </c>
      <c r="E27" s="238"/>
      <c r="F27" s="239"/>
      <c r="G27" s="240">
        <f t="shared" ref="G27:U27" si="8">SUM(G28:G31)</f>
        <v>20</v>
      </c>
      <c r="H27" s="241">
        <f t="shared" si="8"/>
        <v>600</v>
      </c>
      <c r="I27" s="242">
        <f t="shared" si="8"/>
        <v>240</v>
      </c>
      <c r="J27" s="242">
        <f t="shared" si="8"/>
        <v>120</v>
      </c>
      <c r="K27" s="242">
        <f t="shared" si="8"/>
        <v>0</v>
      </c>
      <c r="L27" s="243">
        <f t="shared" si="8"/>
        <v>120</v>
      </c>
      <c r="M27" s="240">
        <f t="shared" si="8"/>
        <v>360</v>
      </c>
      <c r="N27" s="241">
        <f t="shared" si="8"/>
        <v>0</v>
      </c>
      <c r="O27" s="242">
        <f t="shared" si="8"/>
        <v>0</v>
      </c>
      <c r="P27" s="242">
        <f t="shared" si="8"/>
        <v>16</v>
      </c>
      <c r="Q27" s="242">
        <f t="shared" si="8"/>
        <v>0</v>
      </c>
      <c r="R27" s="242">
        <f t="shared" si="8"/>
        <v>0</v>
      </c>
      <c r="S27" s="242">
        <f t="shared" si="8"/>
        <v>0</v>
      </c>
      <c r="T27" s="242">
        <f t="shared" si="8"/>
        <v>0</v>
      </c>
      <c r="U27" s="244">
        <f t="shared" si="8"/>
        <v>0</v>
      </c>
    </row>
    <row r="28" spans="1:21" x14ac:dyDescent="0.25">
      <c r="A28" s="458" t="s">
        <v>127</v>
      </c>
      <c r="B28" s="583" t="s">
        <v>128</v>
      </c>
      <c r="C28" s="333"/>
      <c r="D28" s="146">
        <v>3</v>
      </c>
      <c r="E28" s="334"/>
      <c r="F28" s="335"/>
      <c r="G28" s="336">
        <v>5</v>
      </c>
      <c r="H28" s="148">
        <f t="shared" ref="H28:H31" si="9">G28*30</f>
        <v>150</v>
      </c>
      <c r="I28" s="144">
        <f t="shared" ref="I28:I31" si="10">J28+L28</f>
        <v>60</v>
      </c>
      <c r="J28" s="146">
        <v>30</v>
      </c>
      <c r="K28" s="146"/>
      <c r="L28" s="149">
        <v>30</v>
      </c>
      <c r="M28" s="123">
        <f>H28-I28</f>
        <v>90</v>
      </c>
      <c r="N28" s="150"/>
      <c r="O28" s="147"/>
      <c r="P28" s="146">
        <v>4</v>
      </c>
      <c r="Q28" s="146"/>
      <c r="R28" s="145"/>
      <c r="S28" s="145"/>
      <c r="T28" s="146"/>
      <c r="U28" s="146"/>
    </row>
    <row r="29" spans="1:21" x14ac:dyDescent="0.25">
      <c r="A29" s="458" t="s">
        <v>129</v>
      </c>
      <c r="B29" s="584"/>
      <c r="C29" s="337"/>
      <c r="D29" s="116">
        <v>3</v>
      </c>
      <c r="E29" s="338"/>
      <c r="F29" s="252"/>
      <c r="G29" s="339">
        <v>5</v>
      </c>
      <c r="H29" s="118">
        <f t="shared" si="9"/>
        <v>150</v>
      </c>
      <c r="I29" s="119">
        <f t="shared" si="10"/>
        <v>60</v>
      </c>
      <c r="J29" s="134">
        <v>30</v>
      </c>
      <c r="K29" s="134"/>
      <c r="L29" s="120">
        <v>30</v>
      </c>
      <c r="M29" s="121">
        <f>H29-I29</f>
        <v>90</v>
      </c>
      <c r="N29" s="122"/>
      <c r="O29" s="117"/>
      <c r="P29" s="116">
        <v>4</v>
      </c>
      <c r="Q29" s="116"/>
      <c r="R29" s="115"/>
      <c r="S29" s="115"/>
      <c r="T29" s="116"/>
      <c r="U29" s="116"/>
    </row>
    <row r="30" spans="1:21" x14ac:dyDescent="0.25">
      <c r="A30" s="458" t="s">
        <v>130</v>
      </c>
      <c r="B30" s="584"/>
      <c r="C30" s="337"/>
      <c r="D30" s="116">
        <v>3</v>
      </c>
      <c r="E30" s="338"/>
      <c r="F30" s="252"/>
      <c r="G30" s="339">
        <v>5</v>
      </c>
      <c r="H30" s="118">
        <f t="shared" si="9"/>
        <v>150</v>
      </c>
      <c r="I30" s="119">
        <f t="shared" si="10"/>
        <v>60</v>
      </c>
      <c r="J30" s="134">
        <v>30</v>
      </c>
      <c r="K30" s="134"/>
      <c r="L30" s="120">
        <v>30</v>
      </c>
      <c r="M30" s="121">
        <f>H30-I30</f>
        <v>90</v>
      </c>
      <c r="N30" s="122"/>
      <c r="O30" s="117"/>
      <c r="P30" s="116">
        <v>4</v>
      </c>
      <c r="Q30" s="116"/>
      <c r="R30" s="115"/>
      <c r="S30" s="115"/>
      <c r="T30" s="116"/>
      <c r="U30" s="116"/>
    </row>
    <row r="31" spans="1:21" ht="15.75" thickBot="1" x14ac:dyDescent="0.3">
      <c r="A31" s="459" t="s">
        <v>131</v>
      </c>
      <c r="B31" s="584"/>
      <c r="C31" s="337"/>
      <c r="D31" s="116">
        <v>3</v>
      </c>
      <c r="E31" s="338"/>
      <c r="F31" s="252"/>
      <c r="G31" s="339">
        <v>5</v>
      </c>
      <c r="H31" s="118">
        <f t="shared" si="9"/>
        <v>150</v>
      </c>
      <c r="I31" s="119">
        <f t="shared" si="10"/>
        <v>60</v>
      </c>
      <c r="J31" s="134">
        <v>30</v>
      </c>
      <c r="K31" s="134"/>
      <c r="L31" s="120">
        <v>30</v>
      </c>
      <c r="M31" s="121">
        <f>H31-I31</f>
        <v>90</v>
      </c>
      <c r="N31" s="122"/>
      <c r="O31" s="117"/>
      <c r="P31" s="77">
        <v>4</v>
      </c>
      <c r="Q31" s="116"/>
      <c r="R31" s="115"/>
      <c r="S31" s="115"/>
      <c r="T31" s="116"/>
      <c r="U31" s="116"/>
    </row>
    <row r="32" spans="1:21" s="5" customFormat="1" ht="16.5" thickBot="1" x14ac:dyDescent="0.3">
      <c r="A32" s="650" t="s">
        <v>132</v>
      </c>
      <c r="B32" s="651"/>
      <c r="C32" s="63">
        <f>C27+C25</f>
        <v>6</v>
      </c>
      <c r="D32" s="63">
        <f>D27+D25</f>
        <v>20</v>
      </c>
      <c r="E32" s="63"/>
      <c r="F32" s="65"/>
      <c r="G32" s="247">
        <f t="shared" ref="G32:U32" si="11">SUM(G25,G27)</f>
        <v>78</v>
      </c>
      <c r="H32" s="248">
        <f t="shared" si="11"/>
        <v>2340</v>
      </c>
      <c r="I32" s="249">
        <f t="shared" si="11"/>
        <v>932</v>
      </c>
      <c r="J32" s="249">
        <f t="shared" si="11"/>
        <v>392</v>
      </c>
      <c r="K32" s="249">
        <f t="shared" si="11"/>
        <v>0</v>
      </c>
      <c r="L32" s="248">
        <f t="shared" si="11"/>
        <v>540</v>
      </c>
      <c r="M32" s="247">
        <f t="shared" si="11"/>
        <v>1408</v>
      </c>
      <c r="N32" s="248">
        <f t="shared" si="11"/>
        <v>12</v>
      </c>
      <c r="O32" s="249">
        <f>SUM(O25,O27)</f>
        <v>16</v>
      </c>
      <c r="P32" s="249">
        <f t="shared" si="11"/>
        <v>17</v>
      </c>
      <c r="Q32" s="249">
        <f t="shared" si="11"/>
        <v>2</v>
      </c>
      <c r="R32" s="249">
        <f t="shared" si="11"/>
        <v>7</v>
      </c>
      <c r="S32" s="249">
        <f t="shared" si="11"/>
        <v>5</v>
      </c>
      <c r="T32" s="249">
        <f t="shared" si="11"/>
        <v>2</v>
      </c>
      <c r="U32" s="250">
        <f t="shared" si="11"/>
        <v>2</v>
      </c>
    </row>
    <row r="33" spans="1:21" ht="15.75" thickBot="1" x14ac:dyDescent="0.3">
      <c r="A33" s="652" t="s">
        <v>133</v>
      </c>
      <c r="B33" s="653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3"/>
      <c r="O33" s="653"/>
      <c r="P33" s="653"/>
      <c r="Q33" s="654"/>
      <c r="R33" s="654"/>
      <c r="S33" s="654"/>
      <c r="T33" s="654"/>
      <c r="U33" s="655"/>
    </row>
    <row r="34" spans="1:21" ht="15.75" thickBot="1" x14ac:dyDescent="0.3">
      <c r="A34" s="656" t="s">
        <v>134</v>
      </c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8"/>
      <c r="R34" s="658"/>
      <c r="S34" s="658"/>
      <c r="T34" s="658"/>
      <c r="U34" s="659"/>
    </row>
    <row r="35" spans="1:21" s="41" customFormat="1" x14ac:dyDescent="0.2">
      <c r="A35" s="474" t="s">
        <v>135</v>
      </c>
      <c r="B35" s="460" t="s">
        <v>211</v>
      </c>
      <c r="C35" s="319"/>
      <c r="D35" s="83">
        <v>1</v>
      </c>
      <c r="E35" s="320"/>
      <c r="F35" s="321"/>
      <c r="G35" s="322">
        <v>4</v>
      </c>
      <c r="H35" s="158">
        <f t="shared" ref="H35:H52" si="12">G35*30</f>
        <v>120</v>
      </c>
      <c r="I35" s="159">
        <f t="shared" ref="I35:I52" si="13">J35+L35</f>
        <v>60</v>
      </c>
      <c r="J35" s="160">
        <v>30</v>
      </c>
      <c r="K35" s="160"/>
      <c r="L35" s="264">
        <v>30</v>
      </c>
      <c r="M35" s="161">
        <f t="shared" ref="M35:M58" si="14">H35-I35</f>
        <v>60</v>
      </c>
      <c r="N35" s="253">
        <v>4</v>
      </c>
      <c r="O35" s="254"/>
      <c r="P35" s="176"/>
      <c r="Q35" s="176"/>
      <c r="R35" s="177"/>
      <c r="S35" s="178"/>
      <c r="T35" s="179"/>
      <c r="U35" s="180"/>
    </row>
    <row r="36" spans="1:21" s="41" customFormat="1" x14ac:dyDescent="0.2">
      <c r="A36" s="475" t="s">
        <v>136</v>
      </c>
      <c r="B36" s="461" t="s">
        <v>137</v>
      </c>
      <c r="C36" s="85">
        <v>1</v>
      </c>
      <c r="D36" s="61"/>
      <c r="E36" s="104"/>
      <c r="F36" s="321"/>
      <c r="G36" s="323">
        <v>6</v>
      </c>
      <c r="H36" s="76">
        <f t="shared" si="12"/>
        <v>180</v>
      </c>
      <c r="I36" s="124">
        <f t="shared" si="13"/>
        <v>60</v>
      </c>
      <c r="J36" s="77">
        <v>30</v>
      </c>
      <c r="K36" s="77"/>
      <c r="L36" s="73">
        <v>30</v>
      </c>
      <c r="M36" s="78">
        <f t="shared" si="14"/>
        <v>120</v>
      </c>
      <c r="N36" s="88">
        <v>4</v>
      </c>
      <c r="O36" s="88"/>
      <c r="P36" s="196"/>
      <c r="Q36" s="181"/>
      <c r="R36" s="182"/>
      <c r="S36" s="183"/>
      <c r="T36" s="184"/>
      <c r="U36" s="185"/>
    </row>
    <row r="37" spans="1:21" s="41" customFormat="1" x14ac:dyDescent="0.2">
      <c r="A37" s="486" t="s">
        <v>138</v>
      </c>
      <c r="B37" s="461" t="s">
        <v>208</v>
      </c>
      <c r="C37" s="85">
        <v>2</v>
      </c>
      <c r="D37" s="61">
        <v>1</v>
      </c>
      <c r="E37" s="104">
        <v>2</v>
      </c>
      <c r="F37" s="321"/>
      <c r="G37" s="323">
        <v>9</v>
      </c>
      <c r="H37" s="76">
        <f t="shared" si="12"/>
        <v>270</v>
      </c>
      <c r="I37" s="124">
        <f>J37+L37</f>
        <v>90</v>
      </c>
      <c r="J37" s="77">
        <v>60</v>
      </c>
      <c r="K37" s="77"/>
      <c r="L37" s="73">
        <v>30</v>
      </c>
      <c r="M37" s="80">
        <f t="shared" si="14"/>
        <v>180</v>
      </c>
      <c r="N37" s="86">
        <v>2</v>
      </c>
      <c r="O37" s="88">
        <v>4</v>
      </c>
      <c r="P37" s="196"/>
      <c r="Q37" s="196"/>
      <c r="R37" s="207"/>
      <c r="S37" s="208"/>
      <c r="T37" s="181"/>
      <c r="U37" s="186"/>
    </row>
    <row r="38" spans="1:21" s="60" customFormat="1" x14ac:dyDescent="0.2">
      <c r="A38" s="486" t="s">
        <v>139</v>
      </c>
      <c r="B38" s="461" t="s">
        <v>141</v>
      </c>
      <c r="C38" s="319">
        <v>4</v>
      </c>
      <c r="D38" s="83">
        <v>2.2999999999999998</v>
      </c>
      <c r="E38" s="320"/>
      <c r="F38" s="321"/>
      <c r="G38" s="322">
        <v>7</v>
      </c>
      <c r="H38" s="76">
        <f>G38*30</f>
        <v>210</v>
      </c>
      <c r="I38" s="124">
        <f>J38+L38</f>
        <v>76</v>
      </c>
      <c r="J38" s="81">
        <v>30</v>
      </c>
      <c r="K38" s="81"/>
      <c r="L38" s="73">
        <v>46</v>
      </c>
      <c r="M38" s="82">
        <f>H38-I38</f>
        <v>134</v>
      </c>
      <c r="N38" s="255"/>
      <c r="O38" s="256">
        <v>2</v>
      </c>
      <c r="P38" s="197">
        <v>1</v>
      </c>
      <c r="Q38" s="196">
        <v>2</v>
      </c>
      <c r="R38" s="76"/>
      <c r="S38" s="79"/>
      <c r="T38" s="187"/>
      <c r="U38" s="188"/>
    </row>
    <row r="39" spans="1:21" s="41" customFormat="1" x14ac:dyDescent="0.2">
      <c r="A39" s="486" t="s">
        <v>140</v>
      </c>
      <c r="B39" s="461" t="s">
        <v>246</v>
      </c>
      <c r="C39" s="85">
        <v>4</v>
      </c>
      <c r="D39" s="61">
        <v>3</v>
      </c>
      <c r="E39" s="85">
        <v>4</v>
      </c>
      <c r="F39" s="321"/>
      <c r="G39" s="323">
        <v>4</v>
      </c>
      <c r="H39" s="76">
        <f t="shared" si="12"/>
        <v>120</v>
      </c>
      <c r="I39" s="124">
        <f t="shared" si="13"/>
        <v>46</v>
      </c>
      <c r="J39" s="81">
        <v>30</v>
      </c>
      <c r="K39" s="81"/>
      <c r="L39" s="73">
        <v>16</v>
      </c>
      <c r="M39" s="82">
        <f t="shared" si="14"/>
        <v>74</v>
      </c>
      <c r="N39" s="86"/>
      <c r="O39" s="88"/>
      <c r="P39" s="196">
        <v>1</v>
      </c>
      <c r="Q39" s="196">
        <v>2</v>
      </c>
      <c r="R39" s="76"/>
      <c r="S39" s="79"/>
      <c r="T39" s="187"/>
      <c r="U39" s="188"/>
    </row>
    <row r="40" spans="1:21" s="60" customFormat="1" x14ac:dyDescent="0.2">
      <c r="A40" s="486" t="s">
        <v>142</v>
      </c>
      <c r="B40" s="461" t="s">
        <v>146</v>
      </c>
      <c r="C40" s="85"/>
      <c r="D40" s="61">
        <v>3.4</v>
      </c>
      <c r="E40" s="104"/>
      <c r="F40" s="321"/>
      <c r="G40" s="323">
        <v>5</v>
      </c>
      <c r="H40" s="76">
        <f t="shared" ref="H40:H51" si="15">G40*30</f>
        <v>150</v>
      </c>
      <c r="I40" s="124">
        <f t="shared" ref="I40:I51" si="16">J40+L40</f>
        <v>60</v>
      </c>
      <c r="J40" s="81">
        <v>30</v>
      </c>
      <c r="K40" s="81"/>
      <c r="L40" s="73">
        <v>30</v>
      </c>
      <c r="M40" s="82">
        <f t="shared" ref="M40:M51" si="17">H40-I40</f>
        <v>90</v>
      </c>
      <c r="N40" s="189"/>
      <c r="O40" s="79"/>
      <c r="P40" s="196">
        <v>2</v>
      </c>
      <c r="Q40" s="196">
        <v>2</v>
      </c>
      <c r="R40" s="76"/>
      <c r="S40" s="79"/>
      <c r="T40" s="187"/>
      <c r="U40" s="188"/>
    </row>
    <row r="41" spans="1:21" s="60" customFormat="1" x14ac:dyDescent="0.2">
      <c r="A41" s="486" t="s">
        <v>143</v>
      </c>
      <c r="B41" s="462" t="s">
        <v>231</v>
      </c>
      <c r="C41" s="85"/>
      <c r="D41" s="61">
        <v>4</v>
      </c>
      <c r="E41" s="104"/>
      <c r="F41" s="321"/>
      <c r="G41" s="323">
        <v>4</v>
      </c>
      <c r="H41" s="76">
        <f t="shared" si="15"/>
        <v>120</v>
      </c>
      <c r="I41" s="124">
        <f t="shared" si="16"/>
        <v>46</v>
      </c>
      <c r="J41" s="81">
        <v>30</v>
      </c>
      <c r="K41" s="81"/>
      <c r="L41" s="73">
        <v>16</v>
      </c>
      <c r="M41" s="82">
        <f t="shared" si="17"/>
        <v>74</v>
      </c>
      <c r="N41" s="189"/>
      <c r="O41" s="79"/>
      <c r="P41" s="196"/>
      <c r="Q41" s="196">
        <v>3</v>
      </c>
      <c r="R41" s="76"/>
      <c r="S41" s="79"/>
      <c r="T41" s="187"/>
      <c r="U41" s="188"/>
    </row>
    <row r="42" spans="1:21" s="60" customFormat="1" x14ac:dyDescent="0.2">
      <c r="A42" s="486" t="s">
        <v>144</v>
      </c>
      <c r="B42" s="463" t="s">
        <v>210</v>
      </c>
      <c r="C42" s="85"/>
      <c r="D42" s="61">
        <v>4</v>
      </c>
      <c r="E42" s="104"/>
      <c r="F42" s="321"/>
      <c r="G42" s="323">
        <v>3</v>
      </c>
      <c r="H42" s="76">
        <f t="shared" si="15"/>
        <v>90</v>
      </c>
      <c r="I42" s="124">
        <f t="shared" si="16"/>
        <v>30</v>
      </c>
      <c r="J42" s="81">
        <v>22</v>
      </c>
      <c r="K42" s="81"/>
      <c r="L42" s="73">
        <v>8</v>
      </c>
      <c r="M42" s="82">
        <f t="shared" si="17"/>
        <v>60</v>
      </c>
      <c r="N42" s="189"/>
      <c r="O42" s="79"/>
      <c r="P42" s="196"/>
      <c r="Q42" s="196">
        <v>2</v>
      </c>
      <c r="R42" s="86"/>
      <c r="S42" s="88"/>
      <c r="T42" s="187"/>
      <c r="U42" s="188"/>
    </row>
    <row r="43" spans="1:21" s="41" customFormat="1" ht="30" x14ac:dyDescent="0.2">
      <c r="A43" s="486" t="s">
        <v>145</v>
      </c>
      <c r="B43" s="467" t="s">
        <v>229</v>
      </c>
      <c r="C43" s="85"/>
      <c r="D43" s="61">
        <v>4</v>
      </c>
      <c r="E43" s="85"/>
      <c r="F43" s="321"/>
      <c r="G43" s="326">
        <v>4</v>
      </c>
      <c r="H43" s="86">
        <f t="shared" si="15"/>
        <v>120</v>
      </c>
      <c r="I43" s="124">
        <f t="shared" si="16"/>
        <v>46</v>
      </c>
      <c r="J43" s="81">
        <v>30</v>
      </c>
      <c r="K43" s="81"/>
      <c r="L43" s="73">
        <v>16</v>
      </c>
      <c r="M43" s="87">
        <f t="shared" si="17"/>
        <v>74</v>
      </c>
      <c r="N43" s="191"/>
      <c r="O43" s="190"/>
      <c r="P43" s="187"/>
      <c r="Q43" s="81">
        <v>3</v>
      </c>
      <c r="R43" s="190"/>
      <c r="S43" s="190"/>
      <c r="T43" s="81"/>
      <c r="U43" s="84"/>
    </row>
    <row r="44" spans="1:21" s="60" customFormat="1" x14ac:dyDescent="0.2">
      <c r="A44" s="486" t="s">
        <v>147</v>
      </c>
      <c r="B44" s="462" t="s">
        <v>230</v>
      </c>
      <c r="C44" s="85">
        <v>5</v>
      </c>
      <c r="D44" s="61">
        <v>4</v>
      </c>
      <c r="E44" s="104"/>
      <c r="F44" s="321"/>
      <c r="G44" s="323">
        <v>7</v>
      </c>
      <c r="H44" s="76">
        <f t="shared" si="15"/>
        <v>210</v>
      </c>
      <c r="I44" s="124">
        <f t="shared" si="16"/>
        <v>76</v>
      </c>
      <c r="J44" s="81">
        <v>60</v>
      </c>
      <c r="K44" s="81"/>
      <c r="L44" s="73">
        <v>16</v>
      </c>
      <c r="M44" s="82">
        <f t="shared" si="17"/>
        <v>134</v>
      </c>
      <c r="N44" s="189"/>
      <c r="O44" s="79"/>
      <c r="P44" s="196"/>
      <c r="Q44" s="196">
        <v>1</v>
      </c>
      <c r="R44" s="86">
        <v>4</v>
      </c>
      <c r="S44" s="88"/>
      <c r="T44" s="187"/>
      <c r="U44" s="188"/>
    </row>
    <row r="45" spans="1:21" s="41" customFormat="1" x14ac:dyDescent="0.2">
      <c r="A45" s="486" t="s">
        <v>148</v>
      </c>
      <c r="B45" s="465" t="s">
        <v>247</v>
      </c>
      <c r="C45" s="85">
        <v>5</v>
      </c>
      <c r="D45" s="61"/>
      <c r="E45" s="85"/>
      <c r="F45" s="321"/>
      <c r="G45" s="126">
        <v>4</v>
      </c>
      <c r="H45" s="76">
        <f t="shared" si="15"/>
        <v>120</v>
      </c>
      <c r="I45" s="124">
        <f t="shared" si="16"/>
        <v>44</v>
      </c>
      <c r="J45" s="81">
        <v>30</v>
      </c>
      <c r="K45" s="81"/>
      <c r="L45" s="73">
        <v>14</v>
      </c>
      <c r="M45" s="82">
        <f t="shared" si="17"/>
        <v>76</v>
      </c>
      <c r="N45" s="175"/>
      <c r="O45" s="79"/>
      <c r="P45" s="81"/>
      <c r="Q45" s="81"/>
      <c r="R45" s="88">
        <v>3</v>
      </c>
      <c r="S45" s="88"/>
      <c r="T45" s="187"/>
      <c r="U45" s="188"/>
    </row>
    <row r="46" spans="1:21" s="60" customFormat="1" x14ac:dyDescent="0.2">
      <c r="A46" s="486" t="s">
        <v>149</v>
      </c>
      <c r="B46" s="464" t="s">
        <v>209</v>
      </c>
      <c r="C46" s="85">
        <v>6</v>
      </c>
      <c r="D46" s="61">
        <v>5</v>
      </c>
      <c r="E46" s="85">
        <v>6</v>
      </c>
      <c r="F46" s="321"/>
      <c r="G46" s="126">
        <v>6</v>
      </c>
      <c r="H46" s="76">
        <f t="shared" si="15"/>
        <v>180</v>
      </c>
      <c r="I46" s="124">
        <f t="shared" si="16"/>
        <v>60</v>
      </c>
      <c r="J46" s="81">
        <v>30</v>
      </c>
      <c r="K46" s="81"/>
      <c r="L46" s="73">
        <v>30</v>
      </c>
      <c r="M46" s="82">
        <f t="shared" si="17"/>
        <v>120</v>
      </c>
      <c r="N46" s="175"/>
      <c r="O46" s="79"/>
      <c r="P46" s="196"/>
      <c r="Q46" s="81"/>
      <c r="R46" s="88">
        <v>1</v>
      </c>
      <c r="S46" s="88">
        <v>3</v>
      </c>
      <c r="T46" s="187"/>
      <c r="U46" s="188"/>
    </row>
    <row r="47" spans="1:21" s="41" customFormat="1" x14ac:dyDescent="0.2">
      <c r="A47" s="486" t="s">
        <v>150</v>
      </c>
      <c r="B47" s="466" t="s">
        <v>248</v>
      </c>
      <c r="C47" s="85">
        <v>6</v>
      </c>
      <c r="D47" s="61"/>
      <c r="E47" s="85"/>
      <c r="F47" s="321"/>
      <c r="G47" s="127">
        <v>4</v>
      </c>
      <c r="H47" s="86">
        <f t="shared" si="15"/>
        <v>120</v>
      </c>
      <c r="I47" s="124">
        <f t="shared" si="16"/>
        <v>44</v>
      </c>
      <c r="J47" s="81">
        <v>30</v>
      </c>
      <c r="K47" s="81"/>
      <c r="L47" s="73">
        <v>14</v>
      </c>
      <c r="M47" s="87">
        <f t="shared" si="17"/>
        <v>76</v>
      </c>
      <c r="N47" s="191"/>
      <c r="O47" s="88"/>
      <c r="P47" s="81"/>
      <c r="Q47" s="81"/>
      <c r="R47" s="88"/>
      <c r="S47" s="88">
        <v>3</v>
      </c>
      <c r="T47" s="187"/>
      <c r="U47" s="188"/>
    </row>
    <row r="48" spans="1:21" s="60" customFormat="1" x14ac:dyDescent="0.2">
      <c r="A48" s="486" t="s">
        <v>151</v>
      </c>
      <c r="B48" s="465" t="s">
        <v>333</v>
      </c>
      <c r="C48" s="85"/>
      <c r="D48" s="61">
        <v>7</v>
      </c>
      <c r="E48" s="85"/>
      <c r="F48" s="321"/>
      <c r="G48" s="127">
        <v>5</v>
      </c>
      <c r="H48" s="76">
        <f t="shared" si="15"/>
        <v>150</v>
      </c>
      <c r="I48" s="124">
        <f t="shared" si="16"/>
        <v>52</v>
      </c>
      <c r="J48" s="81">
        <v>22</v>
      </c>
      <c r="K48" s="81"/>
      <c r="L48" s="73">
        <v>30</v>
      </c>
      <c r="M48" s="82">
        <f t="shared" si="17"/>
        <v>98</v>
      </c>
      <c r="N48" s="175"/>
      <c r="O48" s="79"/>
      <c r="P48" s="81"/>
      <c r="Q48" s="81"/>
      <c r="R48" s="88"/>
      <c r="S48" s="88"/>
      <c r="T48" s="187">
        <v>3.5</v>
      </c>
      <c r="U48" s="188"/>
    </row>
    <row r="49" spans="1:21" s="41" customFormat="1" x14ac:dyDescent="0.2">
      <c r="A49" s="486" t="s">
        <v>152</v>
      </c>
      <c r="B49" s="467" t="s">
        <v>346</v>
      </c>
      <c r="C49" s="85">
        <v>7</v>
      </c>
      <c r="D49" s="61"/>
      <c r="E49" s="85"/>
      <c r="F49" s="321"/>
      <c r="G49" s="126">
        <v>5</v>
      </c>
      <c r="H49" s="86">
        <f t="shared" si="15"/>
        <v>150</v>
      </c>
      <c r="I49" s="124">
        <f t="shared" si="16"/>
        <v>60</v>
      </c>
      <c r="J49" s="81">
        <v>30</v>
      </c>
      <c r="K49" s="81"/>
      <c r="L49" s="73">
        <v>30</v>
      </c>
      <c r="M49" s="87">
        <f t="shared" si="17"/>
        <v>90</v>
      </c>
      <c r="N49" s="191"/>
      <c r="O49" s="190"/>
      <c r="P49" s="187"/>
      <c r="Q49" s="187"/>
      <c r="R49" s="190"/>
      <c r="S49" s="190"/>
      <c r="T49" s="81">
        <v>4</v>
      </c>
      <c r="U49" s="188"/>
    </row>
    <row r="50" spans="1:21" s="41" customFormat="1" x14ac:dyDescent="0.2">
      <c r="A50" s="486" t="s">
        <v>154</v>
      </c>
      <c r="B50" s="488" t="s">
        <v>345</v>
      </c>
      <c r="C50" s="85"/>
      <c r="D50" s="61">
        <v>7</v>
      </c>
      <c r="E50" s="85"/>
      <c r="F50" s="321"/>
      <c r="G50" s="325">
        <v>4</v>
      </c>
      <c r="H50" s="86">
        <f t="shared" si="15"/>
        <v>120</v>
      </c>
      <c r="I50" s="124">
        <f t="shared" si="16"/>
        <v>46</v>
      </c>
      <c r="J50" s="81">
        <v>30</v>
      </c>
      <c r="K50" s="81"/>
      <c r="L50" s="73">
        <v>16</v>
      </c>
      <c r="M50" s="87">
        <f t="shared" si="17"/>
        <v>74</v>
      </c>
      <c r="N50" s="191"/>
      <c r="O50" s="190"/>
      <c r="P50" s="187"/>
      <c r="Q50" s="187"/>
      <c r="R50" s="190"/>
      <c r="S50" s="190"/>
      <c r="T50" s="81">
        <v>3</v>
      </c>
      <c r="U50" s="84"/>
    </row>
    <row r="51" spans="1:21" s="41" customFormat="1" x14ac:dyDescent="0.2">
      <c r="A51" s="486" t="s">
        <v>156</v>
      </c>
      <c r="B51" s="466" t="s">
        <v>153</v>
      </c>
      <c r="C51" s="85">
        <v>8</v>
      </c>
      <c r="D51" s="61">
        <v>7</v>
      </c>
      <c r="E51" s="85"/>
      <c r="F51" s="321"/>
      <c r="G51" s="324">
        <v>6</v>
      </c>
      <c r="H51" s="86">
        <f t="shared" si="15"/>
        <v>180</v>
      </c>
      <c r="I51" s="124">
        <f t="shared" si="16"/>
        <v>76</v>
      </c>
      <c r="J51" s="81">
        <v>46</v>
      </c>
      <c r="K51" s="81"/>
      <c r="L51" s="73">
        <v>30</v>
      </c>
      <c r="M51" s="87">
        <f t="shared" si="17"/>
        <v>104</v>
      </c>
      <c r="N51" s="191"/>
      <c r="O51" s="190"/>
      <c r="P51" s="187"/>
      <c r="Q51" s="187"/>
      <c r="R51" s="190"/>
      <c r="S51" s="192"/>
      <c r="T51" s="81">
        <v>3</v>
      </c>
      <c r="U51" s="84">
        <v>3</v>
      </c>
    </row>
    <row r="52" spans="1:21" s="41" customFormat="1" ht="15.75" thickBot="1" x14ac:dyDescent="0.25">
      <c r="A52" s="486" t="s">
        <v>157</v>
      </c>
      <c r="B52" s="468" t="s">
        <v>204</v>
      </c>
      <c r="C52" s="89"/>
      <c r="D52" s="90">
        <v>8</v>
      </c>
      <c r="E52" s="89"/>
      <c r="F52" s="327"/>
      <c r="G52" s="328">
        <v>6</v>
      </c>
      <c r="H52" s="91">
        <f t="shared" si="12"/>
        <v>180</v>
      </c>
      <c r="I52" s="125">
        <f t="shared" si="13"/>
        <v>60</v>
      </c>
      <c r="J52" s="92">
        <v>30</v>
      </c>
      <c r="K52" s="92"/>
      <c r="L52" s="265">
        <v>30</v>
      </c>
      <c r="M52" s="93">
        <f t="shared" si="14"/>
        <v>120</v>
      </c>
      <c r="N52" s="193"/>
      <c r="O52" s="194"/>
      <c r="P52" s="195"/>
      <c r="Q52" s="195"/>
      <c r="R52" s="194"/>
      <c r="S52" s="194"/>
      <c r="T52" s="92"/>
      <c r="U52" s="94">
        <v>6</v>
      </c>
    </row>
    <row r="53" spans="1:21" s="41" customFormat="1" x14ac:dyDescent="0.2">
      <c r="A53" s="476" t="s">
        <v>158</v>
      </c>
      <c r="B53" s="469" t="s">
        <v>159</v>
      </c>
      <c r="C53" s="95"/>
      <c r="D53" s="75">
        <v>2</v>
      </c>
      <c r="E53" s="95"/>
      <c r="F53" s="329"/>
      <c r="G53" s="330">
        <v>3</v>
      </c>
      <c r="H53" s="96">
        <f t="shared" ref="H53:H58" si="18">G53*30</f>
        <v>90</v>
      </c>
      <c r="I53" s="97"/>
      <c r="J53" s="74"/>
      <c r="K53" s="74"/>
      <c r="L53" s="98"/>
      <c r="M53" s="99">
        <f t="shared" si="14"/>
        <v>90</v>
      </c>
      <c r="N53" s="96"/>
      <c r="O53" s="100"/>
      <c r="P53" s="74"/>
      <c r="Q53" s="74"/>
      <c r="R53" s="100"/>
      <c r="S53" s="100"/>
      <c r="T53" s="74"/>
      <c r="U53" s="101"/>
    </row>
    <row r="54" spans="1:21" s="41" customFormat="1" x14ac:dyDescent="0.2">
      <c r="A54" s="477" t="s">
        <v>160</v>
      </c>
      <c r="B54" s="470" t="s">
        <v>161</v>
      </c>
      <c r="C54" s="85"/>
      <c r="D54" s="61">
        <v>4</v>
      </c>
      <c r="E54" s="85"/>
      <c r="F54" s="321"/>
      <c r="G54" s="127">
        <v>6</v>
      </c>
      <c r="H54" s="86">
        <f t="shared" si="18"/>
        <v>180</v>
      </c>
      <c r="I54" s="102"/>
      <c r="J54" s="81"/>
      <c r="K54" s="81"/>
      <c r="L54" s="103"/>
      <c r="M54" s="87">
        <f t="shared" si="14"/>
        <v>180</v>
      </c>
      <c r="N54" s="86"/>
      <c r="O54" s="88"/>
      <c r="P54" s="81"/>
      <c r="Q54" s="81"/>
      <c r="R54" s="88"/>
      <c r="S54" s="88"/>
      <c r="T54" s="81"/>
      <c r="U54" s="84"/>
    </row>
    <row r="55" spans="1:21" s="41" customFormat="1" x14ac:dyDescent="0.2">
      <c r="A55" s="477" t="s">
        <v>162</v>
      </c>
      <c r="B55" s="471" t="s">
        <v>205</v>
      </c>
      <c r="C55" s="85"/>
      <c r="D55" s="61">
        <v>6</v>
      </c>
      <c r="E55" s="85"/>
      <c r="F55" s="321"/>
      <c r="G55" s="127">
        <v>6</v>
      </c>
      <c r="H55" s="86">
        <f t="shared" si="18"/>
        <v>180</v>
      </c>
      <c r="I55" s="102"/>
      <c r="J55" s="81"/>
      <c r="K55" s="81"/>
      <c r="L55" s="103"/>
      <c r="M55" s="87">
        <f t="shared" si="14"/>
        <v>180</v>
      </c>
      <c r="N55" s="86"/>
      <c r="O55" s="88"/>
      <c r="P55" s="81"/>
      <c r="Q55" s="81"/>
      <c r="R55" s="88"/>
      <c r="S55" s="88"/>
      <c r="T55" s="81"/>
      <c r="U55" s="84"/>
    </row>
    <row r="56" spans="1:21" s="41" customFormat="1" x14ac:dyDescent="0.2">
      <c r="A56" s="477" t="s">
        <v>163</v>
      </c>
      <c r="B56" s="470" t="s">
        <v>164</v>
      </c>
      <c r="C56" s="85"/>
      <c r="D56" s="61">
        <v>8</v>
      </c>
      <c r="E56" s="85"/>
      <c r="F56" s="321"/>
      <c r="G56" s="127">
        <v>6</v>
      </c>
      <c r="H56" s="86">
        <f t="shared" si="18"/>
        <v>180</v>
      </c>
      <c r="I56" s="102"/>
      <c r="J56" s="81"/>
      <c r="K56" s="81"/>
      <c r="L56" s="103"/>
      <c r="M56" s="87">
        <f t="shared" si="14"/>
        <v>180</v>
      </c>
      <c r="N56" s="86"/>
      <c r="O56" s="88"/>
      <c r="P56" s="81"/>
      <c r="Q56" s="81"/>
      <c r="R56" s="88"/>
      <c r="S56" s="88"/>
      <c r="T56" s="81"/>
      <c r="U56" s="84"/>
    </row>
    <row r="57" spans="1:21" s="41" customFormat="1" x14ac:dyDescent="0.2">
      <c r="A57" s="477"/>
      <c r="B57" s="472" t="s">
        <v>165</v>
      </c>
      <c r="C57" s="104">
        <v>8</v>
      </c>
      <c r="D57" s="105"/>
      <c r="E57" s="104"/>
      <c r="F57" s="321"/>
      <c r="G57" s="127">
        <v>2</v>
      </c>
      <c r="H57" s="86">
        <f>G57*30</f>
        <v>60</v>
      </c>
      <c r="I57" s="102"/>
      <c r="J57" s="81"/>
      <c r="K57" s="81"/>
      <c r="L57" s="103"/>
      <c r="M57" s="87">
        <f t="shared" si="14"/>
        <v>60</v>
      </c>
      <c r="N57" s="86"/>
      <c r="O57" s="88"/>
      <c r="P57" s="81"/>
      <c r="Q57" s="81"/>
      <c r="R57" s="88"/>
      <c r="S57" s="88"/>
      <c r="T57" s="81"/>
      <c r="U57" s="84"/>
    </row>
    <row r="58" spans="1:21" s="41" customFormat="1" ht="15.75" thickBot="1" x14ac:dyDescent="0.25">
      <c r="A58" s="478"/>
      <c r="B58" s="473" t="s">
        <v>60</v>
      </c>
      <c r="C58" s="106"/>
      <c r="D58" s="107"/>
      <c r="E58" s="106">
        <v>8</v>
      </c>
      <c r="F58" s="331"/>
      <c r="G58" s="332">
        <v>6</v>
      </c>
      <c r="H58" s="108">
        <f t="shared" si="18"/>
        <v>180</v>
      </c>
      <c r="I58" s="109"/>
      <c r="J58" s="110"/>
      <c r="K58" s="110"/>
      <c r="L58" s="111"/>
      <c r="M58" s="112">
        <f t="shared" si="14"/>
        <v>180</v>
      </c>
      <c r="N58" s="108"/>
      <c r="O58" s="113"/>
      <c r="P58" s="110"/>
      <c r="Q58" s="110"/>
      <c r="R58" s="113"/>
      <c r="S58" s="113"/>
      <c r="T58" s="110"/>
      <c r="U58" s="114"/>
    </row>
    <row r="59" spans="1:21" ht="15.75" thickBot="1" x14ac:dyDescent="0.3">
      <c r="A59" s="660" t="s">
        <v>166</v>
      </c>
      <c r="B59" s="661"/>
      <c r="C59" s="313">
        <f>COUNTA(C35:C58)</f>
        <v>11</v>
      </c>
      <c r="D59" s="313">
        <v>20</v>
      </c>
      <c r="E59" s="313">
        <v>4</v>
      </c>
      <c r="F59" s="313" t="e">
        <f>SUM(#REF!)</f>
        <v>#REF!</v>
      </c>
      <c r="G59" s="314">
        <f>SUM(G35:G58)</f>
        <v>122</v>
      </c>
      <c r="H59" s="315">
        <f>G59*30</f>
        <v>3660</v>
      </c>
      <c r="I59" s="316">
        <f>SUM(I35:I58)</f>
        <v>1032</v>
      </c>
      <c r="J59" s="316">
        <f>SUM(J35:J58)</f>
        <v>600</v>
      </c>
      <c r="K59" s="316">
        <f>SUM(K35:K58)</f>
        <v>0</v>
      </c>
      <c r="L59" s="317">
        <f>SUM(L35:L58)</f>
        <v>432</v>
      </c>
      <c r="M59" s="318">
        <f>H59-I59</f>
        <v>2628</v>
      </c>
      <c r="N59" s="315">
        <f t="shared" ref="N59:U59" si="19">SUM(N35:N58)</f>
        <v>10</v>
      </c>
      <c r="O59" s="315">
        <f t="shared" si="19"/>
        <v>6</v>
      </c>
      <c r="P59" s="315">
        <f t="shared" si="19"/>
        <v>4</v>
      </c>
      <c r="Q59" s="315">
        <f t="shared" si="19"/>
        <v>15</v>
      </c>
      <c r="R59" s="315">
        <f t="shared" si="19"/>
        <v>8</v>
      </c>
      <c r="S59" s="315">
        <f t="shared" si="19"/>
        <v>6</v>
      </c>
      <c r="T59" s="315">
        <f t="shared" si="19"/>
        <v>13.5</v>
      </c>
      <c r="U59" s="315">
        <f t="shared" si="19"/>
        <v>9</v>
      </c>
    </row>
    <row r="60" spans="1:21" s="6" customFormat="1" ht="15.75" thickBot="1" x14ac:dyDescent="0.3">
      <c r="A60" s="662" t="s">
        <v>167</v>
      </c>
      <c r="B60" s="663">
        <f t="shared" ref="B60:U60" si="20">SUM(B61:B70)</f>
        <v>0</v>
      </c>
      <c r="C60" s="663">
        <f t="shared" si="20"/>
        <v>0</v>
      </c>
      <c r="D60" s="663">
        <f t="shared" si="20"/>
        <v>64.2</v>
      </c>
      <c r="E60" s="663">
        <f t="shared" si="20"/>
        <v>0</v>
      </c>
      <c r="F60" s="663">
        <f t="shared" si="20"/>
        <v>0</v>
      </c>
      <c r="G60" s="663">
        <f t="shared" si="20"/>
        <v>80</v>
      </c>
      <c r="H60" s="663">
        <f t="shared" si="20"/>
        <v>2400</v>
      </c>
      <c r="I60" s="663">
        <f t="shared" si="20"/>
        <v>836</v>
      </c>
      <c r="J60" s="663">
        <f t="shared" si="20"/>
        <v>480</v>
      </c>
      <c r="K60" s="663">
        <f t="shared" si="20"/>
        <v>0</v>
      </c>
      <c r="L60" s="663">
        <f t="shared" si="20"/>
        <v>356</v>
      </c>
      <c r="M60" s="663">
        <f t="shared" si="20"/>
        <v>1564</v>
      </c>
      <c r="N60" s="663">
        <f t="shared" si="20"/>
        <v>0</v>
      </c>
      <c r="O60" s="663">
        <f t="shared" si="20"/>
        <v>0</v>
      </c>
      <c r="P60" s="663">
        <f t="shared" si="20"/>
        <v>0</v>
      </c>
      <c r="Q60" s="663">
        <f t="shared" si="20"/>
        <v>7</v>
      </c>
      <c r="R60" s="663">
        <f t="shared" si="20"/>
        <v>9</v>
      </c>
      <c r="S60" s="663">
        <f t="shared" si="20"/>
        <v>17</v>
      </c>
      <c r="T60" s="663">
        <f t="shared" si="20"/>
        <v>9</v>
      </c>
      <c r="U60" s="664">
        <f t="shared" si="20"/>
        <v>18</v>
      </c>
    </row>
    <row r="61" spans="1:21" s="6" customFormat="1" ht="15.75" thickBot="1" x14ac:dyDescent="0.3">
      <c r="A61" s="643" t="s">
        <v>168</v>
      </c>
      <c r="B61" s="644"/>
      <c r="C61" s="234"/>
      <c r="D61" s="234">
        <v>14</v>
      </c>
      <c r="E61" s="234"/>
      <c r="F61" s="235"/>
      <c r="G61" s="236">
        <f>SUM(G63:G70)</f>
        <v>40</v>
      </c>
      <c r="H61" s="237">
        <f t="shared" ref="H61:U61" si="21">SUM(H63:H70)</f>
        <v>1200</v>
      </c>
      <c r="I61" s="237">
        <f t="shared" si="21"/>
        <v>418</v>
      </c>
      <c r="J61" s="237">
        <f t="shared" si="21"/>
        <v>240</v>
      </c>
      <c r="K61" s="237">
        <f t="shared" si="21"/>
        <v>0</v>
      </c>
      <c r="L61" s="237">
        <f t="shared" si="21"/>
        <v>178</v>
      </c>
      <c r="M61" s="236">
        <f t="shared" si="21"/>
        <v>782</v>
      </c>
      <c r="N61" s="236">
        <f t="shared" si="21"/>
        <v>0</v>
      </c>
      <c r="O61" s="236">
        <f t="shared" si="21"/>
        <v>0</v>
      </c>
      <c r="P61" s="236">
        <f t="shared" si="21"/>
        <v>0</v>
      </c>
      <c r="Q61" s="236">
        <f t="shared" si="21"/>
        <v>3.5</v>
      </c>
      <c r="R61" s="236">
        <f t="shared" si="21"/>
        <v>4.5</v>
      </c>
      <c r="S61" s="236">
        <f t="shared" si="21"/>
        <v>8.5</v>
      </c>
      <c r="T61" s="236">
        <f t="shared" si="21"/>
        <v>4.5</v>
      </c>
      <c r="U61" s="236">
        <f t="shared" si="21"/>
        <v>9</v>
      </c>
    </row>
    <row r="62" spans="1:21" s="6" customFormat="1" ht="34.9" customHeight="1" thickBot="1" x14ac:dyDescent="0.3">
      <c r="A62" s="645" t="s">
        <v>258</v>
      </c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646"/>
      <c r="N62" s="646"/>
      <c r="O62" s="646"/>
      <c r="P62" s="646"/>
      <c r="Q62" s="646"/>
      <c r="R62" s="646"/>
      <c r="S62" s="646"/>
      <c r="T62" s="646"/>
      <c r="U62" s="647"/>
    </row>
    <row r="63" spans="1:21" s="40" customFormat="1" x14ac:dyDescent="0.25">
      <c r="A63" s="487" t="s">
        <v>169</v>
      </c>
      <c r="B63" s="665" t="s">
        <v>332</v>
      </c>
      <c r="C63" s="303"/>
      <c r="D63" s="343">
        <v>4</v>
      </c>
      <c r="E63" s="304"/>
      <c r="F63" s="104"/>
      <c r="G63" s="305">
        <v>5</v>
      </c>
      <c r="H63" s="306">
        <f>G63*30</f>
        <v>150</v>
      </c>
      <c r="I63" s="292">
        <f>J63+L63</f>
        <v>52</v>
      </c>
      <c r="J63" s="267">
        <v>30</v>
      </c>
      <c r="K63" s="267"/>
      <c r="L63" s="120">
        <v>22</v>
      </c>
      <c r="M63" s="290">
        <f>H63-I63</f>
        <v>98</v>
      </c>
      <c r="N63" s="291"/>
      <c r="O63" s="292"/>
      <c r="P63" s="267"/>
      <c r="Q63" s="272">
        <v>3.5</v>
      </c>
      <c r="R63" s="283"/>
      <c r="S63" s="284"/>
      <c r="T63" s="271"/>
      <c r="U63" s="277"/>
    </row>
    <row r="64" spans="1:21" s="40" customFormat="1" x14ac:dyDescent="0.25">
      <c r="A64" s="479" t="s">
        <v>170</v>
      </c>
      <c r="B64" s="666"/>
      <c r="C64" s="298"/>
      <c r="D64" s="342">
        <v>5.6</v>
      </c>
      <c r="E64" s="299"/>
      <c r="F64" s="300"/>
      <c r="G64" s="301">
        <v>5</v>
      </c>
      <c r="H64" s="302">
        <f t="shared" ref="H64:H70" si="22">G64*30</f>
        <v>150</v>
      </c>
      <c r="I64" s="289">
        <f t="shared" ref="I64:I70" si="23">J64+L64</f>
        <v>52</v>
      </c>
      <c r="J64" s="266">
        <v>30</v>
      </c>
      <c r="K64" s="266"/>
      <c r="L64" s="149">
        <v>22</v>
      </c>
      <c r="M64" s="287">
        <f t="shared" ref="M64:M70" si="24">H64-I64</f>
        <v>98</v>
      </c>
      <c r="N64" s="288"/>
      <c r="O64" s="289"/>
      <c r="P64" s="266"/>
      <c r="Q64" s="270"/>
      <c r="R64" s="280">
        <v>1.5</v>
      </c>
      <c r="S64" s="281">
        <v>1.5</v>
      </c>
      <c r="T64" s="270"/>
      <c r="U64" s="276"/>
    </row>
    <row r="65" spans="1:21" s="40" customFormat="1" x14ac:dyDescent="0.25">
      <c r="A65" s="479" t="s">
        <v>171</v>
      </c>
      <c r="B65" s="666"/>
      <c r="C65" s="298"/>
      <c r="D65" s="342">
        <v>5.6</v>
      </c>
      <c r="E65" s="299"/>
      <c r="F65" s="300"/>
      <c r="G65" s="301">
        <v>5</v>
      </c>
      <c r="H65" s="302">
        <f t="shared" si="22"/>
        <v>150</v>
      </c>
      <c r="I65" s="289">
        <f t="shared" si="23"/>
        <v>52</v>
      </c>
      <c r="J65" s="266">
        <v>30</v>
      </c>
      <c r="K65" s="266"/>
      <c r="L65" s="149">
        <v>22</v>
      </c>
      <c r="M65" s="287">
        <f t="shared" ref="M65" si="25">H65-I65</f>
        <v>98</v>
      </c>
      <c r="N65" s="288"/>
      <c r="O65" s="289"/>
      <c r="P65" s="266"/>
      <c r="Q65" s="270"/>
      <c r="R65" s="282">
        <v>1.5</v>
      </c>
      <c r="S65" s="281">
        <v>1.5</v>
      </c>
      <c r="T65" s="270"/>
      <c r="U65" s="276"/>
    </row>
    <row r="66" spans="1:21" s="40" customFormat="1" x14ac:dyDescent="0.25">
      <c r="A66" s="479" t="s">
        <v>172</v>
      </c>
      <c r="B66" s="666"/>
      <c r="C66" s="303"/>
      <c r="D66" s="343">
        <v>5.6</v>
      </c>
      <c r="E66" s="304"/>
      <c r="F66" s="104"/>
      <c r="G66" s="305">
        <v>5</v>
      </c>
      <c r="H66" s="306">
        <f t="shared" si="22"/>
        <v>150</v>
      </c>
      <c r="I66" s="292">
        <f t="shared" si="23"/>
        <v>52</v>
      </c>
      <c r="J66" s="267">
        <v>30</v>
      </c>
      <c r="K66" s="267"/>
      <c r="L66" s="120">
        <v>22</v>
      </c>
      <c r="M66" s="290">
        <f t="shared" si="24"/>
        <v>98</v>
      </c>
      <c r="N66" s="291"/>
      <c r="O66" s="292"/>
      <c r="P66" s="267"/>
      <c r="Q66" s="271"/>
      <c r="R66" s="282">
        <v>1.5</v>
      </c>
      <c r="S66" s="283">
        <v>2</v>
      </c>
      <c r="T66" s="271"/>
      <c r="U66" s="277"/>
    </row>
    <row r="67" spans="1:21" s="40" customFormat="1" x14ac:dyDescent="0.25">
      <c r="A67" s="479" t="s">
        <v>173</v>
      </c>
      <c r="B67" s="666"/>
      <c r="C67" s="303"/>
      <c r="D67" s="343">
        <v>6</v>
      </c>
      <c r="E67" s="304"/>
      <c r="F67" s="104"/>
      <c r="G67" s="305">
        <v>5</v>
      </c>
      <c r="H67" s="306">
        <f t="shared" si="22"/>
        <v>150</v>
      </c>
      <c r="I67" s="292">
        <f t="shared" si="23"/>
        <v>52</v>
      </c>
      <c r="J67" s="267">
        <v>30</v>
      </c>
      <c r="K67" s="267"/>
      <c r="L67" s="120">
        <v>22</v>
      </c>
      <c r="M67" s="290">
        <f t="shared" si="24"/>
        <v>98</v>
      </c>
      <c r="N67" s="291"/>
      <c r="O67" s="292"/>
      <c r="P67" s="267"/>
      <c r="Q67" s="271"/>
      <c r="R67" s="283"/>
      <c r="S67" s="284">
        <v>3.5</v>
      </c>
      <c r="T67" s="271"/>
      <c r="U67" s="277"/>
    </row>
    <row r="68" spans="1:21" s="40" customFormat="1" x14ac:dyDescent="0.25">
      <c r="A68" s="479" t="s">
        <v>174</v>
      </c>
      <c r="B68" s="666"/>
      <c r="C68" s="303"/>
      <c r="D68" s="343">
        <v>7.8</v>
      </c>
      <c r="E68" s="304"/>
      <c r="F68" s="104"/>
      <c r="G68" s="305">
        <v>5</v>
      </c>
      <c r="H68" s="306">
        <f t="shared" si="22"/>
        <v>150</v>
      </c>
      <c r="I68" s="292">
        <f t="shared" si="23"/>
        <v>50</v>
      </c>
      <c r="J68" s="267">
        <v>30</v>
      </c>
      <c r="K68" s="267"/>
      <c r="L68" s="120">
        <v>20</v>
      </c>
      <c r="M68" s="290">
        <f t="shared" ref="M68" si="26">H68-I68</f>
        <v>100</v>
      </c>
      <c r="N68" s="291"/>
      <c r="O68" s="292"/>
      <c r="P68" s="267"/>
      <c r="Q68" s="271"/>
      <c r="R68" s="283"/>
      <c r="S68" s="283"/>
      <c r="T68" s="271">
        <v>1</v>
      </c>
      <c r="U68" s="272">
        <v>3.5</v>
      </c>
    </row>
    <row r="69" spans="1:21" s="40" customFormat="1" x14ac:dyDescent="0.25">
      <c r="A69" s="479" t="s">
        <v>175</v>
      </c>
      <c r="B69" s="666"/>
      <c r="C69" s="307"/>
      <c r="D69" s="344">
        <v>7.8</v>
      </c>
      <c r="E69" s="308"/>
      <c r="F69" s="104"/>
      <c r="G69" s="305">
        <v>5</v>
      </c>
      <c r="H69" s="306">
        <f t="shared" si="22"/>
        <v>150</v>
      </c>
      <c r="I69" s="292">
        <f t="shared" si="23"/>
        <v>58</v>
      </c>
      <c r="J69" s="267">
        <v>30</v>
      </c>
      <c r="K69" s="267"/>
      <c r="L69" s="120">
        <v>28</v>
      </c>
      <c r="M69" s="290">
        <f t="shared" si="24"/>
        <v>92</v>
      </c>
      <c r="N69" s="293"/>
      <c r="O69" s="294"/>
      <c r="P69" s="273"/>
      <c r="Q69" s="274"/>
      <c r="R69" s="285"/>
      <c r="S69" s="285"/>
      <c r="T69" s="278">
        <v>1.5</v>
      </c>
      <c r="U69" s="272">
        <v>3.5</v>
      </c>
    </row>
    <row r="70" spans="1:21" s="40" customFormat="1" ht="15.75" thickBot="1" x14ac:dyDescent="0.3">
      <c r="A70" s="480" t="s">
        <v>176</v>
      </c>
      <c r="B70" s="667"/>
      <c r="C70" s="309"/>
      <c r="D70" s="345">
        <v>7.8</v>
      </c>
      <c r="E70" s="310"/>
      <c r="F70" s="106"/>
      <c r="G70" s="311">
        <v>5</v>
      </c>
      <c r="H70" s="312">
        <f t="shared" si="22"/>
        <v>150</v>
      </c>
      <c r="I70" s="297">
        <f t="shared" si="23"/>
        <v>50</v>
      </c>
      <c r="J70" s="268">
        <v>30</v>
      </c>
      <c r="K70" s="268"/>
      <c r="L70" s="269">
        <v>20</v>
      </c>
      <c r="M70" s="295">
        <f t="shared" si="24"/>
        <v>100</v>
      </c>
      <c r="N70" s="296"/>
      <c r="O70" s="297"/>
      <c r="P70" s="268"/>
      <c r="Q70" s="275"/>
      <c r="R70" s="286"/>
      <c r="S70" s="286"/>
      <c r="T70" s="275">
        <v>2</v>
      </c>
      <c r="U70" s="279">
        <v>2</v>
      </c>
    </row>
    <row r="71" spans="1:21" ht="15.75" thickBot="1" x14ac:dyDescent="0.3">
      <c r="A71" s="672" t="s">
        <v>183</v>
      </c>
      <c r="B71" s="673"/>
      <c r="C71" s="62">
        <f t="shared" ref="C71:U71" si="27">SUM(C61+C59)</f>
        <v>11</v>
      </c>
      <c r="D71" s="63">
        <f t="shared" si="27"/>
        <v>34</v>
      </c>
      <c r="E71" s="64">
        <f t="shared" si="27"/>
        <v>4</v>
      </c>
      <c r="F71" s="65" t="e">
        <f t="shared" si="27"/>
        <v>#REF!</v>
      </c>
      <c r="G71" s="66">
        <f t="shared" si="27"/>
        <v>162</v>
      </c>
      <c r="H71" s="67">
        <f t="shared" si="27"/>
        <v>4860</v>
      </c>
      <c r="I71" s="64">
        <f t="shared" si="27"/>
        <v>1450</v>
      </c>
      <c r="J71" s="64">
        <f t="shared" si="27"/>
        <v>840</v>
      </c>
      <c r="K71" s="64">
        <f t="shared" si="27"/>
        <v>0</v>
      </c>
      <c r="L71" s="68">
        <f t="shared" si="27"/>
        <v>610</v>
      </c>
      <c r="M71" s="66">
        <f t="shared" si="27"/>
        <v>3410</v>
      </c>
      <c r="N71" s="67">
        <f t="shared" si="27"/>
        <v>10</v>
      </c>
      <c r="O71" s="64">
        <f t="shared" si="27"/>
        <v>6</v>
      </c>
      <c r="P71" s="64">
        <f t="shared" si="27"/>
        <v>4</v>
      </c>
      <c r="Q71" s="64">
        <f t="shared" si="27"/>
        <v>18.5</v>
      </c>
      <c r="R71" s="63">
        <f t="shared" si="27"/>
        <v>12.5</v>
      </c>
      <c r="S71" s="63">
        <f t="shared" si="27"/>
        <v>14.5</v>
      </c>
      <c r="T71" s="64">
        <f t="shared" si="27"/>
        <v>18</v>
      </c>
      <c r="U71" s="69">
        <f t="shared" si="27"/>
        <v>18</v>
      </c>
    </row>
    <row r="72" spans="1:21" ht="28.9" customHeight="1" thickBot="1" x14ac:dyDescent="0.3">
      <c r="A72" s="674" t="s">
        <v>184</v>
      </c>
      <c r="B72" s="675"/>
      <c r="C72" s="7"/>
      <c r="D72" s="7"/>
      <c r="E72" s="7"/>
      <c r="F72" s="7"/>
      <c r="G72" s="8"/>
      <c r="H72" s="9">
        <f>G32/G75</f>
        <v>0.32500000000000001</v>
      </c>
      <c r="I72" s="10"/>
      <c r="J72" s="10"/>
      <c r="K72" s="10"/>
      <c r="L72" s="227"/>
      <c r="M72" s="8"/>
      <c r="N72" s="11"/>
      <c r="O72" s="12"/>
      <c r="P72" s="10"/>
      <c r="Q72" s="10"/>
      <c r="R72" s="10"/>
      <c r="S72" s="10"/>
      <c r="T72" s="10"/>
      <c r="U72" s="228"/>
    </row>
    <row r="73" spans="1:21" ht="28.9" customHeight="1" thickBot="1" x14ac:dyDescent="0.3">
      <c r="A73" s="676" t="s">
        <v>185</v>
      </c>
      <c r="B73" s="677"/>
      <c r="C73" s="229"/>
      <c r="D73" s="229"/>
      <c r="E73" s="229"/>
      <c r="F73" s="229"/>
      <c r="G73" s="230"/>
      <c r="H73" s="231">
        <f>(G61+G27)/G75</f>
        <v>0.25</v>
      </c>
      <c r="I73" s="229"/>
      <c r="J73" s="229"/>
      <c r="K73" s="229"/>
      <c r="L73" s="232"/>
      <c r="M73" s="230"/>
      <c r="N73" s="229"/>
      <c r="O73" s="229"/>
      <c r="P73" s="229"/>
      <c r="Q73" s="229"/>
      <c r="R73" s="229"/>
      <c r="S73" s="229"/>
      <c r="T73" s="229"/>
      <c r="U73" s="233"/>
    </row>
    <row r="74" spans="1:21" ht="15.75" thickBot="1" x14ac:dyDescent="0.3">
      <c r="A74" s="678" t="s">
        <v>186</v>
      </c>
      <c r="B74" s="679"/>
      <c r="C74" s="679"/>
      <c r="D74" s="679"/>
      <c r="E74" s="679"/>
      <c r="F74" s="679"/>
      <c r="G74" s="679"/>
      <c r="H74" s="679"/>
      <c r="I74" s="679"/>
      <c r="J74" s="679"/>
      <c r="K74" s="679"/>
      <c r="L74" s="679"/>
      <c r="M74" s="679"/>
      <c r="N74" s="679"/>
      <c r="O74" s="679"/>
      <c r="P74" s="679"/>
      <c r="Q74" s="679"/>
      <c r="R74" s="679"/>
      <c r="S74" s="679"/>
      <c r="T74" s="679"/>
      <c r="U74" s="680"/>
    </row>
    <row r="75" spans="1:21" ht="15.75" thickBot="1" x14ac:dyDescent="0.3">
      <c r="A75" s="42"/>
      <c r="B75" s="43"/>
      <c r="C75" s="44">
        <f t="shared" ref="C75:U75" si="28">SUM(C71,C32)</f>
        <v>17</v>
      </c>
      <c r="D75" s="45">
        <f t="shared" si="28"/>
        <v>54</v>
      </c>
      <c r="E75" s="45">
        <f t="shared" si="28"/>
        <v>4</v>
      </c>
      <c r="F75" s="46" t="e">
        <f t="shared" si="28"/>
        <v>#REF!</v>
      </c>
      <c r="G75" s="45">
        <f t="shared" si="28"/>
        <v>240</v>
      </c>
      <c r="H75" s="47">
        <f t="shared" si="28"/>
        <v>7200</v>
      </c>
      <c r="I75" s="45">
        <f t="shared" si="28"/>
        <v>2382</v>
      </c>
      <c r="J75" s="45">
        <f t="shared" si="28"/>
        <v>1232</v>
      </c>
      <c r="K75" s="45">
        <f t="shared" si="28"/>
        <v>0</v>
      </c>
      <c r="L75" s="46">
        <f t="shared" si="28"/>
        <v>1150</v>
      </c>
      <c r="M75" s="48">
        <f t="shared" si="28"/>
        <v>4818</v>
      </c>
      <c r="N75" s="47">
        <f t="shared" si="28"/>
        <v>22</v>
      </c>
      <c r="O75" s="45">
        <f t="shared" si="28"/>
        <v>22</v>
      </c>
      <c r="P75" s="45">
        <f t="shared" si="28"/>
        <v>21</v>
      </c>
      <c r="Q75" s="45">
        <f t="shared" si="28"/>
        <v>20.5</v>
      </c>
      <c r="R75" s="45">
        <f t="shared" si="28"/>
        <v>19.5</v>
      </c>
      <c r="S75" s="45">
        <f t="shared" si="28"/>
        <v>19.5</v>
      </c>
      <c r="T75" s="45">
        <f t="shared" si="28"/>
        <v>20</v>
      </c>
      <c r="U75" s="49">
        <f t="shared" si="28"/>
        <v>20</v>
      </c>
    </row>
    <row r="76" spans="1:21" x14ac:dyDescent="0.25">
      <c r="A76" s="50"/>
      <c r="B76" s="38"/>
      <c r="C76" s="681" t="s">
        <v>187</v>
      </c>
      <c r="D76" s="682"/>
      <c r="E76" s="682"/>
      <c r="F76" s="682"/>
      <c r="G76" s="682"/>
      <c r="H76" s="682"/>
      <c r="I76" s="682"/>
      <c r="J76" s="682"/>
      <c r="K76" s="682"/>
      <c r="L76" s="682"/>
      <c r="M76" s="682"/>
      <c r="N76" s="39">
        <v>22</v>
      </c>
      <c r="O76" s="39">
        <v>22</v>
      </c>
      <c r="P76" s="51">
        <v>21</v>
      </c>
      <c r="Q76" s="51">
        <v>21</v>
      </c>
      <c r="R76" s="39">
        <v>20</v>
      </c>
      <c r="S76" s="39">
        <v>20</v>
      </c>
      <c r="T76" s="51">
        <v>20</v>
      </c>
      <c r="U76" s="52">
        <v>20</v>
      </c>
    </row>
    <row r="77" spans="1:21" x14ac:dyDescent="0.25">
      <c r="A77" s="50"/>
      <c r="B77" s="38"/>
      <c r="C77" s="648" t="s">
        <v>188</v>
      </c>
      <c r="D77" s="649"/>
      <c r="E77" s="649"/>
      <c r="F77" s="649"/>
      <c r="G77" s="649"/>
      <c r="H77" s="649"/>
      <c r="I77" s="649"/>
      <c r="J77" s="649"/>
      <c r="K77" s="649"/>
      <c r="L77" s="649"/>
      <c r="M77" s="649"/>
      <c r="N77" s="53">
        <v>1</v>
      </c>
      <c r="O77" s="220">
        <v>3</v>
      </c>
      <c r="P77" s="54">
        <v>1</v>
      </c>
      <c r="Q77" s="54">
        <v>2</v>
      </c>
      <c r="R77" s="53">
        <v>3</v>
      </c>
      <c r="S77" s="53">
        <v>3</v>
      </c>
      <c r="T77" s="54">
        <v>1</v>
      </c>
      <c r="U77" s="341">
        <v>3</v>
      </c>
    </row>
    <row r="78" spans="1:21" x14ac:dyDescent="0.25">
      <c r="A78" s="38"/>
      <c r="B78" s="38"/>
      <c r="C78" s="648" t="s">
        <v>189</v>
      </c>
      <c r="D78" s="649"/>
      <c r="E78" s="649"/>
      <c r="F78" s="649"/>
      <c r="G78" s="649"/>
      <c r="H78" s="649"/>
      <c r="I78" s="649"/>
      <c r="J78" s="649"/>
      <c r="K78" s="649"/>
      <c r="L78" s="649"/>
      <c r="M78" s="649"/>
      <c r="N78" s="221">
        <v>8</v>
      </c>
      <c r="O78" s="221">
        <v>7</v>
      </c>
      <c r="P78" s="340">
        <v>7</v>
      </c>
      <c r="Q78" s="340">
        <v>8</v>
      </c>
      <c r="R78" s="53">
        <v>6</v>
      </c>
      <c r="S78" s="53">
        <v>6</v>
      </c>
      <c r="T78" s="54">
        <v>7</v>
      </c>
      <c r="U78" s="341">
        <v>5</v>
      </c>
    </row>
    <row r="79" spans="1:21" x14ac:dyDescent="0.25">
      <c r="A79" s="38"/>
      <c r="B79" s="38"/>
      <c r="C79" s="668" t="s">
        <v>190</v>
      </c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55"/>
      <c r="O79" s="56"/>
      <c r="P79" s="57"/>
      <c r="Q79" s="57"/>
      <c r="R79" s="53"/>
      <c r="S79" s="53"/>
      <c r="T79" s="54"/>
      <c r="U79" s="341">
        <v>1</v>
      </c>
    </row>
    <row r="80" spans="1:21" ht="15.75" thickBot="1" x14ac:dyDescent="0.3">
      <c r="A80" s="38"/>
      <c r="B80" s="38"/>
      <c r="C80" s="670" t="s">
        <v>191</v>
      </c>
      <c r="D80" s="671"/>
      <c r="E80" s="671"/>
      <c r="F80" s="671"/>
      <c r="G80" s="671"/>
      <c r="H80" s="671"/>
      <c r="I80" s="671"/>
      <c r="J80" s="671"/>
      <c r="K80" s="671"/>
      <c r="L80" s="671"/>
      <c r="M80" s="671"/>
      <c r="N80" s="58"/>
      <c r="O80" s="58">
        <v>1</v>
      </c>
      <c r="P80" s="59"/>
      <c r="Q80" s="59">
        <v>1</v>
      </c>
      <c r="R80" s="58"/>
      <c r="S80" s="58">
        <v>1</v>
      </c>
      <c r="T80" s="59"/>
      <c r="U80" s="59"/>
    </row>
    <row r="82" spans="2:16" s="28" customFormat="1" ht="15.75" x14ac:dyDescent="0.25">
      <c r="B82" s="725" t="s">
        <v>196</v>
      </c>
      <c r="C82" s="13"/>
      <c r="D82" s="24"/>
      <c r="E82" s="25"/>
      <c r="F82" s="25"/>
      <c r="G82" s="25"/>
      <c r="H82" s="26"/>
      <c r="I82" s="26"/>
      <c r="J82" s="26"/>
      <c r="K82" s="13" t="s">
        <v>196</v>
      </c>
      <c r="L82" s="27"/>
      <c r="M82" s="26"/>
      <c r="N82" s="27"/>
      <c r="O82" s="25"/>
      <c r="P82" s="26"/>
    </row>
    <row r="83" spans="2:16" s="28" customFormat="1" ht="15.75" x14ac:dyDescent="0.25">
      <c r="B83" s="725" t="s">
        <v>362</v>
      </c>
      <c r="C83" s="29"/>
      <c r="D83" s="29"/>
      <c r="E83" s="29"/>
      <c r="F83" s="25"/>
      <c r="G83" s="26"/>
      <c r="H83" s="26"/>
      <c r="I83" s="27"/>
      <c r="J83" s="26"/>
      <c r="K83" s="13" t="s">
        <v>197</v>
      </c>
      <c r="L83" s="27"/>
      <c r="M83" s="26"/>
      <c r="N83" s="27"/>
      <c r="O83" s="25"/>
      <c r="P83" s="26"/>
    </row>
    <row r="84" spans="2:16" s="28" customFormat="1" ht="15.75" x14ac:dyDescent="0.25">
      <c r="B84" s="217" t="s">
        <v>363</v>
      </c>
      <c r="C84" s="13" t="s">
        <v>196</v>
      </c>
      <c r="D84" s="27"/>
      <c r="E84" s="27"/>
      <c r="F84" s="27"/>
      <c r="G84" s="30"/>
      <c r="H84" s="26"/>
      <c r="I84" s="26"/>
      <c r="J84" s="26"/>
      <c r="K84" s="202" t="s">
        <v>227</v>
      </c>
      <c r="L84" s="27"/>
      <c r="M84" s="26"/>
      <c r="N84" s="27"/>
      <c r="O84" s="25"/>
      <c r="P84" s="26"/>
    </row>
    <row r="85" spans="2:16" s="28" customFormat="1" ht="15.75" x14ac:dyDescent="0.25">
      <c r="B85" s="217" t="s">
        <v>364</v>
      </c>
      <c r="C85" s="13" t="s">
        <v>198</v>
      </c>
      <c r="D85" s="27"/>
      <c r="E85" s="27"/>
      <c r="F85" s="27"/>
      <c r="G85" s="31"/>
      <c r="H85" s="26"/>
      <c r="I85" s="26"/>
      <c r="J85" s="26"/>
      <c r="K85" s="212" t="s">
        <v>331</v>
      </c>
      <c r="L85" s="213"/>
      <c r="M85" s="214"/>
      <c r="N85" s="212"/>
      <c r="O85" s="25"/>
      <c r="P85" s="26"/>
    </row>
    <row r="86" spans="2:16" s="28" customFormat="1" ht="15.75" x14ac:dyDescent="0.25">
      <c r="B86" s="217" t="s">
        <v>366</v>
      </c>
      <c r="C86" s="29" t="s">
        <v>199</v>
      </c>
      <c r="D86" s="27"/>
      <c r="E86" s="27"/>
      <c r="F86" s="27"/>
      <c r="G86" s="26"/>
      <c r="H86" s="26"/>
      <c r="I86" s="26"/>
      <c r="J86" s="26"/>
      <c r="P86" s="26"/>
    </row>
    <row r="87" spans="2:16" s="28" customFormat="1" ht="15.75" x14ac:dyDescent="0.25">
      <c r="B87" s="26"/>
      <c r="C87" s="32" t="s">
        <v>226</v>
      </c>
      <c r="D87" s="27"/>
      <c r="E87" s="27"/>
      <c r="F87" s="27"/>
      <c r="G87" s="26"/>
      <c r="H87" s="26"/>
      <c r="I87" s="26"/>
      <c r="J87" s="26"/>
      <c r="K87" s="26"/>
      <c r="L87" s="27"/>
      <c r="M87" s="26"/>
      <c r="N87" s="27"/>
      <c r="O87" s="26"/>
      <c r="P87" s="26"/>
    </row>
    <row r="88" spans="2:16" s="28" customFormat="1" ht="15.75" x14ac:dyDescent="0.25">
      <c r="B88" s="13" t="s">
        <v>196</v>
      </c>
      <c r="C88" s="216" t="s">
        <v>330</v>
      </c>
      <c r="D88" s="216"/>
      <c r="E88" s="217"/>
      <c r="F88" s="216"/>
      <c r="G88" s="218"/>
      <c r="H88" s="216"/>
      <c r="I88" s="26"/>
      <c r="J88" s="26"/>
      <c r="K88" s="33" t="s">
        <v>196</v>
      </c>
      <c r="L88" s="34"/>
      <c r="M88" s="33"/>
      <c r="N88" s="35"/>
      <c r="O88" s="35"/>
      <c r="P88" s="34"/>
    </row>
    <row r="89" spans="2:16" s="28" customFormat="1" ht="15.75" x14ac:dyDescent="0.25">
      <c r="B89" s="202" t="s">
        <v>365</v>
      </c>
      <c r="C89" s="29"/>
      <c r="D89" s="29"/>
      <c r="E89" s="27"/>
      <c r="F89" s="25"/>
      <c r="G89" s="24"/>
      <c r="H89" s="26"/>
      <c r="I89" s="26"/>
      <c r="J89" s="26"/>
      <c r="K89" s="33" t="s">
        <v>342</v>
      </c>
      <c r="L89" s="33"/>
      <c r="M89" s="33"/>
      <c r="N89" s="33"/>
      <c r="O89" s="33"/>
      <c r="P89" s="33"/>
    </row>
    <row r="90" spans="2:16" s="28" customFormat="1" ht="15.75" x14ac:dyDescent="0.25">
      <c r="B90" s="32" t="s">
        <v>367</v>
      </c>
      <c r="C90" s="29"/>
      <c r="D90" s="25"/>
      <c r="E90" s="25"/>
      <c r="F90" s="25"/>
      <c r="G90" s="30"/>
      <c r="H90" s="26"/>
      <c r="I90" s="26"/>
      <c r="J90" s="26"/>
      <c r="K90" s="38" t="s">
        <v>343</v>
      </c>
      <c r="L90" s="33"/>
      <c r="M90" s="33"/>
      <c r="N90" s="33"/>
      <c r="O90" s="33"/>
      <c r="P90" s="33"/>
    </row>
    <row r="91" spans="2:16" s="28" customFormat="1" ht="15.75" x14ac:dyDescent="0.25">
      <c r="B91" s="215" t="s">
        <v>366</v>
      </c>
      <c r="C91" s="36"/>
      <c r="D91" s="37"/>
      <c r="E91" s="37"/>
      <c r="F91" s="25"/>
      <c r="G91" s="31"/>
      <c r="H91" s="26"/>
      <c r="I91" s="26"/>
      <c r="J91" s="26"/>
      <c r="K91" s="212" t="s">
        <v>331</v>
      </c>
      <c r="L91" s="33"/>
      <c r="M91" s="33"/>
      <c r="N91" s="33"/>
      <c r="O91" s="33"/>
      <c r="P91" s="33"/>
    </row>
    <row r="92" spans="2:16" s="28" customFormat="1" x14ac:dyDescent="0.25">
      <c r="C92" s="27"/>
      <c r="D92" s="27"/>
      <c r="E92" s="27"/>
      <c r="F92" s="27"/>
      <c r="G92" s="27"/>
      <c r="H92" s="27"/>
      <c r="I92" s="27"/>
      <c r="J92" s="27"/>
      <c r="L92" s="34"/>
      <c r="M92" s="38"/>
      <c r="N92" s="219"/>
      <c r="O92" s="219"/>
      <c r="P92" s="34"/>
    </row>
    <row r="93" spans="2:16" s="28" customFormat="1" ht="15.75" x14ac:dyDescent="0.25">
      <c r="B93" s="27"/>
      <c r="C93" s="27"/>
      <c r="D93" s="27"/>
      <c r="E93" s="27"/>
      <c r="F93" s="27"/>
      <c r="G93" s="27"/>
      <c r="H93" s="27"/>
      <c r="I93" s="27"/>
      <c r="J93" s="27"/>
      <c r="L93" s="213"/>
      <c r="M93" s="214"/>
      <c r="N93" s="212"/>
      <c r="O93" s="23"/>
      <c r="P93" s="34"/>
    </row>
    <row r="94" spans="2:16" s="28" customFormat="1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</sheetData>
  <mergeCells count="48">
    <mergeCell ref="C79:M79"/>
    <mergeCell ref="C80:M80"/>
    <mergeCell ref="A71:B71"/>
    <mergeCell ref="A72:B72"/>
    <mergeCell ref="A73:B73"/>
    <mergeCell ref="A74:U74"/>
    <mergeCell ref="C76:M76"/>
    <mergeCell ref="C77:M77"/>
    <mergeCell ref="A61:B61"/>
    <mergeCell ref="A62:U62"/>
    <mergeCell ref="C78:M78"/>
    <mergeCell ref="A32:B32"/>
    <mergeCell ref="A33:U33"/>
    <mergeCell ref="A34:U34"/>
    <mergeCell ref="A59:B59"/>
    <mergeCell ref="A60:U60"/>
    <mergeCell ref="B63:B70"/>
    <mergeCell ref="A9:U9"/>
    <mergeCell ref="A10:U10"/>
    <mergeCell ref="A25:B25"/>
    <mergeCell ref="A26:U26"/>
    <mergeCell ref="M3:M7"/>
    <mergeCell ref="N3:O3"/>
    <mergeCell ref="P3:Q3"/>
    <mergeCell ref="I4:I7"/>
    <mergeCell ref="J4:L4"/>
    <mergeCell ref="N4:U4"/>
    <mergeCell ref="J5:J7"/>
    <mergeCell ref="K5:K7"/>
    <mergeCell ref="L5:L7"/>
    <mergeCell ref="N6:U6"/>
    <mergeCell ref="R3:S3"/>
    <mergeCell ref="B28:B31"/>
    <mergeCell ref="T3:U3"/>
    <mergeCell ref="E4:E7"/>
    <mergeCell ref="F4:F7"/>
    <mergeCell ref="A1:U1"/>
    <mergeCell ref="A2:A7"/>
    <mergeCell ref="B2:B7"/>
    <mergeCell ref="C2:F2"/>
    <mergeCell ref="G2:G7"/>
    <mergeCell ref="H2:M2"/>
    <mergeCell ref="N2:U2"/>
    <mergeCell ref="C3:C7"/>
    <mergeCell ref="D3:D7"/>
    <mergeCell ref="E3:F3"/>
    <mergeCell ref="H3:H7"/>
    <mergeCell ref="I3:L3"/>
  </mergeCells>
  <pageMargins left="0.7" right="0.7" top="0.75" bottom="0.75" header="0.3" footer="0.3"/>
  <pageSetup paperSize="9" scale="43" orientation="landscape" r:id="rId1"/>
  <rowBreaks count="1" manualBreakCount="1">
    <brk id="5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view="pageBreakPreview" zoomScale="80" zoomScaleNormal="80" zoomScaleSheetLayoutView="80" workbookViewId="0">
      <selection activeCell="S5" sqref="S5"/>
    </sheetView>
  </sheetViews>
  <sheetFormatPr defaultRowHeight="15.75" x14ac:dyDescent="0.25"/>
  <cols>
    <col min="1" max="1" width="11" customWidth="1"/>
    <col min="2" max="2" width="21.85546875" customWidth="1"/>
    <col min="11" max="11" width="12.42578125" customWidth="1"/>
    <col min="13" max="13" width="16.85546875" customWidth="1"/>
    <col min="14" max="15" width="21.42578125" style="504" customWidth="1"/>
    <col min="16" max="16" width="18" customWidth="1"/>
  </cols>
  <sheetData>
    <row r="1" spans="1:16" s="28" customFormat="1" ht="19.5" thickBot="1" x14ac:dyDescent="0.3">
      <c r="A1" s="717" t="s">
        <v>251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</row>
    <row r="2" spans="1:16" ht="15" x14ac:dyDescent="0.25">
      <c r="A2" s="718" t="s">
        <v>72</v>
      </c>
      <c r="B2" s="706" t="s">
        <v>73</v>
      </c>
      <c r="C2" s="709" t="s">
        <v>75</v>
      </c>
      <c r="D2" s="706" t="s">
        <v>76</v>
      </c>
      <c r="E2" s="706"/>
      <c r="F2" s="706"/>
      <c r="G2" s="706"/>
      <c r="H2" s="706"/>
      <c r="I2" s="706"/>
      <c r="J2" s="692" t="s">
        <v>235</v>
      </c>
      <c r="K2" s="692" t="s">
        <v>236</v>
      </c>
      <c r="L2" s="692" t="s">
        <v>237</v>
      </c>
      <c r="M2" s="692" t="s">
        <v>238</v>
      </c>
      <c r="N2" s="695" t="s">
        <v>239</v>
      </c>
      <c r="O2" s="695" t="s">
        <v>240</v>
      </c>
      <c r="P2" s="698" t="s">
        <v>252</v>
      </c>
    </row>
    <row r="3" spans="1:16" ht="15" x14ac:dyDescent="0.25">
      <c r="A3" s="719"/>
      <c r="B3" s="707"/>
      <c r="C3" s="710"/>
      <c r="D3" s="710" t="s">
        <v>81</v>
      </c>
      <c r="E3" s="721" t="s">
        <v>82</v>
      </c>
      <c r="F3" s="721"/>
      <c r="G3" s="721"/>
      <c r="H3" s="721"/>
      <c r="I3" s="710" t="s">
        <v>83</v>
      </c>
      <c r="J3" s="693"/>
      <c r="K3" s="693"/>
      <c r="L3" s="693"/>
      <c r="M3" s="693"/>
      <c r="N3" s="696"/>
      <c r="O3" s="696"/>
      <c r="P3" s="699"/>
    </row>
    <row r="4" spans="1:16" ht="15" x14ac:dyDescent="0.25">
      <c r="A4" s="719"/>
      <c r="B4" s="707"/>
      <c r="C4" s="710"/>
      <c r="D4" s="710"/>
      <c r="E4" s="701" t="s">
        <v>90</v>
      </c>
      <c r="F4" s="721" t="s">
        <v>91</v>
      </c>
      <c r="G4" s="721"/>
      <c r="H4" s="721"/>
      <c r="I4" s="710"/>
      <c r="J4" s="693"/>
      <c r="K4" s="693"/>
      <c r="L4" s="693"/>
      <c r="M4" s="693"/>
      <c r="N4" s="696"/>
      <c r="O4" s="696"/>
      <c r="P4" s="699"/>
    </row>
    <row r="5" spans="1:16" ht="15" x14ac:dyDescent="0.25">
      <c r="A5" s="719"/>
      <c r="B5" s="707"/>
      <c r="C5" s="710"/>
      <c r="D5" s="710"/>
      <c r="E5" s="701"/>
      <c r="F5" s="701" t="s">
        <v>93</v>
      </c>
      <c r="G5" s="701" t="s">
        <v>94</v>
      </c>
      <c r="H5" s="701" t="s">
        <v>95</v>
      </c>
      <c r="I5" s="710"/>
      <c r="J5" s="693"/>
      <c r="K5" s="693"/>
      <c r="L5" s="693"/>
      <c r="M5" s="693"/>
      <c r="N5" s="696"/>
      <c r="O5" s="696"/>
      <c r="P5" s="699"/>
    </row>
    <row r="6" spans="1:16" ht="15" x14ac:dyDescent="0.25">
      <c r="A6" s="719"/>
      <c r="B6" s="707"/>
      <c r="C6" s="710"/>
      <c r="D6" s="710"/>
      <c r="E6" s="701"/>
      <c r="F6" s="701"/>
      <c r="G6" s="701"/>
      <c r="H6" s="701"/>
      <c r="I6" s="710"/>
      <c r="J6" s="693"/>
      <c r="K6" s="693"/>
      <c r="L6" s="693"/>
      <c r="M6" s="693"/>
      <c r="N6" s="696"/>
      <c r="O6" s="696"/>
      <c r="P6" s="699"/>
    </row>
    <row r="7" spans="1:16" ht="35.25" customHeight="1" thickBot="1" x14ac:dyDescent="0.3">
      <c r="A7" s="720"/>
      <c r="B7" s="708"/>
      <c r="C7" s="711"/>
      <c r="D7" s="711"/>
      <c r="E7" s="702"/>
      <c r="F7" s="702"/>
      <c r="G7" s="702"/>
      <c r="H7" s="702"/>
      <c r="I7" s="711"/>
      <c r="J7" s="694"/>
      <c r="K7" s="694"/>
      <c r="L7" s="694"/>
      <c r="M7" s="694"/>
      <c r="N7" s="697"/>
      <c r="O7" s="697"/>
      <c r="P7" s="700"/>
    </row>
    <row r="8" spans="1:16" ht="16.5" thickBot="1" x14ac:dyDescent="0.3">
      <c r="A8" s="722" t="s">
        <v>241</v>
      </c>
      <c r="B8" s="723"/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24"/>
    </row>
    <row r="9" spans="1:16" s="28" customFormat="1" ht="55.5" customHeight="1" x14ac:dyDescent="0.25">
      <c r="A9" s="369" t="s">
        <v>127</v>
      </c>
      <c r="B9" s="370" t="s">
        <v>262</v>
      </c>
      <c r="C9" s="371">
        <v>5</v>
      </c>
      <c r="D9" s="370">
        <f t="shared" ref="D9:D14" si="0">C9*30</f>
        <v>150</v>
      </c>
      <c r="E9" s="371">
        <f t="shared" ref="E9:E14" si="1">F9+H9</f>
        <v>60</v>
      </c>
      <c r="F9" s="370">
        <v>30</v>
      </c>
      <c r="G9" s="370"/>
      <c r="H9" s="370">
        <v>30</v>
      </c>
      <c r="I9" s="370">
        <f t="shared" ref="I9:I14" si="2">D9-E9</f>
        <v>90</v>
      </c>
      <c r="J9" s="370" t="s">
        <v>257</v>
      </c>
      <c r="K9" s="370" t="s">
        <v>242</v>
      </c>
      <c r="L9" s="370" t="s">
        <v>243</v>
      </c>
      <c r="M9" s="370" t="s">
        <v>244</v>
      </c>
      <c r="N9" s="500" t="s">
        <v>269</v>
      </c>
      <c r="O9" s="500" t="s">
        <v>270</v>
      </c>
      <c r="P9" s="372" t="s">
        <v>317</v>
      </c>
    </row>
    <row r="10" spans="1:16" s="28" customFormat="1" ht="57" customHeight="1" x14ac:dyDescent="0.25">
      <c r="A10" s="373" t="s">
        <v>129</v>
      </c>
      <c r="B10" s="374" t="s">
        <v>263</v>
      </c>
      <c r="C10" s="375">
        <v>5</v>
      </c>
      <c r="D10" s="374">
        <f t="shared" si="0"/>
        <v>150</v>
      </c>
      <c r="E10" s="375">
        <f t="shared" si="1"/>
        <v>60</v>
      </c>
      <c r="F10" s="374">
        <v>30</v>
      </c>
      <c r="G10" s="374"/>
      <c r="H10" s="374">
        <v>30</v>
      </c>
      <c r="I10" s="374">
        <f t="shared" si="2"/>
        <v>90</v>
      </c>
      <c r="J10" s="374" t="s">
        <v>257</v>
      </c>
      <c r="K10" s="374" t="s">
        <v>242</v>
      </c>
      <c r="L10" s="374" t="s">
        <v>243</v>
      </c>
      <c r="M10" s="374" t="s">
        <v>244</v>
      </c>
      <c r="N10" s="501" t="s">
        <v>304</v>
      </c>
      <c r="O10" s="501" t="s">
        <v>298</v>
      </c>
      <c r="P10" s="376" t="s">
        <v>318</v>
      </c>
    </row>
    <row r="11" spans="1:16" s="28" customFormat="1" ht="48" customHeight="1" x14ac:dyDescent="0.25">
      <c r="A11" s="373" t="s">
        <v>130</v>
      </c>
      <c r="B11" s="374" t="s">
        <v>264</v>
      </c>
      <c r="C11" s="375">
        <v>5</v>
      </c>
      <c r="D11" s="374">
        <f t="shared" si="0"/>
        <v>150</v>
      </c>
      <c r="E11" s="375">
        <f t="shared" si="1"/>
        <v>60</v>
      </c>
      <c r="F11" s="374">
        <v>30</v>
      </c>
      <c r="G11" s="374"/>
      <c r="H11" s="374">
        <v>30</v>
      </c>
      <c r="I11" s="374">
        <f t="shared" si="2"/>
        <v>90</v>
      </c>
      <c r="J11" s="374" t="s">
        <v>257</v>
      </c>
      <c r="K11" s="374" t="s">
        <v>242</v>
      </c>
      <c r="L11" s="374" t="s">
        <v>243</v>
      </c>
      <c r="M11" s="374" t="s">
        <v>244</v>
      </c>
      <c r="N11" s="501" t="s">
        <v>278</v>
      </c>
      <c r="O11" s="374"/>
      <c r="P11" s="376" t="s">
        <v>329</v>
      </c>
    </row>
    <row r="12" spans="1:16" s="28" customFormat="1" ht="59.25" customHeight="1" x14ac:dyDescent="0.25">
      <c r="A12" s="373" t="s">
        <v>131</v>
      </c>
      <c r="B12" s="374" t="s">
        <v>265</v>
      </c>
      <c r="C12" s="375">
        <v>5</v>
      </c>
      <c r="D12" s="374">
        <f t="shared" si="0"/>
        <v>150</v>
      </c>
      <c r="E12" s="375">
        <f t="shared" si="1"/>
        <v>60</v>
      </c>
      <c r="F12" s="374">
        <v>30</v>
      </c>
      <c r="G12" s="374"/>
      <c r="H12" s="374">
        <v>30</v>
      </c>
      <c r="I12" s="374">
        <f t="shared" si="2"/>
        <v>90</v>
      </c>
      <c r="J12" s="374" t="s">
        <v>257</v>
      </c>
      <c r="K12" s="374" t="s">
        <v>242</v>
      </c>
      <c r="L12" s="374" t="s">
        <v>243</v>
      </c>
      <c r="M12" s="374" t="s">
        <v>244</v>
      </c>
      <c r="N12" s="501" t="s">
        <v>271</v>
      </c>
      <c r="O12" s="501" t="s">
        <v>295</v>
      </c>
      <c r="P12" s="376" t="s">
        <v>318</v>
      </c>
    </row>
    <row r="13" spans="1:16" s="28" customFormat="1" ht="59.25" customHeight="1" x14ac:dyDescent="0.25">
      <c r="A13" s="373" t="s">
        <v>253</v>
      </c>
      <c r="B13" s="374" t="s">
        <v>266</v>
      </c>
      <c r="C13" s="375">
        <v>5</v>
      </c>
      <c r="D13" s="374">
        <f t="shared" si="0"/>
        <v>150</v>
      </c>
      <c r="E13" s="375">
        <f t="shared" si="1"/>
        <v>60</v>
      </c>
      <c r="F13" s="374">
        <v>30</v>
      </c>
      <c r="G13" s="374"/>
      <c r="H13" s="374">
        <v>30</v>
      </c>
      <c r="I13" s="374">
        <f t="shared" si="2"/>
        <v>90</v>
      </c>
      <c r="J13" s="374" t="s">
        <v>257</v>
      </c>
      <c r="K13" s="374" t="s">
        <v>242</v>
      </c>
      <c r="L13" s="374" t="s">
        <v>243</v>
      </c>
      <c r="M13" s="374" t="s">
        <v>244</v>
      </c>
      <c r="N13" s="501" t="s">
        <v>305</v>
      </c>
      <c r="O13" s="501" t="s">
        <v>299</v>
      </c>
      <c r="P13" s="376" t="s">
        <v>319</v>
      </c>
    </row>
    <row r="14" spans="1:16" s="28" customFormat="1" ht="43.5" customHeight="1" x14ac:dyDescent="0.25">
      <c r="A14" s="373" t="s">
        <v>254</v>
      </c>
      <c r="B14" s="374" t="s">
        <v>267</v>
      </c>
      <c r="C14" s="375">
        <v>5</v>
      </c>
      <c r="D14" s="374">
        <f t="shared" si="0"/>
        <v>150</v>
      </c>
      <c r="E14" s="375">
        <f t="shared" si="1"/>
        <v>60</v>
      </c>
      <c r="F14" s="374">
        <v>30</v>
      </c>
      <c r="G14" s="374"/>
      <c r="H14" s="374">
        <v>30</v>
      </c>
      <c r="I14" s="374">
        <f t="shared" si="2"/>
        <v>90</v>
      </c>
      <c r="J14" s="374" t="s">
        <v>257</v>
      </c>
      <c r="K14" s="374" t="s">
        <v>242</v>
      </c>
      <c r="L14" s="374" t="s">
        <v>243</v>
      </c>
      <c r="M14" s="374" t="s">
        <v>244</v>
      </c>
      <c r="N14" s="501" t="s">
        <v>268</v>
      </c>
      <c r="O14" s="501" t="s">
        <v>270</v>
      </c>
      <c r="P14" s="377" t="s">
        <v>320</v>
      </c>
    </row>
    <row r="15" spans="1:16" s="28" customFormat="1" ht="43.5" customHeight="1" x14ac:dyDescent="0.25">
      <c r="A15" s="378" t="s">
        <v>255</v>
      </c>
      <c r="B15" s="379" t="s">
        <v>272</v>
      </c>
      <c r="C15" s="375">
        <v>5</v>
      </c>
      <c r="D15" s="374">
        <f t="shared" ref="D15" si="3">C15*30</f>
        <v>150</v>
      </c>
      <c r="E15" s="375">
        <f t="shared" ref="E15" si="4">F15+H15</f>
        <v>60</v>
      </c>
      <c r="F15" s="374">
        <v>30</v>
      </c>
      <c r="G15" s="374"/>
      <c r="H15" s="374">
        <v>30</v>
      </c>
      <c r="I15" s="374">
        <f t="shared" ref="I15" si="5">D15-E15</f>
        <v>90</v>
      </c>
      <c r="J15" s="374" t="s">
        <v>257</v>
      </c>
      <c r="K15" s="374" t="s">
        <v>242</v>
      </c>
      <c r="L15" s="374" t="s">
        <v>243</v>
      </c>
      <c r="M15" s="374" t="s">
        <v>244</v>
      </c>
      <c r="N15" s="502" t="s">
        <v>273</v>
      </c>
      <c r="O15" s="502" t="s">
        <v>293</v>
      </c>
      <c r="P15" s="380" t="s">
        <v>323</v>
      </c>
    </row>
    <row r="16" spans="1:16" s="28" customFormat="1" ht="70.5" customHeight="1" x14ac:dyDescent="0.25">
      <c r="A16" s="378" t="s">
        <v>256</v>
      </c>
      <c r="B16" s="379" t="s">
        <v>322</v>
      </c>
      <c r="C16" s="381">
        <v>5</v>
      </c>
      <c r="D16" s="379">
        <v>150</v>
      </c>
      <c r="E16" s="381">
        <v>60</v>
      </c>
      <c r="F16" s="379">
        <v>30</v>
      </c>
      <c r="G16" s="379"/>
      <c r="H16" s="379">
        <v>30</v>
      </c>
      <c r="I16" s="379">
        <v>90</v>
      </c>
      <c r="J16" s="379" t="s">
        <v>257</v>
      </c>
      <c r="K16" s="379" t="s">
        <v>242</v>
      </c>
      <c r="L16" s="379" t="s">
        <v>243</v>
      </c>
      <c r="M16" s="379" t="s">
        <v>244</v>
      </c>
      <c r="N16" s="502" t="s">
        <v>274</v>
      </c>
      <c r="O16" s="502" t="s">
        <v>300</v>
      </c>
      <c r="P16" s="380" t="s">
        <v>318</v>
      </c>
    </row>
    <row r="17" spans="1:16" s="28" customFormat="1" ht="43.5" customHeight="1" x14ac:dyDescent="0.25">
      <c r="A17" s="378" t="s">
        <v>306</v>
      </c>
      <c r="B17" s="379" t="s">
        <v>277</v>
      </c>
      <c r="C17" s="381">
        <v>5</v>
      </c>
      <c r="D17" s="379">
        <v>150</v>
      </c>
      <c r="E17" s="381">
        <v>60</v>
      </c>
      <c r="F17" s="379">
        <v>30</v>
      </c>
      <c r="G17" s="379"/>
      <c r="H17" s="379">
        <v>30</v>
      </c>
      <c r="I17" s="379">
        <v>90</v>
      </c>
      <c r="J17" s="379" t="s">
        <v>257</v>
      </c>
      <c r="K17" s="379" t="s">
        <v>242</v>
      </c>
      <c r="L17" s="379" t="s">
        <v>243</v>
      </c>
      <c r="M17" s="379" t="s">
        <v>244</v>
      </c>
      <c r="N17" s="502" t="s">
        <v>276</v>
      </c>
      <c r="O17" s="502" t="s">
        <v>296</v>
      </c>
      <c r="P17" s="380" t="s">
        <v>324</v>
      </c>
    </row>
    <row r="18" spans="1:16" s="28" customFormat="1" ht="56.25" customHeight="1" x14ac:dyDescent="0.25">
      <c r="A18" s="378" t="s">
        <v>307</v>
      </c>
      <c r="B18" s="379" t="s">
        <v>279</v>
      </c>
      <c r="C18" s="381">
        <v>5</v>
      </c>
      <c r="D18" s="379">
        <v>150</v>
      </c>
      <c r="E18" s="381">
        <v>60</v>
      </c>
      <c r="F18" s="379">
        <v>30</v>
      </c>
      <c r="G18" s="379"/>
      <c r="H18" s="379">
        <v>30</v>
      </c>
      <c r="I18" s="379">
        <v>90</v>
      </c>
      <c r="J18" s="379" t="s">
        <v>257</v>
      </c>
      <c r="K18" s="379" t="s">
        <v>242</v>
      </c>
      <c r="L18" s="379" t="s">
        <v>243</v>
      </c>
      <c r="M18" s="379" t="s">
        <v>244</v>
      </c>
      <c r="N18" s="502" t="s">
        <v>280</v>
      </c>
      <c r="O18" s="502" t="s">
        <v>294</v>
      </c>
      <c r="P18" s="380" t="s">
        <v>324</v>
      </c>
    </row>
    <row r="19" spans="1:16" s="28" customFormat="1" ht="72" customHeight="1" x14ac:dyDescent="0.25">
      <c r="A19" s="378" t="s">
        <v>127</v>
      </c>
      <c r="B19" s="379" t="s">
        <v>281</v>
      </c>
      <c r="C19" s="381">
        <v>5</v>
      </c>
      <c r="D19" s="379">
        <v>150</v>
      </c>
      <c r="E19" s="381">
        <v>60</v>
      </c>
      <c r="F19" s="379">
        <v>30</v>
      </c>
      <c r="G19" s="379"/>
      <c r="H19" s="379">
        <v>30</v>
      </c>
      <c r="I19" s="379">
        <v>90</v>
      </c>
      <c r="J19" s="379" t="s">
        <v>257</v>
      </c>
      <c r="K19" s="379" t="s">
        <v>242</v>
      </c>
      <c r="L19" s="379" t="s">
        <v>243</v>
      </c>
      <c r="M19" s="379" t="s">
        <v>244</v>
      </c>
      <c r="N19" s="502" t="s">
        <v>282</v>
      </c>
      <c r="O19" s="502" t="s">
        <v>290</v>
      </c>
      <c r="P19" s="380" t="s">
        <v>325</v>
      </c>
    </row>
    <row r="20" spans="1:16" s="28" customFormat="1" ht="63" customHeight="1" x14ac:dyDescent="0.25">
      <c r="A20" s="378" t="s">
        <v>308</v>
      </c>
      <c r="B20" s="379" t="s">
        <v>155</v>
      </c>
      <c r="C20" s="381">
        <v>5</v>
      </c>
      <c r="D20" s="379">
        <v>150</v>
      </c>
      <c r="E20" s="381">
        <v>60</v>
      </c>
      <c r="F20" s="379">
        <v>30</v>
      </c>
      <c r="G20" s="379"/>
      <c r="H20" s="379">
        <v>30</v>
      </c>
      <c r="I20" s="379">
        <v>90</v>
      </c>
      <c r="J20" s="379" t="s">
        <v>257</v>
      </c>
      <c r="K20" s="379" t="s">
        <v>242</v>
      </c>
      <c r="L20" s="379" t="s">
        <v>243</v>
      </c>
      <c r="M20" s="379" t="s">
        <v>244</v>
      </c>
      <c r="N20" s="502" t="s">
        <v>285</v>
      </c>
      <c r="O20" s="502" t="s">
        <v>303</v>
      </c>
      <c r="P20" s="380" t="s">
        <v>326</v>
      </c>
    </row>
    <row r="21" spans="1:16" s="28" customFormat="1" ht="57" customHeight="1" x14ac:dyDescent="0.25">
      <c r="A21" s="378" t="s">
        <v>309</v>
      </c>
      <c r="B21" s="379" t="s">
        <v>204</v>
      </c>
      <c r="C21" s="381">
        <v>5</v>
      </c>
      <c r="D21" s="379">
        <v>150</v>
      </c>
      <c r="E21" s="381">
        <v>60</v>
      </c>
      <c r="F21" s="379">
        <v>30</v>
      </c>
      <c r="G21" s="379"/>
      <c r="H21" s="379">
        <v>30</v>
      </c>
      <c r="I21" s="379">
        <v>90</v>
      </c>
      <c r="J21" s="379" t="s">
        <v>257</v>
      </c>
      <c r="K21" s="379" t="s">
        <v>242</v>
      </c>
      <c r="L21" s="379" t="s">
        <v>243</v>
      </c>
      <c r="M21" s="379" t="s">
        <v>244</v>
      </c>
      <c r="N21" s="502" t="s">
        <v>287</v>
      </c>
      <c r="O21" s="502" t="s">
        <v>297</v>
      </c>
      <c r="P21" s="380" t="s">
        <v>327</v>
      </c>
    </row>
    <row r="22" spans="1:16" s="28" customFormat="1" ht="56.25" customHeight="1" x14ac:dyDescent="0.25">
      <c r="A22" s="378" t="s">
        <v>310</v>
      </c>
      <c r="B22" s="379" t="s">
        <v>288</v>
      </c>
      <c r="C22" s="381">
        <v>5</v>
      </c>
      <c r="D22" s="379">
        <v>150</v>
      </c>
      <c r="E22" s="381">
        <v>60</v>
      </c>
      <c r="F22" s="379">
        <v>30</v>
      </c>
      <c r="G22" s="379"/>
      <c r="H22" s="379">
        <v>30</v>
      </c>
      <c r="I22" s="379">
        <v>90</v>
      </c>
      <c r="J22" s="379" t="s">
        <v>257</v>
      </c>
      <c r="K22" s="379" t="s">
        <v>242</v>
      </c>
      <c r="L22" s="379" t="s">
        <v>243</v>
      </c>
      <c r="M22" s="379" t="s">
        <v>244</v>
      </c>
      <c r="N22" s="502" t="s">
        <v>289</v>
      </c>
      <c r="O22" s="502" t="s">
        <v>301</v>
      </c>
      <c r="P22" s="380" t="s">
        <v>328</v>
      </c>
    </row>
    <row r="23" spans="1:16" s="28" customFormat="1" ht="57.75" customHeight="1" x14ac:dyDescent="0.25">
      <c r="A23" s="378" t="s">
        <v>311</v>
      </c>
      <c r="B23" s="379" t="s">
        <v>283</v>
      </c>
      <c r="C23" s="381">
        <v>5</v>
      </c>
      <c r="D23" s="379">
        <v>150</v>
      </c>
      <c r="E23" s="381">
        <v>60</v>
      </c>
      <c r="F23" s="379">
        <v>30</v>
      </c>
      <c r="G23" s="379"/>
      <c r="H23" s="379">
        <v>30</v>
      </c>
      <c r="I23" s="379">
        <v>90</v>
      </c>
      <c r="J23" s="379" t="s">
        <v>257</v>
      </c>
      <c r="K23" s="379" t="s">
        <v>242</v>
      </c>
      <c r="L23" s="379" t="s">
        <v>243</v>
      </c>
      <c r="M23" s="379" t="s">
        <v>244</v>
      </c>
      <c r="N23" s="502" t="s">
        <v>284</v>
      </c>
      <c r="O23" s="502" t="s">
        <v>302</v>
      </c>
      <c r="P23" s="380" t="s">
        <v>318</v>
      </c>
    </row>
    <row r="24" spans="1:16" s="28" customFormat="1" ht="70.5" customHeight="1" thickBot="1" x14ac:dyDescent="0.3">
      <c r="A24" s="382" t="s">
        <v>312</v>
      </c>
      <c r="B24" s="383" t="s">
        <v>249</v>
      </c>
      <c r="C24" s="384">
        <v>5</v>
      </c>
      <c r="D24" s="383">
        <v>150</v>
      </c>
      <c r="E24" s="384">
        <v>60</v>
      </c>
      <c r="F24" s="383">
        <v>30</v>
      </c>
      <c r="G24" s="383"/>
      <c r="H24" s="383">
        <v>30</v>
      </c>
      <c r="I24" s="383">
        <v>90</v>
      </c>
      <c r="J24" s="383" t="s">
        <v>257</v>
      </c>
      <c r="K24" s="383" t="s">
        <v>242</v>
      </c>
      <c r="L24" s="383" t="s">
        <v>243</v>
      </c>
      <c r="M24" s="383" t="s">
        <v>244</v>
      </c>
      <c r="N24" s="503" t="s">
        <v>292</v>
      </c>
      <c r="O24" s="503" t="s">
        <v>291</v>
      </c>
      <c r="P24" s="385" t="s">
        <v>329</v>
      </c>
    </row>
    <row r="27" spans="1:16" ht="19.5" thickBot="1" x14ac:dyDescent="0.3">
      <c r="A27" s="716" t="s">
        <v>234</v>
      </c>
      <c r="B27" s="716"/>
      <c r="C27" s="716"/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</row>
    <row r="28" spans="1:16" ht="15" customHeight="1" x14ac:dyDescent="0.25">
      <c r="A28" s="703" t="s">
        <v>72</v>
      </c>
      <c r="B28" s="706" t="s">
        <v>73</v>
      </c>
      <c r="C28" s="709" t="s">
        <v>75</v>
      </c>
      <c r="D28" s="712" t="s">
        <v>76</v>
      </c>
      <c r="E28" s="712"/>
      <c r="F28" s="712"/>
      <c r="G28" s="712"/>
      <c r="H28" s="712"/>
      <c r="I28" s="712"/>
      <c r="J28" s="692" t="s">
        <v>235</v>
      </c>
      <c r="K28" s="692" t="s">
        <v>236</v>
      </c>
      <c r="L28" s="692" t="s">
        <v>237</v>
      </c>
      <c r="M28" s="692" t="s">
        <v>238</v>
      </c>
      <c r="N28" s="695" t="s">
        <v>239</v>
      </c>
      <c r="O28" s="695" t="s">
        <v>240</v>
      </c>
      <c r="P28" s="698" t="s">
        <v>252</v>
      </c>
    </row>
    <row r="29" spans="1:16" ht="15" x14ac:dyDescent="0.25">
      <c r="A29" s="704"/>
      <c r="B29" s="707"/>
      <c r="C29" s="710"/>
      <c r="D29" s="710" t="s">
        <v>81</v>
      </c>
      <c r="E29" s="713" t="s">
        <v>82</v>
      </c>
      <c r="F29" s="713"/>
      <c r="G29" s="713"/>
      <c r="H29" s="713"/>
      <c r="I29" s="714" t="s">
        <v>83</v>
      </c>
      <c r="J29" s="693"/>
      <c r="K29" s="693"/>
      <c r="L29" s="693"/>
      <c r="M29" s="693"/>
      <c r="N29" s="696"/>
      <c r="O29" s="696"/>
      <c r="P29" s="699"/>
    </row>
    <row r="30" spans="1:16" ht="15" x14ac:dyDescent="0.25">
      <c r="A30" s="704"/>
      <c r="B30" s="707"/>
      <c r="C30" s="710"/>
      <c r="D30" s="710"/>
      <c r="E30" s="701" t="s">
        <v>90</v>
      </c>
      <c r="F30" s="713" t="s">
        <v>91</v>
      </c>
      <c r="G30" s="713"/>
      <c r="H30" s="713"/>
      <c r="I30" s="714"/>
      <c r="J30" s="693"/>
      <c r="K30" s="693"/>
      <c r="L30" s="693"/>
      <c r="M30" s="693"/>
      <c r="N30" s="696"/>
      <c r="O30" s="696"/>
      <c r="P30" s="699"/>
    </row>
    <row r="31" spans="1:16" ht="15" x14ac:dyDescent="0.25">
      <c r="A31" s="704"/>
      <c r="B31" s="707"/>
      <c r="C31" s="710"/>
      <c r="D31" s="710"/>
      <c r="E31" s="701"/>
      <c r="F31" s="701" t="s">
        <v>93</v>
      </c>
      <c r="G31" s="701" t="s">
        <v>94</v>
      </c>
      <c r="H31" s="701" t="s">
        <v>95</v>
      </c>
      <c r="I31" s="714"/>
      <c r="J31" s="693"/>
      <c r="K31" s="693"/>
      <c r="L31" s="693"/>
      <c r="M31" s="693"/>
      <c r="N31" s="696"/>
      <c r="O31" s="696"/>
      <c r="P31" s="699"/>
    </row>
    <row r="32" spans="1:16" ht="15" x14ac:dyDescent="0.25">
      <c r="A32" s="704"/>
      <c r="B32" s="707"/>
      <c r="C32" s="710"/>
      <c r="D32" s="710"/>
      <c r="E32" s="701"/>
      <c r="F32" s="701"/>
      <c r="G32" s="701"/>
      <c r="H32" s="701"/>
      <c r="I32" s="714"/>
      <c r="J32" s="693"/>
      <c r="K32" s="693"/>
      <c r="L32" s="693"/>
      <c r="M32" s="693"/>
      <c r="N32" s="696"/>
      <c r="O32" s="696"/>
      <c r="P32" s="699"/>
    </row>
    <row r="33" spans="1:19" ht="49.5" customHeight="1" thickBot="1" x14ac:dyDescent="0.3">
      <c r="A33" s="705"/>
      <c r="B33" s="708"/>
      <c r="C33" s="711"/>
      <c r="D33" s="711"/>
      <c r="E33" s="702"/>
      <c r="F33" s="702"/>
      <c r="G33" s="702"/>
      <c r="H33" s="702"/>
      <c r="I33" s="715"/>
      <c r="J33" s="694"/>
      <c r="K33" s="694"/>
      <c r="L33" s="694"/>
      <c r="M33" s="694"/>
      <c r="N33" s="697"/>
      <c r="O33" s="697"/>
      <c r="P33" s="700"/>
    </row>
    <row r="34" spans="1:19" ht="16.5" thickBot="1" x14ac:dyDescent="0.3">
      <c r="A34" s="684" t="s">
        <v>241</v>
      </c>
      <c r="B34" s="685"/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6"/>
    </row>
    <row r="35" spans="1:19" ht="24.75" customHeight="1" thickBot="1" x14ac:dyDescent="0.3">
      <c r="A35" s="687" t="s">
        <v>215</v>
      </c>
      <c r="B35" s="688"/>
      <c r="C35" s="688"/>
      <c r="D35" s="688"/>
      <c r="E35" s="688"/>
      <c r="F35" s="688"/>
      <c r="G35" s="688"/>
      <c r="H35" s="688"/>
      <c r="I35" s="688"/>
      <c r="J35" s="688"/>
      <c r="K35" s="688"/>
      <c r="L35" s="688"/>
      <c r="M35" s="688"/>
      <c r="N35" s="688"/>
      <c r="O35" s="688"/>
      <c r="P35" s="689"/>
    </row>
    <row r="36" spans="1:19" s="41" customFormat="1" ht="42.75" customHeight="1" x14ac:dyDescent="0.2">
      <c r="A36" s="346" t="s">
        <v>169</v>
      </c>
      <c r="B36" s="347" t="s">
        <v>216</v>
      </c>
      <c r="C36" s="348">
        <v>5</v>
      </c>
      <c r="D36" s="348">
        <f t="shared" ref="D36:D43" si="6">C36*30</f>
        <v>150</v>
      </c>
      <c r="E36" s="348">
        <f t="shared" ref="E36:E43" si="7">F36+H36</f>
        <v>60</v>
      </c>
      <c r="F36" s="348">
        <v>30</v>
      </c>
      <c r="G36" s="349"/>
      <c r="H36" s="350">
        <v>30</v>
      </c>
      <c r="I36" s="350">
        <f t="shared" ref="I36:I43" si="8">D36-E36</f>
        <v>90</v>
      </c>
      <c r="J36" s="351" t="s">
        <v>257</v>
      </c>
      <c r="K36" s="351" t="s">
        <v>242</v>
      </c>
      <c r="L36" s="352" t="s">
        <v>243</v>
      </c>
      <c r="M36" s="351" t="s">
        <v>244</v>
      </c>
      <c r="N36" s="491" t="s">
        <v>261</v>
      </c>
      <c r="O36" s="492" t="s">
        <v>349</v>
      </c>
      <c r="P36" s="353" t="s">
        <v>318</v>
      </c>
    </row>
    <row r="37" spans="1:19" s="41" customFormat="1" ht="42.75" customHeight="1" x14ac:dyDescent="0.2">
      <c r="A37" s="354" t="s">
        <v>170</v>
      </c>
      <c r="B37" s="355" t="s">
        <v>217</v>
      </c>
      <c r="C37" s="356">
        <v>5</v>
      </c>
      <c r="D37" s="356">
        <f t="shared" si="6"/>
        <v>150</v>
      </c>
      <c r="E37" s="356">
        <f t="shared" si="7"/>
        <v>60</v>
      </c>
      <c r="F37" s="356">
        <v>30</v>
      </c>
      <c r="G37" s="357"/>
      <c r="H37" s="358">
        <v>30</v>
      </c>
      <c r="I37" s="358">
        <f t="shared" si="8"/>
        <v>90</v>
      </c>
      <c r="J37" s="359" t="s">
        <v>257</v>
      </c>
      <c r="K37" s="359" t="s">
        <v>242</v>
      </c>
      <c r="L37" s="360" t="s">
        <v>243</v>
      </c>
      <c r="M37" s="359" t="s">
        <v>244</v>
      </c>
      <c r="N37" s="493" t="s">
        <v>261</v>
      </c>
      <c r="O37" s="494" t="s">
        <v>350</v>
      </c>
      <c r="P37" s="361" t="s">
        <v>318</v>
      </c>
    </row>
    <row r="38" spans="1:19" s="41" customFormat="1" ht="42.75" customHeight="1" x14ac:dyDescent="0.2">
      <c r="A38" s="354" t="s">
        <v>171</v>
      </c>
      <c r="B38" s="355" t="s">
        <v>358</v>
      </c>
      <c r="C38" s="356">
        <v>5</v>
      </c>
      <c r="D38" s="356">
        <f t="shared" si="6"/>
        <v>150</v>
      </c>
      <c r="E38" s="356">
        <f t="shared" si="7"/>
        <v>52</v>
      </c>
      <c r="F38" s="356">
        <v>30</v>
      </c>
      <c r="G38" s="357"/>
      <c r="H38" s="358">
        <v>22</v>
      </c>
      <c r="I38" s="358">
        <f t="shared" si="8"/>
        <v>98</v>
      </c>
      <c r="J38" s="359" t="s">
        <v>257</v>
      </c>
      <c r="K38" s="359" t="s">
        <v>242</v>
      </c>
      <c r="L38" s="360" t="s">
        <v>243</v>
      </c>
      <c r="M38" s="359" t="s">
        <v>244</v>
      </c>
      <c r="N38" s="494" t="s">
        <v>348</v>
      </c>
      <c r="O38" s="495"/>
      <c r="P38" s="361" t="s">
        <v>318</v>
      </c>
    </row>
    <row r="39" spans="1:19" s="41" customFormat="1" ht="42.75" customHeight="1" x14ac:dyDescent="0.2">
      <c r="A39" s="354" t="s">
        <v>172</v>
      </c>
      <c r="B39" s="355" t="s">
        <v>359</v>
      </c>
      <c r="C39" s="356">
        <v>5</v>
      </c>
      <c r="D39" s="356">
        <f t="shared" si="6"/>
        <v>150</v>
      </c>
      <c r="E39" s="356">
        <f t="shared" si="7"/>
        <v>60</v>
      </c>
      <c r="F39" s="356">
        <v>30</v>
      </c>
      <c r="G39" s="357"/>
      <c r="H39" s="358">
        <v>30</v>
      </c>
      <c r="I39" s="358">
        <f t="shared" si="8"/>
        <v>90</v>
      </c>
      <c r="J39" s="359" t="s">
        <v>257</v>
      </c>
      <c r="K39" s="359" t="s">
        <v>242</v>
      </c>
      <c r="L39" s="360" t="s">
        <v>243</v>
      </c>
      <c r="M39" s="359" t="s">
        <v>244</v>
      </c>
      <c r="N39" s="493" t="s">
        <v>261</v>
      </c>
      <c r="O39" s="494" t="s">
        <v>351</v>
      </c>
      <c r="P39" s="361" t="s">
        <v>317</v>
      </c>
    </row>
    <row r="40" spans="1:19" s="41" customFormat="1" ht="42.75" customHeight="1" x14ac:dyDescent="0.2">
      <c r="A40" s="354" t="s">
        <v>173</v>
      </c>
      <c r="B40" s="355" t="s">
        <v>218</v>
      </c>
      <c r="C40" s="356">
        <v>5</v>
      </c>
      <c r="D40" s="356">
        <f t="shared" si="6"/>
        <v>150</v>
      </c>
      <c r="E40" s="356">
        <f t="shared" si="7"/>
        <v>52</v>
      </c>
      <c r="F40" s="356">
        <v>30</v>
      </c>
      <c r="G40" s="357"/>
      <c r="H40" s="358">
        <v>22</v>
      </c>
      <c r="I40" s="358">
        <f t="shared" si="8"/>
        <v>98</v>
      </c>
      <c r="J40" s="359" t="s">
        <v>257</v>
      </c>
      <c r="K40" s="359" t="s">
        <v>242</v>
      </c>
      <c r="L40" s="360" t="s">
        <v>243</v>
      </c>
      <c r="M40" s="359" t="s">
        <v>244</v>
      </c>
      <c r="N40" s="494" t="s">
        <v>313</v>
      </c>
      <c r="O40" s="494" t="s">
        <v>316</v>
      </c>
      <c r="P40" s="361" t="s">
        <v>318</v>
      </c>
    </row>
    <row r="41" spans="1:19" s="41" customFormat="1" ht="42.75" customHeight="1" x14ac:dyDescent="0.2">
      <c r="A41" s="354" t="s">
        <v>174</v>
      </c>
      <c r="B41" s="355" t="s">
        <v>275</v>
      </c>
      <c r="C41" s="356">
        <v>5</v>
      </c>
      <c r="D41" s="356">
        <f t="shared" si="6"/>
        <v>150</v>
      </c>
      <c r="E41" s="356">
        <f t="shared" si="7"/>
        <v>50</v>
      </c>
      <c r="F41" s="356">
        <v>30</v>
      </c>
      <c r="G41" s="357"/>
      <c r="H41" s="358">
        <v>20</v>
      </c>
      <c r="I41" s="358">
        <f t="shared" si="8"/>
        <v>100</v>
      </c>
      <c r="J41" s="359" t="s">
        <v>257</v>
      </c>
      <c r="K41" s="359" t="s">
        <v>242</v>
      </c>
      <c r="L41" s="360" t="s">
        <v>243</v>
      </c>
      <c r="M41" s="359" t="s">
        <v>244</v>
      </c>
      <c r="N41" s="494" t="s">
        <v>284</v>
      </c>
      <c r="O41" s="494" t="s">
        <v>302</v>
      </c>
      <c r="P41" s="361" t="s">
        <v>318</v>
      </c>
    </row>
    <row r="42" spans="1:19" s="41" customFormat="1" ht="58.5" customHeight="1" x14ac:dyDescent="0.2">
      <c r="A42" s="354" t="s">
        <v>175</v>
      </c>
      <c r="B42" s="355" t="s">
        <v>219</v>
      </c>
      <c r="C42" s="356">
        <v>5</v>
      </c>
      <c r="D42" s="356">
        <f t="shared" si="6"/>
        <v>150</v>
      </c>
      <c r="E42" s="356">
        <f t="shared" si="7"/>
        <v>58</v>
      </c>
      <c r="F42" s="356">
        <v>30</v>
      </c>
      <c r="G42" s="357"/>
      <c r="H42" s="358">
        <v>28</v>
      </c>
      <c r="I42" s="358">
        <f t="shared" si="8"/>
        <v>92</v>
      </c>
      <c r="J42" s="359" t="s">
        <v>257</v>
      </c>
      <c r="K42" s="359" t="s">
        <v>242</v>
      </c>
      <c r="L42" s="360" t="s">
        <v>243</v>
      </c>
      <c r="M42" s="359" t="s">
        <v>244</v>
      </c>
      <c r="N42" s="494" t="s">
        <v>286</v>
      </c>
      <c r="O42" s="494" t="s">
        <v>321</v>
      </c>
      <c r="P42" s="361" t="s">
        <v>317</v>
      </c>
    </row>
    <row r="43" spans="1:19" s="41" customFormat="1" ht="61.5" customHeight="1" thickBot="1" x14ac:dyDescent="0.25">
      <c r="A43" s="362" t="s">
        <v>176</v>
      </c>
      <c r="B43" s="489" t="s">
        <v>220</v>
      </c>
      <c r="C43" s="363">
        <v>5</v>
      </c>
      <c r="D43" s="363">
        <f t="shared" si="6"/>
        <v>150</v>
      </c>
      <c r="E43" s="363">
        <f t="shared" si="7"/>
        <v>50</v>
      </c>
      <c r="F43" s="363">
        <v>30</v>
      </c>
      <c r="G43" s="364"/>
      <c r="H43" s="365">
        <v>20</v>
      </c>
      <c r="I43" s="365">
        <f t="shared" si="8"/>
        <v>100</v>
      </c>
      <c r="J43" s="366" t="s">
        <v>257</v>
      </c>
      <c r="K43" s="366" t="s">
        <v>242</v>
      </c>
      <c r="L43" s="367" t="s">
        <v>243</v>
      </c>
      <c r="M43" s="366" t="s">
        <v>244</v>
      </c>
      <c r="N43" s="496" t="s">
        <v>274</v>
      </c>
      <c r="O43" s="496" t="s">
        <v>300</v>
      </c>
      <c r="P43" s="368" t="s">
        <v>318</v>
      </c>
    </row>
    <row r="44" spans="1:19" s="206" customFormat="1" ht="20.25" customHeight="1" thickBot="1" x14ac:dyDescent="0.3">
      <c r="A44" s="690" t="s">
        <v>195</v>
      </c>
      <c r="B44" s="691"/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1"/>
      <c r="O44" s="691"/>
      <c r="P44" s="691"/>
      <c r="Q44" s="28"/>
      <c r="R44" s="28"/>
      <c r="S44" s="28"/>
    </row>
    <row r="45" spans="1:19" ht="59.25" customHeight="1" x14ac:dyDescent="0.25">
      <c r="A45" s="346" t="s">
        <v>177</v>
      </c>
      <c r="B45" s="347" t="s">
        <v>232</v>
      </c>
      <c r="C45" s="348">
        <v>5</v>
      </c>
      <c r="D45" s="348">
        <f t="shared" ref="D45:D52" si="9">C45*30</f>
        <v>150</v>
      </c>
      <c r="E45" s="348">
        <f t="shared" ref="E45:E52" si="10">F45+H45</f>
        <v>60</v>
      </c>
      <c r="F45" s="348">
        <v>30</v>
      </c>
      <c r="G45" s="349"/>
      <c r="H45" s="350">
        <v>30</v>
      </c>
      <c r="I45" s="350">
        <f t="shared" ref="I45:I52" si="11">D45-E45</f>
        <v>90</v>
      </c>
      <c r="J45" s="351" t="s">
        <v>257</v>
      </c>
      <c r="K45" s="351" t="s">
        <v>242</v>
      </c>
      <c r="L45" s="352" t="s">
        <v>243</v>
      </c>
      <c r="M45" s="351" t="s">
        <v>244</v>
      </c>
      <c r="N45" s="497" t="s">
        <v>261</v>
      </c>
      <c r="O45" s="492" t="s">
        <v>352</v>
      </c>
      <c r="P45" s="353" t="s">
        <v>318</v>
      </c>
    </row>
    <row r="46" spans="1:19" ht="59.25" customHeight="1" x14ac:dyDescent="0.25">
      <c r="A46" s="354" t="s">
        <v>178</v>
      </c>
      <c r="B46" s="355" t="s">
        <v>221</v>
      </c>
      <c r="C46" s="356">
        <v>5</v>
      </c>
      <c r="D46" s="356">
        <f t="shared" si="9"/>
        <v>150</v>
      </c>
      <c r="E46" s="356">
        <f t="shared" si="10"/>
        <v>60</v>
      </c>
      <c r="F46" s="356">
        <v>30</v>
      </c>
      <c r="G46" s="357"/>
      <c r="H46" s="358">
        <v>30</v>
      </c>
      <c r="I46" s="358">
        <f t="shared" si="11"/>
        <v>90</v>
      </c>
      <c r="J46" s="359" t="s">
        <v>257</v>
      </c>
      <c r="K46" s="359" t="s">
        <v>242</v>
      </c>
      <c r="L46" s="360" t="s">
        <v>243</v>
      </c>
      <c r="M46" s="359" t="s">
        <v>244</v>
      </c>
      <c r="N46" s="495" t="s">
        <v>261</v>
      </c>
      <c r="O46" s="494" t="s">
        <v>353</v>
      </c>
      <c r="P46" s="361" t="s">
        <v>317</v>
      </c>
    </row>
    <row r="47" spans="1:19" ht="59.25" customHeight="1" x14ac:dyDescent="0.25">
      <c r="A47" s="354" t="s">
        <v>179</v>
      </c>
      <c r="B47" s="355" t="s">
        <v>249</v>
      </c>
      <c r="C47" s="356">
        <v>5</v>
      </c>
      <c r="D47" s="356">
        <f t="shared" si="9"/>
        <v>150</v>
      </c>
      <c r="E47" s="356">
        <f t="shared" si="10"/>
        <v>52</v>
      </c>
      <c r="F47" s="356">
        <v>30</v>
      </c>
      <c r="G47" s="357"/>
      <c r="H47" s="358">
        <v>22</v>
      </c>
      <c r="I47" s="358">
        <f t="shared" si="11"/>
        <v>98</v>
      </c>
      <c r="J47" s="359" t="s">
        <v>257</v>
      </c>
      <c r="K47" s="359" t="s">
        <v>242</v>
      </c>
      <c r="L47" s="360" t="s">
        <v>243</v>
      </c>
      <c r="M47" s="359" t="s">
        <v>244</v>
      </c>
      <c r="N47" s="494" t="s">
        <v>292</v>
      </c>
      <c r="O47" s="494" t="s">
        <v>291</v>
      </c>
      <c r="P47" s="361" t="s">
        <v>329</v>
      </c>
    </row>
    <row r="48" spans="1:19" ht="59.25" customHeight="1" x14ac:dyDescent="0.25">
      <c r="A48" s="354" t="s">
        <v>180</v>
      </c>
      <c r="B48" s="355" t="s">
        <v>228</v>
      </c>
      <c r="C48" s="356">
        <v>5</v>
      </c>
      <c r="D48" s="356">
        <f t="shared" si="9"/>
        <v>150</v>
      </c>
      <c r="E48" s="356">
        <f t="shared" si="10"/>
        <v>60</v>
      </c>
      <c r="F48" s="356">
        <v>30</v>
      </c>
      <c r="G48" s="357"/>
      <c r="H48" s="358">
        <v>30</v>
      </c>
      <c r="I48" s="358">
        <f t="shared" si="11"/>
        <v>90</v>
      </c>
      <c r="J48" s="359" t="s">
        <v>257</v>
      </c>
      <c r="K48" s="359" t="s">
        <v>242</v>
      </c>
      <c r="L48" s="360" t="s">
        <v>243</v>
      </c>
      <c r="M48" s="359" t="s">
        <v>244</v>
      </c>
      <c r="N48" s="495" t="s">
        <v>261</v>
      </c>
      <c r="O48" s="494" t="s">
        <v>354</v>
      </c>
      <c r="P48" s="361" t="s">
        <v>318</v>
      </c>
    </row>
    <row r="49" spans="1:16" ht="59.25" customHeight="1" x14ac:dyDescent="0.25">
      <c r="A49" s="354" t="s">
        <v>181</v>
      </c>
      <c r="B49" s="355" t="s">
        <v>245</v>
      </c>
      <c r="C49" s="356">
        <v>5</v>
      </c>
      <c r="D49" s="356">
        <f t="shared" si="9"/>
        <v>150</v>
      </c>
      <c r="E49" s="356">
        <f t="shared" si="10"/>
        <v>52</v>
      </c>
      <c r="F49" s="356">
        <v>30</v>
      </c>
      <c r="G49" s="357"/>
      <c r="H49" s="358">
        <v>22</v>
      </c>
      <c r="I49" s="358">
        <f t="shared" si="11"/>
        <v>98</v>
      </c>
      <c r="J49" s="359" t="s">
        <v>257</v>
      </c>
      <c r="K49" s="359" t="s">
        <v>242</v>
      </c>
      <c r="L49" s="360" t="s">
        <v>243</v>
      </c>
      <c r="M49" s="359" t="s">
        <v>244</v>
      </c>
      <c r="N49" s="494" t="s">
        <v>357</v>
      </c>
      <c r="O49" s="494" t="s">
        <v>355</v>
      </c>
      <c r="P49" s="361" t="s">
        <v>328</v>
      </c>
    </row>
    <row r="50" spans="1:16" ht="59.25" customHeight="1" x14ac:dyDescent="0.25">
      <c r="A50" s="354" t="s">
        <v>182</v>
      </c>
      <c r="B50" s="355" t="s">
        <v>222</v>
      </c>
      <c r="C50" s="356">
        <v>5</v>
      </c>
      <c r="D50" s="356">
        <f t="shared" si="9"/>
        <v>150</v>
      </c>
      <c r="E50" s="356">
        <f t="shared" si="10"/>
        <v>50</v>
      </c>
      <c r="F50" s="356">
        <v>30</v>
      </c>
      <c r="G50" s="357"/>
      <c r="H50" s="358">
        <v>20</v>
      </c>
      <c r="I50" s="358">
        <f t="shared" si="11"/>
        <v>100</v>
      </c>
      <c r="J50" s="359" t="s">
        <v>257</v>
      </c>
      <c r="K50" s="359" t="s">
        <v>242</v>
      </c>
      <c r="L50" s="360" t="s">
        <v>243</v>
      </c>
      <c r="M50" s="359" t="s">
        <v>244</v>
      </c>
      <c r="N50" s="495" t="s">
        <v>261</v>
      </c>
      <c r="O50" s="494" t="s">
        <v>360</v>
      </c>
      <c r="P50" s="361" t="s">
        <v>329</v>
      </c>
    </row>
    <row r="51" spans="1:16" ht="59.25" customHeight="1" x14ac:dyDescent="0.25">
      <c r="A51" s="354" t="s">
        <v>212</v>
      </c>
      <c r="B51" s="355" t="s">
        <v>233</v>
      </c>
      <c r="C51" s="356">
        <v>5</v>
      </c>
      <c r="D51" s="356">
        <f t="shared" si="9"/>
        <v>150</v>
      </c>
      <c r="E51" s="356">
        <f t="shared" si="10"/>
        <v>58</v>
      </c>
      <c r="F51" s="356">
        <v>30</v>
      </c>
      <c r="G51" s="357"/>
      <c r="H51" s="358">
        <v>28</v>
      </c>
      <c r="I51" s="358">
        <f t="shared" si="11"/>
        <v>92</v>
      </c>
      <c r="J51" s="359" t="s">
        <v>257</v>
      </c>
      <c r="K51" s="359" t="s">
        <v>242</v>
      </c>
      <c r="L51" s="360" t="s">
        <v>243</v>
      </c>
      <c r="M51" s="359" t="s">
        <v>244</v>
      </c>
      <c r="N51" s="494" t="s">
        <v>314</v>
      </c>
      <c r="O51" s="494" t="s">
        <v>315</v>
      </c>
      <c r="P51" s="361" t="s">
        <v>328</v>
      </c>
    </row>
    <row r="52" spans="1:16" ht="59.25" customHeight="1" thickBot="1" x14ac:dyDescent="0.3">
      <c r="A52" s="362" t="s">
        <v>213</v>
      </c>
      <c r="B52" s="490" t="s">
        <v>223</v>
      </c>
      <c r="C52" s="363">
        <v>5</v>
      </c>
      <c r="D52" s="363">
        <f t="shared" si="9"/>
        <v>150</v>
      </c>
      <c r="E52" s="363">
        <f t="shared" si="10"/>
        <v>50</v>
      </c>
      <c r="F52" s="363">
        <v>30</v>
      </c>
      <c r="G52" s="364"/>
      <c r="H52" s="365">
        <v>20</v>
      </c>
      <c r="I52" s="365">
        <f t="shared" si="11"/>
        <v>100</v>
      </c>
      <c r="J52" s="366" t="s">
        <v>257</v>
      </c>
      <c r="K52" s="366" t="s">
        <v>242</v>
      </c>
      <c r="L52" s="367" t="s">
        <v>243</v>
      </c>
      <c r="M52" s="366" t="s">
        <v>244</v>
      </c>
      <c r="N52" s="498" t="s">
        <v>261</v>
      </c>
      <c r="O52" s="496" t="s">
        <v>356</v>
      </c>
      <c r="P52" s="368" t="s">
        <v>318</v>
      </c>
    </row>
    <row r="53" spans="1:16" x14ac:dyDescent="0.25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499"/>
      <c r="O53" s="499"/>
      <c r="P53" s="203"/>
    </row>
    <row r="54" spans="1:16" x14ac:dyDescent="0.25">
      <c r="A54" s="203"/>
      <c r="B54" s="204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499"/>
      <c r="O54" s="499"/>
      <c r="P54" s="203"/>
    </row>
    <row r="55" spans="1:16" ht="33" customHeight="1" x14ac:dyDescent="0.25">
      <c r="A55" s="203"/>
      <c r="B55" s="683" t="s">
        <v>200</v>
      </c>
      <c r="C55" s="683"/>
      <c r="D55" s="683"/>
      <c r="E55" s="683"/>
      <c r="F55" s="203"/>
      <c r="G55" s="203"/>
      <c r="H55" s="203"/>
      <c r="I55" s="203"/>
      <c r="J55" s="203"/>
      <c r="K55" s="203"/>
      <c r="L55" s="203"/>
      <c r="M55" s="203"/>
      <c r="N55" s="499"/>
      <c r="O55" s="683" t="s">
        <v>335</v>
      </c>
      <c r="P55" s="683"/>
    </row>
    <row r="56" spans="1:16" ht="55.5" customHeight="1" x14ac:dyDescent="0.25">
      <c r="A56" s="203"/>
      <c r="B56" s="683" t="s">
        <v>260</v>
      </c>
      <c r="C56" s="683"/>
      <c r="D56" s="683"/>
      <c r="E56" s="683"/>
      <c r="F56" s="683"/>
      <c r="G56" s="683"/>
      <c r="H56" s="683"/>
      <c r="I56" s="203"/>
      <c r="J56" s="203"/>
      <c r="K56" s="203"/>
      <c r="L56" s="203"/>
      <c r="M56" s="203"/>
      <c r="N56" s="499"/>
      <c r="O56" s="683" t="s">
        <v>334</v>
      </c>
      <c r="P56" s="683"/>
    </row>
    <row r="57" spans="1:16" x14ac:dyDescent="0.25">
      <c r="A57" s="203"/>
      <c r="B57" s="205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499"/>
      <c r="O57" s="499"/>
      <c r="P57" s="203"/>
    </row>
  </sheetData>
  <mergeCells count="48">
    <mergeCell ref="A8:P8"/>
    <mergeCell ref="E4:E7"/>
    <mergeCell ref="F4:H4"/>
    <mergeCell ref="F5:F7"/>
    <mergeCell ref="G5:G7"/>
    <mergeCell ref="H5:H7"/>
    <mergeCell ref="A27:P27"/>
    <mergeCell ref="A1:P1"/>
    <mergeCell ref="A2:A7"/>
    <mergeCell ref="B2:B7"/>
    <mergeCell ref="C2:C7"/>
    <mergeCell ref="D2:I2"/>
    <mergeCell ref="J2:J7"/>
    <mergeCell ref="K2:K7"/>
    <mergeCell ref="L2:L7"/>
    <mergeCell ref="M2:M7"/>
    <mergeCell ref="N2:N7"/>
    <mergeCell ref="O2:O7"/>
    <mergeCell ref="P2:P7"/>
    <mergeCell ref="D3:D7"/>
    <mergeCell ref="E3:H3"/>
    <mergeCell ref="I3:I7"/>
    <mergeCell ref="K28:K33"/>
    <mergeCell ref="F31:F33"/>
    <mergeCell ref="G31:G33"/>
    <mergeCell ref="H31:H33"/>
    <mergeCell ref="A28:A33"/>
    <mergeCell ref="B28:B33"/>
    <mergeCell ref="C28:C33"/>
    <mergeCell ref="D28:I28"/>
    <mergeCell ref="J28:J33"/>
    <mergeCell ref="D29:D33"/>
    <mergeCell ref="E29:H29"/>
    <mergeCell ref="I29:I33"/>
    <mergeCell ref="E30:E33"/>
    <mergeCell ref="F30:H30"/>
    <mergeCell ref="L28:L33"/>
    <mergeCell ref="M28:M33"/>
    <mergeCell ref="N28:N33"/>
    <mergeCell ref="O28:O33"/>
    <mergeCell ref="P28:P33"/>
    <mergeCell ref="B55:E55"/>
    <mergeCell ref="O55:P55"/>
    <mergeCell ref="B56:H56"/>
    <mergeCell ref="O56:P56"/>
    <mergeCell ref="A34:P34"/>
    <mergeCell ref="A35:P35"/>
    <mergeCell ref="A44:P44"/>
  </mergeCells>
  <hyperlinks>
    <hyperlink ref="O9" r:id="rId1"/>
    <hyperlink ref="N42" r:id="rId2"/>
    <hyperlink ref="N51" r:id="rId3"/>
    <hyperlink ref="O51" r:id="rId4"/>
    <hyperlink ref="O40" r:id="rId5"/>
    <hyperlink ref="O43" r:id="rId6"/>
    <hyperlink ref="N43" r:id="rId7"/>
    <hyperlink ref="N41" r:id="rId8"/>
    <hyperlink ref="N47" r:id="rId9"/>
    <hyperlink ref="O47" r:id="rId10"/>
    <hyperlink ref="N9" r:id="rId11"/>
    <hyperlink ref="N10" r:id="rId12"/>
    <hyperlink ref="O10" r:id="rId13"/>
    <hyperlink ref="N11" r:id="rId14"/>
    <hyperlink ref="N12" r:id="rId15"/>
    <hyperlink ref="O12" r:id="rId16"/>
    <hyperlink ref="N13" r:id="rId17"/>
    <hyperlink ref="O13" r:id="rId18"/>
    <hyperlink ref="N14" r:id="rId19"/>
    <hyperlink ref="O14" r:id="rId20"/>
    <hyperlink ref="N15" r:id="rId21"/>
    <hyperlink ref="O15" r:id="rId22"/>
    <hyperlink ref="N16" r:id="rId23"/>
    <hyperlink ref="O16" r:id="rId24"/>
    <hyperlink ref="N17" r:id="rId25"/>
    <hyperlink ref="O17" r:id="rId26"/>
    <hyperlink ref="N18" r:id="rId27"/>
    <hyperlink ref="O18" r:id="rId28"/>
    <hyperlink ref="N19" r:id="rId29"/>
    <hyperlink ref="O19" r:id="rId30"/>
    <hyperlink ref="N20" r:id="rId31"/>
    <hyperlink ref="N21" r:id="rId32"/>
    <hyperlink ref="O20" r:id="rId33"/>
    <hyperlink ref="O21" r:id="rId34"/>
    <hyperlink ref="N22" r:id="rId35"/>
    <hyperlink ref="O22" r:id="rId36"/>
    <hyperlink ref="N23" r:id="rId37"/>
    <hyperlink ref="O23" r:id="rId38"/>
    <hyperlink ref="O24" r:id="rId39"/>
    <hyperlink ref="N24" r:id="rId40"/>
    <hyperlink ref="O42" r:id="rId41"/>
    <hyperlink ref="N38" r:id="rId42"/>
    <hyperlink ref="O36" r:id="rId43"/>
    <hyperlink ref="O37" r:id="rId44"/>
    <hyperlink ref="O39" r:id="rId45"/>
    <hyperlink ref="O45" r:id="rId46"/>
    <hyperlink ref="O46" r:id="rId47"/>
    <hyperlink ref="O48" r:id="rId48"/>
    <hyperlink ref="O49" r:id="rId49"/>
    <hyperlink ref="O52" r:id="rId50"/>
    <hyperlink ref="N49" r:id="rId51"/>
    <hyperlink ref="O50" r:id="rId52"/>
  </hyperlinks>
  <pageMargins left="0.7" right="0.7" top="0.75" bottom="0.75" header="0.3" footer="0.3"/>
  <pageSetup paperSize="9" scale="42" orientation="portrait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титулка</vt:lpstr>
      <vt:lpstr>бакалавр</vt:lpstr>
      <vt:lpstr>вибіркові дисц.</vt:lpstr>
      <vt:lpstr>бакалавр!Область_печати</vt:lpstr>
      <vt:lpstr>титулка!Область_печати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Home</cp:lastModifiedBy>
  <cp:lastPrinted>2021-02-01T15:28:12Z</cp:lastPrinted>
  <dcterms:created xsi:type="dcterms:W3CDTF">2021-02-01T12:21:37Z</dcterms:created>
  <dcterms:modified xsi:type="dcterms:W3CDTF">2024-01-16T11:00:18Z</dcterms:modified>
</cp:coreProperties>
</file>