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1"/>
  </bookViews>
  <sheets>
    <sheet name="Титул магістр" sheetId="1" r:id="rId1"/>
    <sheet name="магістр" sheetId="2" r:id="rId2"/>
    <sheet name="Вибіркові " sheetId="3" r:id="rId3"/>
  </sheets>
  <definedNames>
    <definedName name="_xlnm.Print_Area" localSheetId="1">'магістр'!$A$1:$P$62</definedName>
    <definedName name="_xlnm.Print_Area" localSheetId="0">'Титул магістр'!$A$1:$BA$32</definedName>
  </definedNames>
  <calcPr fullCalcOnLoad="1"/>
</workbook>
</file>

<file path=xl/sharedStrings.xml><?xml version="1.0" encoding="utf-8"?>
<sst xmlns="http://schemas.openxmlformats.org/spreadsheetml/2006/main" count="609" uniqueCount="300">
  <si>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</si>
  <si>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</si>
  <si>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</si>
  <si>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</si>
  <si>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</si>
  <si>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</si>
  <si>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</si>
  <si>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</si>
  <si>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</si>
  <si>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</si>
  <si>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</si>
  <si>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</si>
  <si>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</si>
  <si>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</si>
  <si>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</si>
  <si>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</si>
  <si>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</si>
  <si>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</si>
  <si>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</si>
  <si>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</si>
  <si>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</si>
  <si>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</si>
  <si>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</si>
  <si>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</si>
  <si>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ОК 1.2</t>
  </si>
  <si>
    <t>ОК 1.3</t>
  </si>
  <si>
    <t>ОК 1.4</t>
  </si>
  <si>
    <t>1.2. Вибіркові компоненти освітньої програми</t>
  </si>
  <si>
    <t>ВК 1.1</t>
  </si>
  <si>
    <t>Дисципліни вільного вибору студентів із загальноуніверситетського переліку дисциплін</t>
  </si>
  <si>
    <t>ВК 1.2</t>
  </si>
  <si>
    <t>І курс</t>
  </si>
  <si>
    <t>ІI курс</t>
  </si>
  <si>
    <t>проекти</t>
  </si>
  <si>
    <t>Дидактика вищої школи</t>
  </si>
  <si>
    <t>Всього за І циклом</t>
  </si>
  <si>
    <t>ІІ. ЦИКЛ ПРОФЕСІЙНОЇ ПІДГОТОВКИ</t>
  </si>
  <si>
    <t>2.1. Обов’язкові компоненти освітньої програми</t>
  </si>
  <si>
    <t>ОК 2.1</t>
  </si>
  <si>
    <t>ОК 2.2</t>
  </si>
  <si>
    <t>ОК 2.3</t>
  </si>
  <si>
    <t>ОК 2.4</t>
  </si>
  <si>
    <t>ОК 2.5</t>
  </si>
  <si>
    <t>ОК 2.6</t>
  </si>
  <si>
    <t>ПР 1</t>
  </si>
  <si>
    <t>ПР 2</t>
  </si>
  <si>
    <t>Підготовка магістерської кваліфікаційної роботи</t>
  </si>
  <si>
    <t>Захист магістерської кваліфікаційної роботи</t>
  </si>
  <si>
    <t>2.2. Вибіркові компоненти освітньої програми</t>
  </si>
  <si>
    <t>ВК 2.1</t>
  </si>
  <si>
    <t>ВК 2.2</t>
  </si>
  <si>
    <t>ВК 2.3</t>
  </si>
  <si>
    <t>Всього за ІІ циклом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</si>
  <si>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</si>
  <si>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</si>
  <si>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</si>
  <si>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</si>
  <si>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</si>
  <si>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</t>
  </si>
  <si>
    <t>Проректор з навчально-виховної роботи</t>
  </si>
  <si>
    <t>___________ О.П. Коляда</t>
  </si>
  <si>
    <t>"____"  _____________ 2020 р.</t>
  </si>
  <si>
    <t>Начальник управління</t>
  </si>
  <si>
    <t>навчально-виховної роботи</t>
  </si>
  <si>
    <t>______________О.А. Веденєєва</t>
  </si>
  <si>
    <t>Всього за п 1.1.</t>
  </si>
  <si>
    <t>Частка вибіркових компонент у загальному обсязі освітньої програми, %</t>
  </si>
  <si>
    <t>Частка компонент загального циклу в загальному обсязі освітньої програми, %</t>
  </si>
  <si>
    <t xml:space="preserve">Академічна іноземна мова </t>
  </si>
  <si>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</si>
  <si>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</si>
  <si>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</si>
  <si>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</si>
  <si>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міжнародного університету</t>
  </si>
  <si>
    <t>Н А В Ч А Л Ь Н И Й    П Л А Н</t>
  </si>
  <si>
    <t>розвитку людини "Україна"</t>
  </si>
  <si>
    <t>протокол № ___</t>
  </si>
  <si>
    <t xml:space="preserve">                                                                                     </t>
  </si>
  <si>
    <t>на основі першого (бакалаврського) рівня вищої освіти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</si>
  <si>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</si>
  <si>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</si>
  <si>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</si>
  <si>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</si>
  <si>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</si>
  <si>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</si>
  <si>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</si>
  <si>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</si>
  <si>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</si>
  <si>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</si>
  <si>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</si>
  <si>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</si>
  <si>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</si>
  <si>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</si>
  <si>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</si>
  <si>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</si>
  <si>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</si>
  <si>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</si>
  <si>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</si>
  <si>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</si>
  <si>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Д</t>
  </si>
  <si>
    <t>З</t>
  </si>
  <si>
    <t>II. ЗВЕДЕНІ ДАНІ ПРО БЮДЖЕТ ЧАСУ, тижні</t>
  </si>
  <si>
    <t>ІІІ. ПРАКТИКА</t>
  </si>
  <si>
    <t>IV.  АТЕСТАЦІЯ</t>
  </si>
  <si>
    <t>Екзамена-ційна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</si>
  <si>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</si>
  <si>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</si>
  <si>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</si>
  <si>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</si>
  <si>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</si>
  <si>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</si>
  <si>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</si>
  <si>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Педагогічна</t>
  </si>
  <si>
    <t>Переддипломна</t>
  </si>
  <si>
    <t>Разом</t>
  </si>
  <si>
    <t>ВК 2.4</t>
  </si>
  <si>
    <t>ПР 3</t>
  </si>
  <si>
    <t>Педагогічна практика</t>
  </si>
  <si>
    <t>Переддипломна практика</t>
  </si>
  <si>
    <t>Директор Інституту</t>
  </si>
  <si>
    <t>економіки та менеджменту</t>
  </si>
  <si>
    <t xml:space="preserve">______________ С.С. Нестеренко        </t>
  </si>
  <si>
    <t>Завідувач кафедри</t>
  </si>
  <si>
    <t xml:space="preserve">Голова Науково-методичного </t>
  </si>
  <si>
    <t>Соціальна відповідальність</t>
  </si>
  <si>
    <t>Глобальна економіка</t>
  </si>
  <si>
    <t>1*</t>
  </si>
  <si>
    <t>фінансів та обліку</t>
  </si>
  <si>
    <t>______________ Н.В. Нечипорук</t>
  </si>
  <si>
    <t>оподаткування</t>
  </si>
  <si>
    <t>об'єднання з фінансів, обліку і</t>
  </si>
  <si>
    <t xml:space="preserve">рішенням Вченої ради Відкритого 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</si>
  <si>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магістра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(другий рівень вищої освіти)</t>
    </r>
  </si>
  <si>
    <t xml:space="preserve">за ОСВІТНЬО-ПРОФЕСІЙНОЮ ПРОГРАМОЮ </t>
  </si>
  <si>
    <t>з галузі знань  07 Управління та адміністрування</t>
  </si>
  <si>
    <r>
      <t>ПОЗНАЧЕННЯ:</t>
    </r>
    <r>
      <rPr>
        <sz val="8"/>
        <rFont val="Times New Roman"/>
        <family val="1"/>
      </rPr>
      <t xml:space="preserve"> </t>
    </r>
  </si>
  <si>
    <t xml:space="preserve">Т </t>
  </si>
  <si>
    <t xml:space="preserve">– теоретичне навчання; </t>
  </si>
  <si>
    <t xml:space="preserve">С </t>
  </si>
  <si>
    <t xml:space="preserve">– екзаменаційна сесія; </t>
  </si>
  <si>
    <t xml:space="preserve">П </t>
  </si>
  <si>
    <t xml:space="preserve">– практика; </t>
  </si>
  <si>
    <t xml:space="preserve">К </t>
  </si>
  <si>
    <t xml:space="preserve">– канікули; </t>
  </si>
  <si>
    <t xml:space="preserve">З </t>
  </si>
  <si>
    <t>Теоретичне навчання</t>
  </si>
  <si>
    <t>Назва</t>
  </si>
  <si>
    <t xml:space="preserve">Фінансовий менеджмент </t>
  </si>
  <si>
    <t>Міжнародний трансфер технологій</t>
  </si>
  <si>
    <t>Міжнародні кредитно-розрахункові та валютні операції</t>
  </si>
  <si>
    <t>Фінансова санація та банкрутство підприємства</t>
  </si>
  <si>
    <t xml:space="preserve">Фінансовий моніторинг </t>
  </si>
  <si>
    <t>_________________ П.М.Таланчук</t>
  </si>
  <si>
    <t>Фінанси, банківська справа та страхування</t>
  </si>
  <si>
    <t>за спеціальністю  072 Фінанси, банківська справа та страхування</t>
  </si>
  <si>
    <r>
      <t xml:space="preserve">кваліфікація: </t>
    </r>
    <r>
      <rPr>
        <u val="single"/>
        <sz val="10"/>
        <rFont val="Times New Roman"/>
        <family val="1"/>
      </rPr>
      <t>магістр у сфері фінансів, банківської справи та страхування</t>
    </r>
  </si>
  <si>
    <r>
      <rPr>
        <b/>
        <sz val="10"/>
        <rFont val="Times New Roman"/>
        <family val="1"/>
      </rPr>
      <t xml:space="preserve">Форма навчання: 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денна</t>
    </r>
  </si>
  <si>
    <r>
      <rPr>
        <b/>
        <sz val="10"/>
        <rFont val="Times New Roman"/>
        <family val="1"/>
      </rPr>
      <t>Строк навчання:</t>
    </r>
    <r>
      <rPr>
        <sz val="10"/>
        <rFont val="Times New Roman"/>
        <family val="1"/>
      </rPr>
      <t xml:space="preserve">  </t>
    </r>
    <r>
      <rPr>
        <i/>
        <u val="single"/>
        <sz val="10"/>
        <rFont val="Times New Roman"/>
        <family val="1"/>
      </rPr>
      <t>1 рік 6 місяців</t>
    </r>
  </si>
  <si>
    <t>Захист магістерської кваліфікаційної  роботи</t>
  </si>
  <si>
    <t>"___" ________ 2020 року</t>
  </si>
  <si>
    <t>від "___" квітня 2020 року</t>
  </si>
  <si>
    <t>ОК 1.5</t>
  </si>
  <si>
    <t>ОК 1.6</t>
  </si>
  <si>
    <t>Дисципліни вільного вибору студентів із переліку циклу професійної підготовки</t>
  </si>
  <si>
    <t>Всього за п. 2.1</t>
  </si>
  <si>
    <t>Методологія та організація наукових досліджень у сфері фінансів, банківської справи та страхування</t>
  </si>
  <si>
    <t xml:space="preserve">Інформаційні системи в фінансово-кредитних установах </t>
  </si>
  <si>
    <t>Проєктний менеджмент</t>
  </si>
  <si>
    <t xml:space="preserve">– захист дипломного проєкту (роботи). </t>
  </si>
  <si>
    <t>Форма атестації (іспит, дипломний проєкт (робота))</t>
  </si>
  <si>
    <t>Виконання дипломного проєкту 
(роботи)</t>
  </si>
  <si>
    <t xml:space="preserve">– дипломне проєктування; </t>
  </si>
  <si>
    <t>Кількість курсових проєктів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</si>
  <si>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</si>
  <si>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</si>
  <si>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</si>
  <si>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</si>
  <si>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</si>
  <si>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</si>
  <si>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</si>
  <si>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</si>
  <si>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"магістр" (усього 6 кредитів - 2 дисципліни)</t>
  </si>
  <si>
    <t>Державний фінансовий контроль</t>
  </si>
  <si>
    <t>з</t>
  </si>
  <si>
    <t>Кафедра фінансів та обліку</t>
  </si>
  <si>
    <t>ІЕМ</t>
  </si>
  <si>
    <t>денна, заочна, дистанційна</t>
  </si>
  <si>
    <t>http://vo.ukraine.edu.ua/enrol/index.php?id=4783</t>
  </si>
  <si>
    <t>Д.е.н., професор Бондарук Т.Г.</t>
  </si>
  <si>
    <t>Інноваційний розвиток підприємства</t>
  </si>
  <si>
    <t>денна, заочна</t>
  </si>
  <si>
    <t>http://vo.ukraine.edu.ua/enrol/index.php?id=4641</t>
  </si>
  <si>
    <t>Професор, д.е.н. Сук Л.К.</t>
  </si>
  <si>
    <t>ВК 1.3</t>
  </si>
  <si>
    <t>Контроль у державних інституціях</t>
  </si>
  <si>
    <t>Кафедра менеджменту</t>
  </si>
  <si>
    <t>http://vo.ukraine.edu.ua/enrol/index.php?id=9963</t>
  </si>
  <si>
    <t>Старший викладач, к.е.н. Кондукоцова Н.В.</t>
  </si>
  <si>
    <t>ВК 1.4</t>
  </si>
  <si>
    <t xml:space="preserve">Фінансова інклюзія </t>
  </si>
  <si>
    <t xml:space="preserve">нова </t>
  </si>
  <si>
    <t>Старший викладач Рудюк Л.В.</t>
  </si>
  <si>
    <t>Для ОС "бакалавр" (усього 18 кредитів - 4 дисципліни)</t>
  </si>
  <si>
    <t>Охорона праці в галузі</t>
  </si>
  <si>
    <t>http://vo.ukraine.edu.ua/enrol/index.php?id=188</t>
  </si>
  <si>
    <t>Охорона праці в галузі (ОО)</t>
  </si>
  <si>
    <t>Зовнішньоекономічна діяльність підприємства</t>
  </si>
  <si>
    <t>Кафедра маркетингу</t>
  </si>
  <si>
    <t>http://vo.ukraine.edu.ua/enrol/index.php?id=790</t>
  </si>
  <si>
    <t>Завідувач кафедри маркетингу, к.е.н. Аль-Тмейзі А.Ю.</t>
  </si>
  <si>
    <t>Політична економія</t>
  </si>
  <si>
    <t>http://vo.ukraine.edu.ua/enrol/index.php?id=23</t>
  </si>
  <si>
    <t>Старший викладач Фурман С.С.</t>
  </si>
  <si>
    <t xml:space="preserve">Регіональна економіка </t>
  </si>
  <si>
    <t>http://vo.ukraine.edu.ua/course/view.php?id=18</t>
  </si>
  <si>
    <t>Регіональна економіка</t>
  </si>
  <si>
    <t>Доцент, к.е.н. Забута Н.В.</t>
  </si>
  <si>
    <t>ВК 1.5</t>
  </si>
  <si>
    <t xml:space="preserve">Організація праці менеджера </t>
  </si>
  <si>
    <t>http://vo.ukraine.edu.ua/enrol/index.php?id=8490</t>
  </si>
  <si>
    <t>Організація праці менеджера</t>
  </si>
  <si>
    <t>Доцент, к.н. з держ.упр. Мирвода С.І.</t>
  </si>
  <si>
    <t>ВК 1.6</t>
  </si>
  <si>
    <t>Міжнародні економічні відносини</t>
  </si>
  <si>
    <t>нова</t>
  </si>
  <si>
    <t>ВК 1.7</t>
  </si>
  <si>
    <t>Економетрика</t>
  </si>
  <si>
    <t>http://vo.ukraine.edu.ua/enrol/index.php?id=21</t>
  </si>
  <si>
    <t>Старший викладач Лавриненко Л.М.</t>
  </si>
  <si>
    <t>ВК 1.8</t>
  </si>
  <si>
    <t>Управління економічним розвитком регіону</t>
  </si>
  <si>
    <t>Додаток 2</t>
  </si>
  <si>
    <t>Дисципліни вільного вибору студентів професійного циклу</t>
  </si>
  <si>
    <t>Для ОС "магістр" (усього 17 кредитів - 4 дисципліни)</t>
  </si>
  <si>
    <t>Інформаційний менеджмент</t>
  </si>
  <si>
    <t>http://vo.ukraine.edu.ua/course/view.php?id=5018</t>
  </si>
  <si>
    <t>Завідувач кафкдри менеджменту, доцент, д.е.н. Дубас Р.Г.</t>
  </si>
  <si>
    <t>Банківський та кредитний менеджмент</t>
  </si>
  <si>
    <t>http://vo.ukraine.edu.ua/enrol/index.php?id=8429</t>
  </si>
  <si>
    <t>Д.е.н., професор Захарчук О.В.</t>
  </si>
  <si>
    <t xml:space="preserve">Платіжні системи </t>
  </si>
  <si>
    <t>http://vo.ukraine.edu.ua/course/view.php?id=1268</t>
  </si>
  <si>
    <t>Платіжні системи</t>
  </si>
  <si>
    <t>Страховий менеджмент</t>
  </si>
  <si>
    <t>http://vo.ukraine.edu.ua/enrol/index.php?id=4377</t>
  </si>
  <si>
    <t>К.е.н., доцент Кучмєєв О.О.</t>
  </si>
  <si>
    <t>ВК 2.5</t>
  </si>
  <si>
    <t>ERP- система в управлінні фінансами</t>
  </si>
  <si>
    <t>ВК 2.6</t>
  </si>
  <si>
    <t>Монетарна політика</t>
  </si>
  <si>
    <t>ВК 2.7</t>
  </si>
  <si>
    <t>Сучасні євроінтеграційні процеси в Україні</t>
  </si>
  <si>
    <t>Доцент, к.е.н. Карпенко О.А.</t>
  </si>
  <si>
    <t>ВК 2.8</t>
  </si>
  <si>
    <t>Управління підприємствами малого бізнесу</t>
  </si>
  <si>
    <t>Для ОС "бакалавр" (усього 42 кредити - 7 дисциплін)</t>
  </si>
  <si>
    <t>Фінансова діяльність суб'єктів господарювання</t>
  </si>
  <si>
    <t>http://vo.ukraine.edu.ua/enrol/index.php?id=185</t>
  </si>
  <si>
    <t>Фінансова діяльність суб’єктів господарювання</t>
  </si>
  <si>
    <t xml:space="preserve">Банківські операції </t>
  </si>
  <si>
    <t>http://vo.ukraine.edu.ua/enrol/index.php?id=9436</t>
  </si>
  <si>
    <t>Банківські операції</t>
  </si>
  <si>
    <t>Старший викладач Комарівська Н.М.</t>
  </si>
  <si>
    <t>Адміністративна система України</t>
  </si>
  <si>
    <t>http://vo.ukraine.edu.ua/enrol/index.php?id=10018</t>
  </si>
  <si>
    <t>Стартап проєкти</t>
  </si>
  <si>
    <t>http://vo.ukraine.edu.ua/course/view.php?id=7580</t>
  </si>
  <si>
    <t>Професор, д.е.н. Олійник Г.Ю.</t>
  </si>
  <si>
    <t xml:space="preserve">Бізнес бюджетування в аграрних підприємствах </t>
  </si>
  <si>
    <t xml:space="preserve">Аналіз інвестиційних проєктів </t>
  </si>
  <si>
    <t>http://vo.ukraine.edu.ua/enrol/index.php?id=218</t>
  </si>
  <si>
    <t>Аналіз інвестиційних проектів</t>
  </si>
  <si>
    <t>Публічні закупівлі</t>
  </si>
  <si>
    <t>http://vo.ukraine.edu.ua/enrol/index.php?id=10019</t>
  </si>
  <si>
    <t>Основи підприємництва</t>
  </si>
  <si>
    <t>ВК 2.9</t>
  </si>
  <si>
    <t>Центральний банк і грошово-кредитна політика</t>
  </si>
  <si>
    <t>http://vo.ukraine.edu.ua/enrol/index.php?id=9957</t>
  </si>
  <si>
    <t>ВК 2.10</t>
  </si>
  <si>
    <t xml:space="preserve">Податкова система </t>
  </si>
  <si>
    <t>http://vo.ukraine.edu.ua/enrol/index.php?id=1264</t>
  </si>
  <si>
    <t>Податкова система</t>
  </si>
  <si>
    <t>ВК 2.11</t>
  </si>
  <si>
    <t>Креативні технології</t>
  </si>
  <si>
    <t>ВК 2.12</t>
  </si>
  <si>
    <t>Управління інноваціями</t>
  </si>
  <si>
    <t>http://vo.ukraine.edu.ua/enrol/index.php?id=4603</t>
  </si>
  <si>
    <t>ВК 2.13</t>
  </si>
  <si>
    <t xml:space="preserve">Економічний аналіз </t>
  </si>
  <si>
    <t>http://vo.ukraine.edu.ua/enrol/index.php?id=27</t>
  </si>
  <si>
    <t>Економічний аналіз</t>
  </si>
  <si>
    <t>ВК 2.14</t>
  </si>
  <si>
    <t xml:space="preserve">SMART-TENDER - онлайн закупівлі 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</si>
  <si>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</si>
  <si>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</si>
  <si>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</si>
  <si>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</si>
  <si>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______________ І.Г. Романченко</t>
  </si>
  <si>
    <t>Завідувач кафедри інформаційної аналітики,</t>
  </si>
  <si>
    <t xml:space="preserve"> фінансів, банківської справи та страхування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</si>
</sst>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\1\.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\2\.0"/>
    <numFmt numFmtId="187" formatCode="\3\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sz val="11"/>
      <color indexed="5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3"/>
      <color indexed="58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12"/>
      <color indexed="1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>
      <alignment/>
      <protection/>
    </xf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>
      <alignment/>
      <protection/>
    </xf>
    <xf numFmtId="0" fontId="4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3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1" fontId="13" fillId="0" borderId="20" xfId="0" applyNumberFormat="1" applyFont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1" fontId="6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 locked="0"/>
    </xf>
    <xf numFmtId="1" fontId="13" fillId="35" borderId="21" xfId="0" applyNumberFormat="1" applyFont="1" applyFill="1" applyBorder="1" applyAlignment="1" applyProtection="1">
      <alignment horizontal="center" vertical="center"/>
      <protection locked="0"/>
    </xf>
    <xf numFmtId="0" fontId="14" fillId="36" borderId="22" xfId="0" applyFont="1" applyFill="1" applyBorder="1" applyAlignment="1">
      <alignment vertical="center"/>
    </xf>
    <xf numFmtId="0" fontId="15" fillId="36" borderId="14" xfId="0" applyFont="1" applyFill="1" applyBorder="1" applyAlignment="1">
      <alignment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2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Border="1" applyAlignment="1">
      <alignment horizontal="center" vertical="center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21" xfId="0" applyFont="1" applyFill="1" applyBorder="1" applyAlignment="1" applyProtection="1">
      <alignment horizontal="center" vertical="center" wrapText="1"/>
      <protection locked="0"/>
    </xf>
    <xf numFmtId="1" fontId="13" fillId="0" borderId="27" xfId="0" applyNumberFormat="1" applyFont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8" fillId="34" borderId="29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1" fontId="2" fillId="37" borderId="30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1" fontId="2" fillId="37" borderId="13" xfId="0" applyNumberFormat="1" applyFont="1" applyFill="1" applyBorder="1" applyAlignment="1">
      <alignment horizontal="center" vertical="center"/>
    </xf>
    <xf numFmtId="1" fontId="2" fillId="37" borderId="30" xfId="0" applyNumberFormat="1" applyFont="1" applyFill="1" applyBorder="1" applyAlignment="1">
      <alignment horizontal="center" vertical="center"/>
    </xf>
    <xf numFmtId="1" fontId="2" fillId="37" borderId="12" xfId="0" applyNumberFormat="1" applyFont="1" applyFill="1" applyBorder="1" applyAlignment="1">
      <alignment horizontal="center" vertical="center"/>
    </xf>
    <xf numFmtId="1" fontId="2" fillId="37" borderId="31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86" fontId="13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86" fontId="6" fillId="33" borderId="32" xfId="0" applyNumberFormat="1" applyFont="1" applyFill="1" applyBorder="1" applyAlignment="1">
      <alignment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/>
    </xf>
    <xf numFmtId="181" fontId="2" fillId="37" borderId="22" xfId="0" applyNumberFormat="1" applyFont="1" applyFill="1" applyBorder="1" applyAlignment="1">
      <alignment horizontal="center" vertical="center"/>
    </xf>
    <xf numFmtId="1" fontId="2" fillId="37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6" fontId="16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2" fillId="37" borderId="23" xfId="0" applyNumberFormat="1" applyFont="1" applyFill="1" applyBorder="1" applyAlignment="1">
      <alignment horizontal="center" vertical="center"/>
    </xf>
    <xf numFmtId="187" fontId="10" fillId="0" borderId="0" xfId="0" applyNumberFormat="1" applyFont="1" applyBorder="1" applyAlignment="1">
      <alignment vertical="center"/>
    </xf>
    <xf numFmtId="1" fontId="9" fillId="34" borderId="33" xfId="0" applyNumberFormat="1" applyFont="1" applyFill="1" applyBorder="1" applyAlignment="1">
      <alignment horizontal="center" vertical="center"/>
    </xf>
    <xf numFmtId="1" fontId="9" fillId="34" borderId="34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vertical="center"/>
    </xf>
    <xf numFmtId="1" fontId="10" fillId="34" borderId="11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34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8" borderId="36" xfId="0" applyFont="1" applyFill="1" applyBorder="1" applyAlignment="1">
      <alignment horizontal="centerContinuous" vertical="center"/>
    </xf>
    <xf numFmtId="0" fontId="2" fillId="38" borderId="37" xfId="0" applyFont="1" applyFill="1" applyBorder="1" applyAlignment="1">
      <alignment horizontal="centerContinuous" vertical="center"/>
    </xf>
    <xf numFmtId="0" fontId="2" fillId="38" borderId="25" xfId="0" applyFont="1" applyFill="1" applyBorder="1" applyAlignment="1">
      <alignment horizontal="centerContinuous" vertical="center"/>
    </xf>
    <xf numFmtId="2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3" fillId="0" borderId="34" xfId="0" applyFont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39" xfId="0" applyFont="1" applyFill="1" applyBorder="1" applyAlignment="1" applyProtection="1">
      <alignment horizontal="center" vertical="center"/>
      <protection locked="0"/>
    </xf>
    <xf numFmtId="1" fontId="13" fillId="0" borderId="40" xfId="0" applyNumberFormat="1" applyFont="1" applyBorder="1" applyAlignment="1" applyProtection="1">
      <alignment horizontal="center" vertical="center"/>
      <protection locked="0"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181" fontId="6" fillId="33" borderId="3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right" vertical="center" wrapText="1"/>
      <protection locked="0"/>
    </xf>
    <xf numFmtId="1" fontId="6" fillId="33" borderId="23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1" fontId="6" fillId="35" borderId="33" xfId="0" applyNumberFormat="1" applyFont="1" applyFill="1" applyBorder="1" applyAlignment="1">
      <alignment horizontal="center" vertical="center"/>
    </xf>
    <xf numFmtId="1" fontId="6" fillId="35" borderId="39" xfId="0" applyNumberFormat="1" applyFont="1" applyFill="1" applyBorder="1" applyAlignment="1">
      <alignment horizontal="center" vertical="center"/>
    </xf>
    <xf numFmtId="1" fontId="6" fillId="33" borderId="40" xfId="0" applyNumberFormat="1" applyFont="1" applyFill="1" applyBorder="1" applyAlignment="1">
      <alignment horizontal="center" vertical="center"/>
    </xf>
    <xf numFmtId="186" fontId="13" fillId="0" borderId="32" xfId="0" applyNumberFormat="1" applyFont="1" applyBorder="1" applyAlignment="1" applyProtection="1">
      <alignment horizontal="center" vertical="center"/>
      <protection locked="0"/>
    </xf>
    <xf numFmtId="1" fontId="6" fillId="34" borderId="34" xfId="0" applyNumberFormat="1" applyFont="1" applyFill="1" applyBorder="1" applyAlignment="1">
      <alignment horizontal="center" vertical="center"/>
    </xf>
    <xf numFmtId="1" fontId="6" fillId="34" borderId="33" xfId="0" applyNumberFormat="1" applyFont="1" applyFill="1" applyBorder="1" applyAlignment="1">
      <alignment horizontal="center" vertical="center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2" fontId="13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1" fontId="6" fillId="35" borderId="35" xfId="0" applyNumberFormat="1" applyFont="1" applyFill="1" applyBorder="1" applyAlignment="1">
      <alignment horizontal="center" vertical="center"/>
    </xf>
    <xf numFmtId="1" fontId="13" fillId="35" borderId="35" xfId="0" applyNumberFormat="1" applyFont="1" applyFill="1" applyBorder="1" applyAlignment="1">
      <alignment horizontal="center" vertical="center"/>
    </xf>
    <xf numFmtId="1" fontId="13" fillId="0" borderId="43" xfId="0" applyNumberFormat="1" applyFont="1" applyBorder="1" applyAlignment="1" applyProtection="1">
      <alignment horizontal="center" vertical="center"/>
      <protection locked="0"/>
    </xf>
    <xf numFmtId="0" fontId="13" fillId="34" borderId="42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9" fontId="15" fillId="36" borderId="14" xfId="59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9" fontId="6" fillId="33" borderId="14" xfId="59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38" borderId="45" xfId="0" applyFont="1" applyFill="1" applyBorder="1" applyAlignment="1">
      <alignment horizontal="centerContinuous" vertical="center"/>
    </xf>
    <xf numFmtId="0" fontId="6" fillId="0" borderId="46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4" fillId="36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" fontId="2" fillId="37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0" xfId="49" applyFont="1" applyAlignment="1">
      <alignment horizontal="center" vertical="center"/>
      <protection/>
    </xf>
    <xf numFmtId="0" fontId="3" fillId="0" borderId="0" xfId="49" applyFont="1" applyAlignment="1">
      <alignment vertical="center" wrapText="1"/>
      <protection/>
    </xf>
    <xf numFmtId="0" fontId="19" fillId="0" borderId="0" xfId="49" applyFont="1" applyAlignment="1">
      <alignment vertical="center" wrapText="1"/>
      <protection/>
    </xf>
    <xf numFmtId="0" fontId="18" fillId="0" borderId="0" xfId="49" applyFont="1" applyAlignment="1">
      <alignment vertical="center"/>
      <protection/>
    </xf>
    <xf numFmtId="0" fontId="11" fillId="0" borderId="0" xfId="49" applyFont="1" applyAlignment="1">
      <alignment vertical="center" wrapText="1"/>
      <protection/>
    </xf>
    <xf numFmtId="0" fontId="3" fillId="0" borderId="0" xfId="49" applyFo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 applyAlignment="1">
      <alignment horizontal="left"/>
      <protection/>
    </xf>
    <xf numFmtId="0" fontId="5" fillId="0" borderId="0" xfId="49" applyFont="1" applyBorder="1" applyAlignment="1">
      <alignment horizontal="left"/>
      <protection/>
    </xf>
    <xf numFmtId="0" fontId="3" fillId="0" borderId="0" xfId="49" applyFont="1" applyAlignment="1">
      <alignment horizontal="left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23" fillId="0" borderId="0" xfId="49" applyFont="1">
      <alignment/>
      <protection/>
    </xf>
    <xf numFmtId="0" fontId="21" fillId="0" borderId="0" xfId="49" applyFont="1">
      <alignment/>
      <protection/>
    </xf>
    <xf numFmtId="0" fontId="3" fillId="0" borderId="49" xfId="49" applyFont="1" applyBorder="1">
      <alignment/>
      <protection/>
    </xf>
    <xf numFmtId="0" fontId="3" fillId="0" borderId="33" xfId="49" applyFont="1" applyFill="1" applyBorder="1" applyAlignment="1">
      <alignment horizontal="center"/>
      <protection/>
    </xf>
    <xf numFmtId="0" fontId="3" fillId="0" borderId="47" xfId="49" applyFont="1" applyFill="1" applyBorder="1" applyAlignment="1">
      <alignment horizontal="center"/>
      <protection/>
    </xf>
    <xf numFmtId="0" fontId="3" fillId="0" borderId="0" xfId="49" applyFont="1" applyFill="1">
      <alignment/>
      <protection/>
    </xf>
    <xf numFmtId="0" fontId="3" fillId="0" borderId="50" xfId="49" applyFont="1" applyFill="1" applyBorder="1" applyAlignment="1">
      <alignment/>
      <protection/>
    </xf>
    <xf numFmtId="0" fontId="21" fillId="0" borderId="0" xfId="49" applyFont="1" applyFill="1">
      <alignment/>
      <protection/>
    </xf>
    <xf numFmtId="0" fontId="26" fillId="0" borderId="0" xfId="49" applyFont="1" applyFill="1">
      <alignment/>
      <protection/>
    </xf>
    <xf numFmtId="0" fontId="21" fillId="0" borderId="0" xfId="49" applyFont="1" applyFill="1" applyAlignment="1">
      <alignment horizontal="center" vertical="center"/>
      <protection/>
    </xf>
    <xf numFmtId="0" fontId="21" fillId="0" borderId="0" xfId="49" applyFont="1" applyFill="1" applyBorder="1">
      <alignment/>
      <protection/>
    </xf>
    <xf numFmtId="0" fontId="24" fillId="0" borderId="0" xfId="49" applyFont="1" applyFill="1" applyBorder="1" applyAlignment="1">
      <alignment horizontal="center" vertical="center" textRotation="90" wrapText="1"/>
      <protection/>
    </xf>
    <xf numFmtId="0" fontId="24" fillId="0" borderId="0" xfId="49" applyFont="1" applyFill="1" applyBorder="1" applyAlignment="1">
      <alignment horizontal="center"/>
      <protection/>
    </xf>
    <xf numFmtId="0" fontId="24" fillId="0" borderId="41" xfId="49" applyFont="1" applyFill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/>
      <protection/>
    </xf>
    <xf numFmtId="0" fontId="13" fillId="0" borderId="2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" fontId="6" fillId="35" borderId="51" xfId="0" applyNumberFormat="1" applyFont="1" applyFill="1" applyBorder="1" applyAlignment="1">
      <alignment horizontal="center" vertical="center"/>
    </xf>
    <xf numFmtId="1" fontId="6" fillId="35" borderId="52" xfId="0" applyNumberFormat="1" applyFont="1" applyFill="1" applyBorder="1" applyAlignment="1">
      <alignment horizontal="center" vertical="center"/>
    </xf>
    <xf numFmtId="1" fontId="6" fillId="34" borderId="53" xfId="0" applyNumberFormat="1" applyFont="1" applyFill="1" applyBorder="1" applyAlignment="1">
      <alignment horizontal="center" vertical="center"/>
    </xf>
    <xf numFmtId="1" fontId="6" fillId="34" borderId="51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1" fontId="13" fillId="35" borderId="16" xfId="0" applyNumberFormat="1" applyFont="1" applyFill="1" applyBorder="1" applyAlignment="1">
      <alignment horizontal="center" vertical="center"/>
    </xf>
    <xf numFmtId="1" fontId="13" fillId="35" borderId="48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2" fillId="0" borderId="0" xfId="49" applyFont="1">
      <alignment/>
      <protection/>
    </xf>
    <xf numFmtId="0" fontId="20" fillId="0" borderId="0" xfId="49" applyFont="1" applyAlignment="1">
      <alignment vertical="top"/>
      <protection/>
    </xf>
    <xf numFmtId="0" fontId="21" fillId="0" borderId="0" xfId="49" applyFont="1" applyAlignment="1">
      <alignment horizontal="center" vertical="top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55" xfId="49" applyFont="1" applyFill="1" applyBorder="1" applyAlignment="1">
      <alignment horizontal="center" vertical="center"/>
      <protection/>
    </xf>
    <xf numFmtId="0" fontId="3" fillId="0" borderId="43" xfId="49" applyFont="1" applyFill="1" applyBorder="1" applyAlignment="1">
      <alignment horizontal="center" vertical="center"/>
      <protection/>
    </xf>
    <xf numFmtId="0" fontId="3" fillId="0" borderId="42" xfId="49" applyFont="1" applyFill="1" applyBorder="1" applyAlignment="1">
      <alignment horizontal="center" shrinkToFit="1"/>
      <protection/>
    </xf>
    <xf numFmtId="0" fontId="25" fillId="0" borderId="35" xfId="49" applyFont="1" applyFill="1" applyBorder="1" applyAlignment="1">
      <alignment horizontal="center"/>
      <protection/>
    </xf>
    <xf numFmtId="0" fontId="3" fillId="0" borderId="35" xfId="49" applyFont="1" applyFill="1" applyBorder="1" applyAlignment="1">
      <alignment horizontal="center"/>
      <protection/>
    </xf>
    <xf numFmtId="0" fontId="3" fillId="0" borderId="35" xfId="49" applyFont="1" applyFill="1" applyBorder="1" applyAlignment="1">
      <alignment/>
      <protection/>
    </xf>
    <xf numFmtId="0" fontId="24" fillId="0" borderId="0" xfId="49" applyFont="1" applyFill="1" applyBorder="1" applyAlignment="1">
      <alignment horizontal="left"/>
      <protection/>
    </xf>
    <xf numFmtId="0" fontId="21" fillId="0" borderId="0" xfId="49" applyFont="1" applyFill="1" applyBorder="1" applyAlignment="1">
      <alignment horizontal="center"/>
      <protection/>
    </xf>
    <xf numFmtId="0" fontId="21" fillId="0" borderId="33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left"/>
      <protection/>
    </xf>
    <xf numFmtId="0" fontId="24" fillId="0" borderId="37" xfId="49" applyFont="1" applyFill="1" applyBorder="1" applyAlignment="1">
      <alignment horizontal="center" vertical="center" textRotation="90" wrapText="1"/>
      <protection/>
    </xf>
    <xf numFmtId="0" fontId="24" fillId="0" borderId="28" xfId="49" applyFont="1" applyFill="1" applyBorder="1" applyAlignment="1">
      <alignment horizontal="center" vertical="center"/>
      <protection/>
    </xf>
    <xf numFmtId="0" fontId="24" fillId="0" borderId="56" xfId="49" applyFont="1" applyFill="1" applyBorder="1" applyAlignment="1">
      <alignment horizontal="center" vertical="center"/>
      <protection/>
    </xf>
    <xf numFmtId="0" fontId="21" fillId="0" borderId="0" xfId="49" applyFont="1" applyBorder="1">
      <alignment/>
      <protection/>
    </xf>
    <xf numFmtId="0" fontId="3" fillId="0" borderId="28" xfId="49" applyFont="1" applyFill="1" applyBorder="1" applyAlignment="1">
      <alignment horizontal="center"/>
      <protection/>
    </xf>
    <xf numFmtId="0" fontId="3" fillId="0" borderId="29" xfId="49" applyFont="1" applyFill="1" applyBorder="1" applyAlignment="1">
      <alignment horizontal="center"/>
      <protection/>
    </xf>
    <xf numFmtId="0" fontId="3" fillId="0" borderId="56" xfId="49" applyFont="1" applyFill="1" applyBorder="1" applyAlignment="1">
      <alignment horizontal="center"/>
      <protection/>
    </xf>
    <xf numFmtId="0" fontId="3" fillId="0" borderId="57" xfId="49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34" borderId="53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1" fontId="13" fillId="35" borderId="33" xfId="0" applyNumberFormat="1" applyFont="1" applyFill="1" applyBorder="1" applyAlignment="1">
      <alignment horizontal="center" vertical="center"/>
    </xf>
    <xf numFmtId="1" fontId="13" fillId="35" borderId="46" xfId="0" applyNumberFormat="1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34" xfId="0" applyFont="1" applyBorder="1" applyAlignment="1">
      <alignment horizontal="center" vertical="center" wrapText="1"/>
    </xf>
    <xf numFmtId="0" fontId="30" fillId="39" borderId="10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35" xfId="0" applyFont="1" applyBorder="1" applyAlignment="1">
      <alignment vertical="center" wrapText="1"/>
    </xf>
    <xf numFmtId="186" fontId="6" fillId="0" borderId="56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1" fontId="6" fillId="35" borderId="57" xfId="0" applyNumberFormat="1" applyFont="1" applyFill="1" applyBorder="1" applyAlignment="1">
      <alignment horizontal="center" vertical="center"/>
    </xf>
    <xf numFmtId="1" fontId="6" fillId="35" borderId="59" xfId="0" applyNumberFormat="1" applyFont="1" applyFill="1" applyBorder="1" applyAlignment="1">
      <alignment horizontal="center" vertical="center"/>
    </xf>
    <xf numFmtId="1" fontId="6" fillId="0" borderId="60" xfId="0" applyNumberFormat="1" applyFont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86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35" borderId="2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33" borderId="61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29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4" fillId="0" borderId="62" xfId="54" applyFont="1" applyFill="1" applyBorder="1" applyAlignment="1">
      <alignment horizontal="center"/>
      <protection/>
    </xf>
    <xf numFmtId="0" fontId="4" fillId="0" borderId="63" xfId="54" applyFont="1" applyFill="1" applyBorder="1" applyAlignment="1">
      <alignment horizontal="center"/>
      <protection/>
    </xf>
    <xf numFmtId="0" fontId="4" fillId="0" borderId="64" xfId="54" applyFont="1" applyFill="1" applyBorder="1" applyAlignment="1">
      <alignment horizontal="center"/>
      <protection/>
    </xf>
    <xf numFmtId="0" fontId="4" fillId="0" borderId="0" xfId="49" applyFont="1" applyFill="1">
      <alignment/>
      <protection/>
    </xf>
    <xf numFmtId="0" fontId="24" fillId="0" borderId="42" xfId="54" applyFont="1" applyFill="1" applyBorder="1" applyAlignment="1">
      <alignment horizontal="centerContinuous"/>
      <protection/>
    </xf>
    <xf numFmtId="0" fontId="24" fillId="0" borderId="35" xfId="54" applyFont="1" applyFill="1" applyBorder="1" applyAlignment="1">
      <alignment horizontal="centerContinuous"/>
      <protection/>
    </xf>
    <xf numFmtId="0" fontId="24" fillId="0" borderId="48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42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4" fillId="0" borderId="48" xfId="54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vertical="center" wrapText="1"/>
    </xf>
    <xf numFmtId="0" fontId="30" fillId="0" borderId="57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2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1" fontId="3" fillId="0" borderId="65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8" fillId="0" borderId="67" xfId="42" applyFont="1" applyBorder="1" applyAlignment="1" applyProtection="1">
      <alignment vertical="center" wrapText="1"/>
      <protection/>
    </xf>
    <xf numFmtId="0" fontId="38" fillId="0" borderId="66" xfId="42" applyFont="1" applyBorder="1" applyAlignment="1" applyProtection="1">
      <alignment vertical="center" wrapText="1"/>
      <protection/>
    </xf>
    <xf numFmtId="0" fontId="38" fillId="0" borderId="55" xfId="42" applyFont="1" applyBorder="1" applyAlignment="1" applyProtection="1">
      <alignment horizontal="left" vertical="center" wrapText="1"/>
      <protection/>
    </xf>
    <xf numFmtId="2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8" fillId="0" borderId="40" xfId="42" applyFont="1" applyBorder="1" applyAlignment="1" applyProtection="1">
      <alignment vertical="center" wrapText="1"/>
      <protection/>
    </xf>
    <xf numFmtId="0" fontId="38" fillId="0" borderId="0" xfId="42" applyFont="1" applyBorder="1" applyAlignment="1" applyProtection="1">
      <alignment vertical="center" wrapText="1"/>
      <protection/>
    </xf>
    <xf numFmtId="0" fontId="38" fillId="0" borderId="40" xfId="42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8" fillId="0" borderId="69" xfId="42" applyFont="1" applyBorder="1" applyAlignment="1" applyProtection="1">
      <alignment vertical="center" wrapText="1"/>
      <protection/>
    </xf>
    <xf numFmtId="0" fontId="33" fillId="0" borderId="20" xfId="0" applyFont="1" applyFill="1" applyBorder="1" applyAlignment="1">
      <alignment horizontal="center" vertical="center" wrapText="1"/>
    </xf>
    <xf numFmtId="0" fontId="38" fillId="0" borderId="69" xfId="42" applyFont="1" applyFill="1" applyBorder="1" applyAlignment="1" applyProtection="1">
      <alignment horizontal="left" vertical="center" wrapText="1"/>
      <protection/>
    </xf>
    <xf numFmtId="2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71" xfId="42" applyFont="1" applyBorder="1" applyAlignment="1" applyProtection="1">
      <alignment horizontal="center" vertical="center" wrapText="1"/>
      <protection/>
    </xf>
    <xf numFmtId="0" fontId="33" fillId="0" borderId="71" xfId="0" applyFont="1" applyFill="1" applyBorder="1" applyAlignment="1">
      <alignment horizontal="center" vertical="center" wrapText="1"/>
    </xf>
    <xf numFmtId="0" fontId="38" fillId="0" borderId="60" xfId="42" applyFont="1" applyFill="1" applyBorder="1" applyAlignment="1" applyProtection="1">
      <alignment horizontal="left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8" fillId="0" borderId="67" xfId="42" applyFont="1" applyFill="1" applyBorder="1" applyAlignment="1" applyProtection="1">
      <alignment vertical="center" wrapText="1"/>
      <protection/>
    </xf>
    <xf numFmtId="0" fontId="38" fillId="0" borderId="67" xfId="42" applyFont="1" applyFill="1" applyBorder="1" applyAlignment="1" applyProtection="1">
      <alignment horizontal="left" vertical="center" wrapText="1"/>
      <protection/>
    </xf>
    <xf numFmtId="2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>
      <alignment horizontal="center" vertical="center"/>
    </xf>
    <xf numFmtId="0" fontId="38" fillId="0" borderId="69" xfId="42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1" fontId="3" fillId="0" borderId="34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8" fillId="0" borderId="61" xfId="42" applyFont="1" applyFill="1" applyBorder="1" applyAlignment="1" applyProtection="1">
      <alignment vertical="center" wrapText="1"/>
      <protection/>
    </xf>
    <xf numFmtId="0" fontId="38" fillId="0" borderId="61" xfId="42" applyFont="1" applyBorder="1" applyAlignment="1" applyProtection="1">
      <alignment vertical="center" wrapText="1"/>
      <protection/>
    </xf>
    <xf numFmtId="0" fontId="38" fillId="0" borderId="61" xfId="42" applyFont="1" applyFill="1" applyBorder="1" applyAlignment="1" applyProtection="1">
      <alignment horizontal="left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8" fillId="0" borderId="61" xfId="42" applyFont="1" applyFill="1" applyBorder="1" applyAlignment="1" applyProtection="1">
      <alignment horizontal="left" vertical="center" wrapText="1" shrinkToFit="1"/>
      <protection/>
    </xf>
    <xf numFmtId="2" fontId="3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1" fontId="3" fillId="0" borderId="58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 applyProtection="1">
      <alignment horizontal="center" vertical="center"/>
      <protection locked="0"/>
    </xf>
    <xf numFmtId="1" fontId="3" fillId="0" borderId="72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8" fillId="0" borderId="73" xfId="42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2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38" fillId="0" borderId="69" xfId="42" applyFont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/>
      <protection locked="0"/>
    </xf>
    <xf numFmtId="1" fontId="3" fillId="0" borderId="61" xfId="0" applyNumberFormat="1" applyFont="1" applyFill="1" applyBorder="1" applyAlignment="1" applyProtection="1">
      <alignment horizontal="center" vertical="center"/>
      <protection locked="0"/>
    </xf>
    <xf numFmtId="0" fontId="33" fillId="0" borderId="69" xfId="0" applyFont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8" fillId="0" borderId="71" xfId="42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7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8" fillId="0" borderId="69" xfId="42" applyFont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8" fillId="0" borderId="61" xfId="42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" fontId="3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4" fillId="0" borderId="57" xfId="49" applyFont="1" applyBorder="1" applyAlignment="1">
      <alignment horizontal="center"/>
      <protection/>
    </xf>
    <xf numFmtId="0" fontId="21" fillId="0" borderId="72" xfId="49" applyFont="1" applyFill="1" applyBorder="1" applyAlignment="1">
      <alignment horizontal="center" vertical="center"/>
      <protection/>
    </xf>
    <xf numFmtId="0" fontId="21" fillId="0" borderId="73" xfId="49" applyFont="1" applyFill="1" applyBorder="1" applyAlignment="1">
      <alignment horizontal="center" vertical="center"/>
      <protection/>
    </xf>
    <xf numFmtId="0" fontId="21" fillId="0" borderId="35" xfId="49" applyFont="1" applyFill="1" applyBorder="1" applyAlignment="1">
      <alignment horizontal="center"/>
      <protection/>
    </xf>
    <xf numFmtId="0" fontId="21" fillId="0" borderId="75" xfId="49" applyFont="1" applyFill="1" applyBorder="1" applyAlignment="1">
      <alignment horizontal="center"/>
      <protection/>
    </xf>
    <xf numFmtId="0" fontId="21" fillId="0" borderId="66" xfId="49" applyFont="1" applyFill="1" applyBorder="1" applyAlignment="1">
      <alignment horizontal="center"/>
      <protection/>
    </xf>
    <xf numFmtId="0" fontId="21" fillId="0" borderId="65" xfId="49" applyFont="1" applyFill="1" applyBorder="1" applyAlignment="1">
      <alignment horizontal="center"/>
      <protection/>
    </xf>
    <xf numFmtId="0" fontId="21" fillId="0" borderId="81" xfId="49" applyFont="1" applyFill="1" applyBorder="1" applyAlignment="1" applyProtection="1">
      <alignment horizontal="center" vertical="center" wrapText="1"/>
      <protection locked="0"/>
    </xf>
    <xf numFmtId="0" fontId="21" fillId="0" borderId="65" xfId="49" applyFont="1" applyFill="1" applyBorder="1" applyAlignment="1" applyProtection="1">
      <alignment horizontal="center" vertical="center" wrapText="1"/>
      <protection locked="0"/>
    </xf>
    <xf numFmtId="0" fontId="24" fillId="0" borderId="50" xfId="49" applyFont="1" applyBorder="1" applyAlignment="1">
      <alignment horizontal="center"/>
      <protection/>
    </xf>
    <xf numFmtId="0" fontId="21" fillId="0" borderId="82" xfId="49" applyFont="1" applyBorder="1" applyAlignment="1">
      <alignment horizontal="center" vertical="center" wrapText="1"/>
      <protection/>
    </xf>
    <xf numFmtId="0" fontId="21" fillId="0" borderId="83" xfId="49" applyFont="1" applyBorder="1" applyAlignment="1">
      <alignment horizontal="center" vertical="center" wrapText="1"/>
      <protection/>
    </xf>
    <xf numFmtId="0" fontId="21" fillId="0" borderId="52" xfId="49" applyFont="1" applyBorder="1" applyAlignment="1">
      <alignment horizontal="center" vertical="center" wrapText="1"/>
      <protection/>
    </xf>
    <xf numFmtId="0" fontId="21" fillId="0" borderId="76" xfId="49" applyFont="1" applyBorder="1" applyAlignment="1">
      <alignment horizontal="center" vertical="center" wrapText="1"/>
      <protection/>
    </xf>
    <xf numFmtId="0" fontId="21" fillId="0" borderId="59" xfId="49" applyFont="1" applyBorder="1" applyAlignment="1">
      <alignment horizontal="center" vertical="center" wrapText="1"/>
      <protection/>
    </xf>
    <xf numFmtId="0" fontId="21" fillId="0" borderId="71" xfId="49" applyFont="1" applyBorder="1" applyAlignment="1">
      <alignment horizontal="center" vertical="center" wrapText="1"/>
      <protection/>
    </xf>
    <xf numFmtId="0" fontId="24" fillId="0" borderId="35" xfId="49" applyFont="1" applyFill="1" applyBorder="1" applyAlignment="1">
      <alignment horizontal="center"/>
      <protection/>
    </xf>
    <xf numFmtId="0" fontId="24" fillId="0" borderId="48" xfId="49" applyFont="1" applyFill="1" applyBorder="1" applyAlignment="1">
      <alignment horizontal="center"/>
      <protection/>
    </xf>
    <xf numFmtId="0" fontId="21" fillId="0" borderId="84" xfId="49" applyFont="1" applyFill="1" applyBorder="1" applyAlignment="1">
      <alignment horizontal="center"/>
      <protection/>
    </xf>
    <xf numFmtId="0" fontId="21" fillId="0" borderId="70" xfId="49" applyFont="1" applyFill="1" applyBorder="1" applyAlignment="1">
      <alignment horizontal="center"/>
      <protection/>
    </xf>
    <xf numFmtId="0" fontId="21" fillId="0" borderId="42" xfId="49" applyFont="1" applyFill="1" applyBorder="1" applyAlignment="1">
      <alignment horizontal="center"/>
      <protection/>
    </xf>
    <xf numFmtId="0" fontId="21" fillId="0" borderId="72" xfId="49" applyFont="1" applyFill="1" applyBorder="1" applyAlignment="1" applyProtection="1">
      <alignment horizontal="center" vertical="center" wrapText="1"/>
      <protection locked="0"/>
    </xf>
    <xf numFmtId="0" fontId="21" fillId="0" borderId="42" xfId="49" applyFont="1" applyFill="1" applyBorder="1" applyAlignment="1" applyProtection="1">
      <alignment horizontal="center" vertical="center" wrapText="1"/>
      <protection locked="0"/>
    </xf>
    <xf numFmtId="0" fontId="21" fillId="0" borderId="81" xfId="49" applyFont="1" applyFill="1" applyBorder="1" applyAlignment="1">
      <alignment horizontal="center" vertical="center"/>
      <protection/>
    </xf>
    <xf numFmtId="0" fontId="21" fillId="0" borderId="67" xfId="49" applyFont="1" applyFill="1" applyBorder="1" applyAlignment="1">
      <alignment horizontal="center" vertical="center"/>
      <protection/>
    </xf>
    <xf numFmtId="0" fontId="21" fillId="0" borderId="36" xfId="49" applyFont="1" applyBorder="1" applyAlignment="1">
      <alignment horizontal="center"/>
      <protection/>
    </xf>
    <xf numFmtId="0" fontId="21" fillId="0" borderId="79" xfId="49" applyFont="1" applyBorder="1" applyAlignment="1">
      <alignment horizontal="center"/>
      <protection/>
    </xf>
    <xf numFmtId="0" fontId="21" fillId="0" borderId="85" xfId="49" applyFont="1" applyBorder="1" applyAlignment="1">
      <alignment horizontal="center"/>
      <protection/>
    </xf>
    <xf numFmtId="0" fontId="17" fillId="0" borderId="86" xfId="49" applyBorder="1" applyAlignment="1">
      <alignment horizontal="center"/>
      <protection/>
    </xf>
    <xf numFmtId="0" fontId="17" fillId="0" borderId="0" xfId="49" applyAlignment="1">
      <alignment horizontal="center"/>
      <protection/>
    </xf>
    <xf numFmtId="0" fontId="17" fillId="0" borderId="53" xfId="49" applyBorder="1" applyAlignment="1">
      <alignment horizontal="center"/>
      <protection/>
    </xf>
    <xf numFmtId="0" fontId="17" fillId="0" borderId="87" xfId="49" applyBorder="1" applyAlignment="1">
      <alignment horizontal="center"/>
      <protection/>
    </xf>
    <xf numFmtId="0" fontId="17" fillId="0" borderId="49" xfId="49" applyBorder="1" applyAlignment="1">
      <alignment horizontal="center"/>
      <protection/>
    </xf>
    <xf numFmtId="0" fontId="17" fillId="0" borderId="58" xfId="49" applyBorder="1" applyAlignment="1">
      <alignment horizontal="center"/>
      <protection/>
    </xf>
    <xf numFmtId="0" fontId="21" fillId="39" borderId="82" xfId="49" applyFont="1" applyFill="1" applyBorder="1" applyAlignment="1">
      <alignment horizontal="center" vertical="center" wrapText="1"/>
      <protection/>
    </xf>
    <xf numFmtId="0" fontId="21" fillId="39" borderId="79" xfId="49" applyFont="1" applyFill="1" applyBorder="1" applyAlignment="1">
      <alignment horizontal="center" vertical="center" wrapText="1"/>
      <protection/>
    </xf>
    <xf numFmtId="0" fontId="21" fillId="39" borderId="85" xfId="49" applyFont="1" applyFill="1" applyBorder="1" applyAlignment="1">
      <alignment horizontal="center" vertical="center" wrapText="1"/>
      <protection/>
    </xf>
    <xf numFmtId="0" fontId="21" fillId="39" borderId="52" xfId="49" applyFont="1" applyFill="1" applyBorder="1" applyAlignment="1">
      <alignment horizontal="center" vertical="center" wrapText="1"/>
      <protection/>
    </xf>
    <xf numFmtId="0" fontId="21" fillId="39" borderId="0" xfId="49" applyFont="1" applyFill="1" applyBorder="1" applyAlignment="1">
      <alignment horizontal="center" vertical="center" wrapText="1"/>
      <protection/>
    </xf>
    <xf numFmtId="0" fontId="21" fillId="39" borderId="53" xfId="49" applyFont="1" applyFill="1" applyBorder="1" applyAlignment="1">
      <alignment horizontal="center" vertical="center" wrapText="1"/>
      <protection/>
    </xf>
    <xf numFmtId="0" fontId="21" fillId="39" borderId="59" xfId="49" applyFont="1" applyFill="1" applyBorder="1" applyAlignment="1">
      <alignment horizontal="center" vertical="center" wrapText="1"/>
      <protection/>
    </xf>
    <xf numFmtId="0" fontId="21" fillId="39" borderId="49" xfId="49" applyFont="1" applyFill="1" applyBorder="1" applyAlignment="1">
      <alignment horizontal="center" vertical="center" wrapText="1"/>
      <protection/>
    </xf>
    <xf numFmtId="0" fontId="21" fillId="39" borderId="58" xfId="49" applyFont="1" applyFill="1" applyBorder="1" applyAlignment="1">
      <alignment horizontal="center" vertical="center" wrapText="1"/>
      <protection/>
    </xf>
    <xf numFmtId="0" fontId="24" fillId="0" borderId="63" xfId="49" applyFont="1" applyFill="1" applyBorder="1" applyAlignment="1">
      <alignment horizontal="center" vertical="center" textRotation="90"/>
      <protection/>
    </xf>
    <xf numFmtId="0" fontId="24" fillId="0" borderId="24" xfId="49" applyFont="1" applyFill="1" applyBorder="1" applyAlignment="1">
      <alignment horizontal="center" vertical="center" textRotation="90"/>
      <protection/>
    </xf>
    <xf numFmtId="0" fontId="24" fillId="0" borderId="64" xfId="49" applyFont="1" applyFill="1" applyBorder="1" applyAlignment="1">
      <alignment horizontal="center" vertical="center" textRotation="90"/>
      <protection/>
    </xf>
    <xf numFmtId="0" fontId="24" fillId="0" borderId="81" xfId="49" applyFont="1" applyFill="1" applyBorder="1" applyAlignment="1">
      <alignment horizontal="center" vertical="center" textRotation="90" wrapText="1"/>
      <protection/>
    </xf>
    <xf numFmtId="0" fontId="24" fillId="0" borderId="67" xfId="49" applyFont="1" applyFill="1" applyBorder="1" applyAlignment="1">
      <alignment horizontal="center" vertical="center" textRotation="90" wrapText="1"/>
      <protection/>
    </xf>
    <xf numFmtId="0" fontId="21" fillId="0" borderId="29" xfId="49" applyFont="1" applyFill="1" applyBorder="1" applyAlignment="1">
      <alignment horizontal="center"/>
      <protection/>
    </xf>
    <xf numFmtId="0" fontId="24" fillId="0" borderId="29" xfId="49" applyFont="1" applyFill="1" applyBorder="1" applyAlignment="1">
      <alignment horizontal="center"/>
      <protection/>
    </xf>
    <xf numFmtId="0" fontId="24" fillId="0" borderId="47" xfId="49" applyFont="1" applyFill="1" applyBorder="1" applyAlignment="1">
      <alignment horizontal="center"/>
      <protection/>
    </xf>
    <xf numFmtId="0" fontId="24" fillId="0" borderId="88" xfId="49" applyFont="1" applyFill="1" applyBorder="1" applyAlignment="1">
      <alignment horizontal="center" vertical="center" wrapText="1"/>
      <protection/>
    </xf>
    <xf numFmtId="0" fontId="24" fillId="0" borderId="89" xfId="49" applyFont="1" applyFill="1" applyBorder="1" applyAlignment="1">
      <alignment horizontal="center" vertical="center" wrapText="1"/>
      <protection/>
    </xf>
    <xf numFmtId="0" fontId="24" fillId="0" borderId="90" xfId="49" applyFont="1" applyFill="1" applyBorder="1" applyAlignment="1">
      <alignment horizontal="center" vertical="center" wrapText="1"/>
      <protection/>
    </xf>
    <xf numFmtId="0" fontId="24" fillId="0" borderId="65" xfId="49" applyFont="1" applyFill="1" applyBorder="1" applyAlignment="1">
      <alignment horizontal="center" vertical="center" wrapText="1"/>
      <protection/>
    </xf>
    <xf numFmtId="0" fontId="24" fillId="0" borderId="29" xfId="49" applyFont="1" applyFill="1" applyBorder="1" applyAlignment="1">
      <alignment horizontal="center" vertical="center" wrapText="1"/>
      <protection/>
    </xf>
    <xf numFmtId="0" fontId="24" fillId="0" borderId="25" xfId="49" applyFont="1" applyFill="1" applyBorder="1" applyAlignment="1">
      <alignment horizontal="center" vertical="center" textRotation="90" wrapText="1"/>
      <protection/>
    </xf>
    <xf numFmtId="0" fontId="24" fillId="0" borderId="25" xfId="49" applyFont="1" applyFill="1" applyBorder="1" applyAlignment="1">
      <alignment horizontal="center" vertical="center" textRotation="90"/>
      <protection/>
    </xf>
    <xf numFmtId="0" fontId="24" fillId="0" borderId="45" xfId="49" applyFont="1" applyFill="1" applyBorder="1" applyAlignment="1">
      <alignment horizontal="center" vertical="center" textRotation="90" wrapText="1"/>
      <protection/>
    </xf>
    <xf numFmtId="0" fontId="24" fillId="0" borderId="91" xfId="49" applyFont="1" applyFill="1" applyBorder="1" applyAlignment="1">
      <alignment horizontal="center" vertical="center" wrapText="1"/>
      <protection/>
    </xf>
    <xf numFmtId="0" fontId="24" fillId="0" borderId="62" xfId="49" applyFont="1" applyFill="1" applyBorder="1" applyAlignment="1">
      <alignment horizontal="center" vertical="center" wrapText="1"/>
      <protection/>
    </xf>
    <xf numFmtId="0" fontId="24" fillId="0" borderId="24" xfId="49" applyFont="1" applyFill="1" applyBorder="1" applyAlignment="1">
      <alignment horizontal="center" vertical="center" wrapText="1"/>
      <protection/>
    </xf>
    <xf numFmtId="0" fontId="4" fillId="0" borderId="81" xfId="54" applyFont="1" applyFill="1" applyBorder="1" applyAlignment="1">
      <alignment horizontal="center"/>
      <protection/>
    </xf>
    <xf numFmtId="0" fontId="4" fillId="0" borderId="66" xfId="54" applyFont="1" applyFill="1" applyBorder="1" applyAlignment="1">
      <alignment/>
      <protection/>
    </xf>
    <xf numFmtId="0" fontId="4" fillId="0" borderId="65" xfId="54" applyFont="1" applyFill="1" applyBorder="1" applyAlignment="1">
      <alignment/>
      <protection/>
    </xf>
    <xf numFmtId="0" fontId="31" fillId="0" borderId="66" xfId="0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/>
    </xf>
    <xf numFmtId="0" fontId="4" fillId="0" borderId="66" xfId="54" applyFont="1" applyFill="1" applyBorder="1" applyAlignment="1">
      <alignment horizontal="center"/>
      <protection/>
    </xf>
    <xf numFmtId="0" fontId="0" fillId="0" borderId="6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6" fillId="0" borderId="0" xfId="49" applyFont="1" applyFill="1" applyAlignment="1">
      <alignment horizontal="center" vertical="center"/>
      <protection/>
    </xf>
    <xf numFmtId="0" fontId="26" fillId="0" borderId="0" xfId="49" applyFont="1" applyFill="1" applyAlignment="1">
      <alignment horizontal="center"/>
      <protection/>
    </xf>
    <xf numFmtId="0" fontId="0" fillId="0" borderId="66" xfId="0" applyFill="1" applyBorder="1" applyAlignment="1">
      <alignment/>
    </xf>
    <xf numFmtId="0" fontId="0" fillId="0" borderId="65" xfId="0" applyFill="1" applyBorder="1" applyAlignment="1">
      <alignment/>
    </xf>
    <xf numFmtId="0" fontId="3" fillId="0" borderId="0" xfId="49" applyFont="1" applyBorder="1" applyAlignment="1">
      <alignment horizontal="left" vertical="center" wrapText="1"/>
      <protection/>
    </xf>
    <xf numFmtId="0" fontId="3" fillId="0" borderId="0" xfId="49" applyFont="1" applyAlignment="1">
      <alignment horizontal="left" vertical="center"/>
      <protection/>
    </xf>
    <xf numFmtId="0" fontId="20" fillId="0" borderId="0" xfId="49" applyFont="1" applyAlignment="1">
      <alignment horizontal="left" vertical="center"/>
      <protection/>
    </xf>
    <xf numFmtId="0" fontId="20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24" fillId="0" borderId="74" xfId="54" applyFont="1" applyFill="1" applyBorder="1" applyAlignment="1">
      <alignment horizontal="center" vertical="center" wrapText="1"/>
      <protection/>
    </xf>
    <xf numFmtId="0" fontId="24" fillId="0" borderId="77" xfId="54" applyFont="1" applyFill="1" applyBorder="1" applyAlignment="1">
      <alignment horizontal="center" vertical="center" wrapText="1"/>
      <protection/>
    </xf>
    <xf numFmtId="0" fontId="17" fillId="0" borderId="77" xfId="54" applyFill="1" applyBorder="1" applyAlignment="1">
      <alignment horizontal="center" vertical="center" wrapText="1"/>
      <protection/>
    </xf>
    <xf numFmtId="0" fontId="17" fillId="0" borderId="60" xfId="54" applyFill="1" applyBorder="1" applyAlignment="1">
      <alignment horizontal="center" vertical="center" wrapText="1"/>
      <protection/>
    </xf>
    <xf numFmtId="0" fontId="4" fillId="0" borderId="65" xfId="54" applyFont="1" applyFill="1" applyBorder="1" applyAlignment="1">
      <alignment horizontal="center"/>
      <protection/>
    </xf>
    <xf numFmtId="0" fontId="22" fillId="0" borderId="0" xfId="49" applyFont="1" applyAlignment="1">
      <alignment horizontal="right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0" fillId="0" borderId="0" xfId="49" applyFont="1" applyAlignment="1">
      <alignment horizontal="center" vertical="top"/>
      <protection/>
    </xf>
    <xf numFmtId="0" fontId="3" fillId="0" borderId="0" xfId="49" applyFont="1" applyBorder="1" applyAlignment="1">
      <alignment horizontal="center" vertical="center"/>
      <protection/>
    </xf>
    <xf numFmtId="0" fontId="18" fillId="0" borderId="0" xfId="49" applyFont="1" applyAlignment="1">
      <alignment horizontal="center" vertical="center" wrapText="1"/>
      <protection/>
    </xf>
    <xf numFmtId="0" fontId="23" fillId="0" borderId="0" xfId="49" applyFont="1" applyBorder="1" applyAlignment="1">
      <alignment horizontal="center" wrapText="1"/>
      <protection/>
    </xf>
    <xf numFmtId="0" fontId="27" fillId="0" borderId="0" xfId="49" applyFont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92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93" xfId="0" applyFont="1" applyBorder="1" applyAlignment="1">
      <alignment horizontal="center" vertical="center" textRotation="90"/>
    </xf>
    <xf numFmtId="0" fontId="3" fillId="0" borderId="94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95" xfId="0" applyFont="1" applyBorder="1" applyAlignment="1">
      <alignment horizontal="center" vertical="center" textRotation="90" wrapText="1"/>
    </xf>
    <xf numFmtId="0" fontId="3" fillId="0" borderId="82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9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97" xfId="0" applyFont="1" applyBorder="1" applyAlignment="1">
      <alignment horizontal="center" vertical="center" textRotation="90" wrapText="1"/>
    </xf>
    <xf numFmtId="0" fontId="3" fillId="0" borderId="82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9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2" fillId="38" borderId="3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181" fontId="6" fillId="33" borderId="2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9" fillId="0" borderId="4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186" fontId="2" fillId="38" borderId="37" xfId="0" applyNumberFormat="1" applyFont="1" applyFill="1" applyBorder="1" applyAlignment="1">
      <alignment horizontal="center" vertical="center"/>
    </xf>
    <xf numFmtId="186" fontId="2" fillId="38" borderId="25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" fillId="0" borderId="3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90"/>
    </xf>
    <xf numFmtId="0" fontId="3" fillId="0" borderId="70" xfId="0" applyFont="1" applyBorder="1" applyAlignment="1">
      <alignment horizontal="center" vertical="center" textRotation="90"/>
    </xf>
    <xf numFmtId="0" fontId="3" fillId="39" borderId="10" xfId="0" applyFont="1" applyFill="1" applyBorder="1" applyAlignment="1">
      <alignment horizontal="center" vertical="center" textRotation="90" wrapText="1"/>
    </xf>
    <xf numFmtId="0" fontId="3" fillId="39" borderId="35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8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 textRotation="90" wrapText="1"/>
    </xf>
    <xf numFmtId="0" fontId="33" fillId="0" borderId="77" xfId="0" applyFont="1" applyBorder="1" applyAlignment="1">
      <alignment horizontal="center" vertical="center" textRotation="90" wrapText="1"/>
    </xf>
    <xf numFmtId="0" fontId="33" fillId="0" borderId="60" xfId="0" applyFont="1" applyBorder="1" applyAlignment="1">
      <alignment horizontal="center" vertical="center" textRotation="90" wrapText="1"/>
    </xf>
    <xf numFmtId="0" fontId="3" fillId="39" borderId="16" xfId="0" applyFont="1" applyFill="1" applyBorder="1" applyAlignment="1">
      <alignment horizontal="center" vertical="center" textRotation="90" wrapText="1"/>
    </xf>
    <xf numFmtId="0" fontId="3" fillId="39" borderId="48" xfId="0" applyFont="1" applyFill="1" applyBorder="1" applyAlignment="1">
      <alignment horizontal="center" vertical="center" textRotation="90" wrapText="1"/>
    </xf>
    <xf numFmtId="0" fontId="2" fillId="0" borderId="9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o.ukraine.edu.ua/enrol/index.php?id=1264" TargetMode="External" /><Relationship Id="rId2" Type="http://schemas.openxmlformats.org/officeDocument/2006/relationships/hyperlink" Target="http://vo.ukraine.edu.ua/enrol/index.php?id=10019" TargetMode="External" /><Relationship Id="rId3" Type="http://schemas.openxmlformats.org/officeDocument/2006/relationships/hyperlink" Target="http://vo.ukraine.edu.ua/enrol/index.php?id=9436" TargetMode="External" /><Relationship Id="rId4" Type="http://schemas.openxmlformats.org/officeDocument/2006/relationships/hyperlink" Target="http://vo.ukraine.edu.ua/enrol/index.php?id=185" TargetMode="External" /><Relationship Id="rId5" Type="http://schemas.openxmlformats.org/officeDocument/2006/relationships/hyperlink" Target="http://vo.ukraine.edu.ua/enrol/index.php?id=4603" TargetMode="External" /><Relationship Id="rId6" Type="http://schemas.openxmlformats.org/officeDocument/2006/relationships/hyperlink" Target="http://vo.ukraine.edu.ua/enrol/index.php?id=9957" TargetMode="External" /><Relationship Id="rId7" Type="http://schemas.openxmlformats.org/officeDocument/2006/relationships/hyperlink" Target="http://vo.ukraine.edu.ua/course/view.php?id=5018" TargetMode="External" /><Relationship Id="rId8" Type="http://schemas.openxmlformats.org/officeDocument/2006/relationships/hyperlink" Target="http://vo.ukraine.edu.ua/enrol/index.php?id=8429" TargetMode="External" /><Relationship Id="rId9" Type="http://schemas.openxmlformats.org/officeDocument/2006/relationships/hyperlink" Target="http://vo.ukraine.edu.ua/course/view.php?id=1268" TargetMode="External" /><Relationship Id="rId10" Type="http://schemas.openxmlformats.org/officeDocument/2006/relationships/hyperlink" Target="http://vo.ukraine.edu.ua/enrol/index.php?id=4377" TargetMode="External" /><Relationship Id="rId11" Type="http://schemas.openxmlformats.org/officeDocument/2006/relationships/hyperlink" Target="http://vo.ukraine.edu.ua/enrol/index.php?id=10018" TargetMode="External" /><Relationship Id="rId12" Type="http://schemas.openxmlformats.org/officeDocument/2006/relationships/hyperlink" Target="http://vo.ukraine.edu.ua/enrol/index.php?id=4783" TargetMode="External" /><Relationship Id="rId13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1%d0%be%d0%bd%d0%b4%d0%b0%d1%80%d1%83%d0%ba-%d1%82%d0%" TargetMode="External" /><Relationship Id="rId14" Type="http://schemas.openxmlformats.org/officeDocument/2006/relationships/hyperlink" Target="https://ab.uu.edu.ua/edu-discipline/derzhavnii_finansovii_kontrol" TargetMode="External" /><Relationship Id="rId15" Type="http://schemas.openxmlformats.org/officeDocument/2006/relationships/hyperlink" Target="http://vo.ukraine.edu.ua/enrol/index.php?id=4641" TargetMode="External" /><Relationship Id="rId1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 /><Relationship Id="rId17" Type="http://schemas.openxmlformats.org/officeDocument/2006/relationships/hyperlink" Target="https://ab.uu.edu.ua/edu-discipline/innovatsiinii_rozvitok_pidpriemstva" TargetMode="External" /><Relationship Id="rId18" Type="http://schemas.openxmlformats.org/officeDocument/2006/relationships/hyperlink" Target="http://vo.ukraine.edu.ua/enrol/index.php?id=9963" TargetMode="External" /><Relationship Id="rId1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2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 /><Relationship Id="rId21" Type="http://schemas.openxmlformats.org/officeDocument/2006/relationships/hyperlink" Target="http://vo.ukraine.edu.ua/enrol/index.php?id=188" TargetMode="External" /><Relationship Id="rId22" Type="http://schemas.openxmlformats.org/officeDocument/2006/relationships/hyperlink" Target="http://vo.ukraine.edu.ua/enrol/index.php?id=790" TargetMode="External" /><Relationship Id="rId2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 /><Relationship Id="rId24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1%d0%be%d0%bd%d0%b4%d0%b0%d1%80%d1%83%d0%ba-%d1%82%d0%" TargetMode="External" /><Relationship Id="rId25" Type="http://schemas.openxmlformats.org/officeDocument/2006/relationships/hyperlink" Target="https://ab.uu.edu.ua/edu-discipline/okhorona_pratsi_v_galuzi_oo" TargetMode="External" /><Relationship Id="rId26" Type="http://schemas.openxmlformats.org/officeDocument/2006/relationships/hyperlink" Target="https://ab.uu.edu.ua/edu-discipline/zovnishnoekonomichna_diyalnist_pidpriemstva" TargetMode="External" /><Relationship Id="rId27" Type="http://schemas.openxmlformats.org/officeDocument/2006/relationships/hyperlink" Target="http://vo.ukraine.edu.ua/enrol/index.php?id=23" TargetMode="External" /><Relationship Id="rId28" Type="http://schemas.openxmlformats.org/officeDocument/2006/relationships/hyperlink" Target="http://vo.ukraine.edu.ua/course/view.php?id=18" TargetMode="External" /><Relationship Id="rId2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 /><Relationship Id="rId3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 /><Relationship Id="rId31" Type="http://schemas.openxmlformats.org/officeDocument/2006/relationships/hyperlink" Target="https://ab.uu.edu.ua/edu-discipline/politichna_economiya1" TargetMode="External" /><Relationship Id="rId32" Type="http://schemas.openxmlformats.org/officeDocument/2006/relationships/hyperlink" Target="https://ab.uu.edu.ua/edu-discipline/regionalna_ekonomika" TargetMode="External" /><Relationship Id="rId33" Type="http://schemas.openxmlformats.org/officeDocument/2006/relationships/hyperlink" Target="http://vo.ukraine.edu.ua/enrol/index.php?id=8490" TargetMode="External" /><Relationship Id="rId3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 /><Relationship Id="rId3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 /><Relationship Id="rId36" Type="http://schemas.openxmlformats.org/officeDocument/2006/relationships/hyperlink" Target="https://ab.uu.edu.ua/edu-discipline/organizatsiya_pratsi_menedzhera" TargetMode="External" /><Relationship Id="rId37" Type="http://schemas.openxmlformats.org/officeDocument/2006/relationships/hyperlink" Target="https://ab.uu.edu.ua/edu-discipline/mizhnarodni_economichni_vidnosini" TargetMode="External" /><Relationship Id="rId38" Type="http://schemas.openxmlformats.org/officeDocument/2006/relationships/hyperlink" Target="http://vo.ukraine.edu.ua/enrol/index.php?id=21" TargetMode="External" /><Relationship Id="rId3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 /><Relationship Id="rId40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b%d0%b0%d0%b2%d1%80%d0%b8%d0%bd%d0%b5%d0%bd%d0%ba%d0%b" TargetMode="External" /><Relationship Id="rId41" Type="http://schemas.openxmlformats.org/officeDocument/2006/relationships/hyperlink" Target="https://ab.uu.edu.ua/edu-discipline/ekonometrika" TargetMode="External" /><Relationship Id="rId4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6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" TargetMode="External" /><Relationship Id="rId47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" TargetMode="External" /><Relationship Id="rId48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" TargetMode="External" /><Relationship Id="rId4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 /><Relationship Id="rId5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 /><Relationship Id="rId5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" TargetMode="External" /><Relationship Id="rId5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5" Type="http://schemas.openxmlformats.org/officeDocument/2006/relationships/hyperlink" Target="http://iem.uu.edu.ua/%d0%be%d0%bb%d1%96%d0%b9%d0%bd%d0%b8%d0%ba-%d0%b3%d0%b5%d0%be%d1%80%d0%b3%d1%96%d0%b9-%d1%8e%d1%80%d1%96%d0%b9%d0%be%d0%b2%d0%b8%d1%87/" TargetMode="External" /><Relationship Id="rId56" Type="http://schemas.openxmlformats.org/officeDocument/2006/relationships/hyperlink" Target="http://iem.uu.edu.ua/%d0%be%d0%bb%d1%96%d0%b9%d0%bd%d0%b8%d0%ba-%d0%b3%d0%b5%d0%be%d1%80%d0%b3%d1%96%d0%b9-%d1%8e%d1%80%d1%96%d0%b9%d0%be%d0%b2%d0%b8%d1%87/" TargetMode="External" /><Relationship Id="rId5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 /><Relationship Id="rId5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 /><Relationship Id="rId59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b%d0%b0%d0%b2%d1%80%d0%b8%d0%bd%d0%b5%d0%bd%d0%ba%d0%b" TargetMode="External" /><Relationship Id="rId6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 /><Relationship Id="rId6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0%be%d0%bc%d0%b0%d1%80%d1%96%d0%b2%d1%81%d1%8c%d0%b" TargetMode="External" /><Relationship Id="rId62" Type="http://schemas.openxmlformats.org/officeDocument/2006/relationships/hyperlink" Target="http://vo.ukraine.edu.ua/enrol/index.php?id=27" TargetMode="External" /><Relationship Id="rId6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64" Type="http://schemas.openxmlformats.org/officeDocument/2006/relationships/hyperlink" Target="https://ab.uu.edu.ua/edu-discipline/ekonomichnii_analiz" TargetMode="External" /><Relationship Id="rId65" Type="http://schemas.openxmlformats.org/officeDocument/2006/relationships/hyperlink" Target="https://ab.uu.edu.ua/edu-discipline/upravlinnya_innovatsiyami" TargetMode="External" /><Relationship Id="rId66" Type="http://schemas.openxmlformats.org/officeDocument/2006/relationships/hyperlink" Target="https://ab.uu.edu.ua/edu-discipline/podatkova_sistema" TargetMode="External" /><Relationship Id="rId67" Type="http://schemas.openxmlformats.org/officeDocument/2006/relationships/hyperlink" Target="https://ab.uu.edu.ua/edu-discipline/tsentralnii_bank_i_groshovo_kreditna_politika" TargetMode="External" /><Relationship Id="rId68" Type="http://schemas.openxmlformats.org/officeDocument/2006/relationships/hyperlink" Target="https://ab.uu.edu.ua/edu-discipline/osnovi_pidpriemnitstva" TargetMode="External" /><Relationship Id="rId69" Type="http://schemas.openxmlformats.org/officeDocument/2006/relationships/hyperlink" Target="https://ab.uu.edu.ua/edu-discipline/publichni_zacupivli" TargetMode="External" /><Relationship Id="rId70" Type="http://schemas.openxmlformats.org/officeDocument/2006/relationships/hyperlink" Target="http://vo.ukraine.edu.ua/enrol/index.php?id=218" TargetMode="External" /><Relationship Id="rId71" Type="http://schemas.openxmlformats.org/officeDocument/2006/relationships/hyperlink" Target="https://ab.uu.edu.ua/edu-discipline/analiz_investitsiinikh_proektiv" TargetMode="External" /><Relationship Id="rId72" Type="http://schemas.openxmlformats.org/officeDocument/2006/relationships/hyperlink" Target="http://vo.ukraine.edu.ua/course/view.php?id=7580" TargetMode="External" /><Relationship Id="rId73" Type="http://schemas.openxmlformats.org/officeDocument/2006/relationships/hyperlink" Target="https://ab.uu.edu.ua/edu-discipline/startup_project" TargetMode="External" /><Relationship Id="rId74" Type="http://schemas.openxmlformats.org/officeDocument/2006/relationships/hyperlink" Target="https://ab.uu.edu.ua/edu-discipline/bankivski_operatsiyi" TargetMode="External" /><Relationship Id="rId75" Type="http://schemas.openxmlformats.org/officeDocument/2006/relationships/hyperlink" Target="https://ab.uu.edu.ua/edu-discipline/finansova_diyalnist_sub_ektiv_gospodaryuvannya" TargetMode="External" /><Relationship Id="rId76" Type="http://schemas.openxmlformats.org/officeDocument/2006/relationships/hyperlink" Target="https://ab.uu.edu.ua/edu-discipline/informatsiinii_menedzhment" TargetMode="External" /><Relationship Id="rId77" Type="http://schemas.openxmlformats.org/officeDocument/2006/relationships/hyperlink" Target="https://ab.uu.edu.ua/edu-discipline/bank_and_credit_management_vsei" TargetMode="External" /><Relationship Id="rId78" Type="http://schemas.openxmlformats.org/officeDocument/2006/relationships/hyperlink" Target="https://ab.uu.edu.ua/edu-discipline/platizhni_sistemi" TargetMode="External" /><Relationship Id="rId79" Type="http://schemas.openxmlformats.org/officeDocument/2006/relationships/hyperlink" Target="https://ab.uu.edu.ua/edu-discipline/strakhovii_menedzhment" TargetMode="External" /><Relationship Id="rId8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H32"/>
  <sheetViews>
    <sheetView showZeros="0" view="pageBreakPreview" zoomScale="95" zoomScaleNormal="95" zoomScaleSheetLayoutView="95" zoomScalePageLayoutView="48" workbookViewId="0" topLeftCell="A1">
      <selection activeCell="J10" sqref="J10:AQ10"/>
    </sheetView>
  </sheetViews>
  <sheetFormatPr defaultColWidth="9.140625" defaultRowHeight="15"/>
  <cols>
    <col min="1" max="1" width="6.8515625" style="144" customWidth="1"/>
    <col min="2" max="7" width="2.57421875" style="144" customWidth="1"/>
    <col min="8" max="10" width="3.00390625" style="144" customWidth="1"/>
    <col min="11" max="52" width="2.57421875" style="144" customWidth="1"/>
    <col min="53" max="53" width="3.00390625" style="144" customWidth="1"/>
    <col min="54" max="16384" width="9.140625" style="144" customWidth="1"/>
  </cols>
  <sheetData>
    <row r="1" spans="2:54" s="139" customFormat="1" ht="21" customHeight="1">
      <c r="B1" s="140"/>
      <c r="C1" s="140"/>
      <c r="D1" s="140"/>
      <c r="E1" s="140"/>
      <c r="F1" s="140"/>
      <c r="G1" s="140"/>
      <c r="H1" s="140"/>
      <c r="I1" s="523" t="s">
        <v>69</v>
      </c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141"/>
      <c r="AT1" s="141"/>
      <c r="AU1" s="141"/>
      <c r="AV1" s="141"/>
      <c r="AW1" s="141"/>
      <c r="AX1" s="141"/>
      <c r="AY1" s="141"/>
      <c r="AZ1" s="141"/>
      <c r="BA1" s="141"/>
      <c r="BB1" s="142"/>
    </row>
    <row r="2" spans="2:53" s="139" customFormat="1" ht="16.5" customHeight="1">
      <c r="B2" s="140"/>
      <c r="C2" s="140"/>
      <c r="D2" s="140"/>
      <c r="E2" s="140"/>
      <c r="F2" s="140"/>
      <c r="G2" s="140"/>
      <c r="H2" s="140"/>
      <c r="I2" s="524" t="s">
        <v>293</v>
      </c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T2" s="143"/>
      <c r="AU2" s="143"/>
      <c r="AV2" s="143"/>
      <c r="AW2" s="143"/>
      <c r="AX2" s="143"/>
      <c r="AY2" s="143"/>
      <c r="AZ2" s="143"/>
      <c r="BA2" s="143"/>
    </row>
    <row r="3" spans="1:42" ht="15.75">
      <c r="A3" s="202" t="s">
        <v>70</v>
      </c>
      <c r="K3" s="203"/>
      <c r="L3" s="203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203"/>
      <c r="AP3" s="202" t="s">
        <v>71</v>
      </c>
    </row>
    <row r="4" spans="1:42" ht="12.75">
      <c r="A4" s="144" t="s">
        <v>72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149" t="s">
        <v>131</v>
      </c>
    </row>
    <row r="5" spans="1:42" ht="20.25">
      <c r="A5" s="144" t="s">
        <v>73</v>
      </c>
      <c r="J5" s="145"/>
      <c r="K5" s="145"/>
      <c r="L5" s="145"/>
      <c r="M5" s="525" t="s">
        <v>74</v>
      </c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145"/>
      <c r="AP5" s="149" t="s">
        <v>73</v>
      </c>
    </row>
    <row r="6" spans="1:42" ht="18.75">
      <c r="A6" s="144" t="s">
        <v>75</v>
      </c>
      <c r="I6" s="147"/>
      <c r="M6" s="520" t="s">
        <v>132</v>
      </c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P6" s="149" t="s">
        <v>75</v>
      </c>
    </row>
    <row r="7" spans="1:42" ht="29.25" customHeight="1">
      <c r="A7" s="144" t="s">
        <v>152</v>
      </c>
      <c r="I7" s="147"/>
      <c r="J7" s="150"/>
      <c r="K7" s="205"/>
      <c r="L7" s="205"/>
      <c r="AO7" s="206"/>
      <c r="AP7" s="150" t="s">
        <v>76</v>
      </c>
    </row>
    <row r="8" spans="1:53" ht="18.75" customHeight="1">
      <c r="A8" s="148" t="s">
        <v>159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522" t="s">
        <v>133</v>
      </c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150"/>
      <c r="AP8" s="149" t="s">
        <v>160</v>
      </c>
      <c r="AS8" s="150"/>
      <c r="AT8" s="150"/>
      <c r="AU8" s="150"/>
      <c r="AV8" s="150"/>
      <c r="AW8" s="150"/>
      <c r="AX8" s="150"/>
      <c r="AY8" s="150"/>
      <c r="AZ8" s="150"/>
      <c r="BA8" s="150"/>
    </row>
    <row r="9" spans="10:43" ht="18.75" customHeight="1">
      <c r="J9" s="520" t="s">
        <v>153</v>
      </c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207"/>
    </row>
    <row r="10" spans="10:43" ht="12.75" customHeight="1"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</row>
    <row r="11" spans="9:43" ht="17.25" customHeight="1">
      <c r="I11" s="146"/>
      <c r="J11" s="510" t="s">
        <v>134</v>
      </c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</row>
    <row r="12" spans="10:86" ht="17.25" customHeight="1">
      <c r="J12" s="510" t="s">
        <v>154</v>
      </c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</row>
    <row r="13" spans="10:43" ht="17.25" customHeight="1">
      <c r="J13" s="510" t="s">
        <v>155</v>
      </c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</row>
    <row r="14" spans="1:10" ht="8.25" customHeight="1">
      <c r="A14" s="151"/>
      <c r="J14" s="152" t="s">
        <v>77</v>
      </c>
    </row>
    <row r="15" spans="1:53" ht="12.75" customHeight="1">
      <c r="A15" s="510" t="s">
        <v>156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V15" s="148" t="s">
        <v>157</v>
      </c>
      <c r="AG15" s="519" t="s">
        <v>78</v>
      </c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</row>
    <row r="16" spans="1:32" ht="12.75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AB16" s="512"/>
      <c r="AC16" s="512"/>
      <c r="AD16" s="512"/>
      <c r="AE16" s="512"/>
      <c r="AF16" s="512"/>
    </row>
    <row r="17" spans="1:53" ht="14.25">
      <c r="A17" s="513" t="s">
        <v>79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</row>
    <row r="18" spans="28:32" ht="5.25" customHeight="1" thickBot="1">
      <c r="AB18" s="153"/>
      <c r="AC18" s="153"/>
      <c r="AD18" s="153"/>
      <c r="AE18" s="153"/>
      <c r="AF18" s="153"/>
    </row>
    <row r="19" spans="1:53" s="282" customFormat="1" ht="12.75" customHeight="1">
      <c r="A19" s="514" t="s">
        <v>80</v>
      </c>
      <c r="B19" s="502" t="s">
        <v>81</v>
      </c>
      <c r="C19" s="502"/>
      <c r="D19" s="502"/>
      <c r="E19" s="502"/>
      <c r="F19" s="518"/>
      <c r="G19" s="497" t="s">
        <v>82</v>
      </c>
      <c r="H19" s="502"/>
      <c r="I19" s="502"/>
      <c r="J19" s="518"/>
      <c r="K19" s="497" t="s">
        <v>83</v>
      </c>
      <c r="L19" s="500"/>
      <c r="M19" s="500"/>
      <c r="N19" s="500"/>
      <c r="O19" s="501"/>
      <c r="P19" s="502" t="s">
        <v>84</v>
      </c>
      <c r="Q19" s="500"/>
      <c r="R19" s="500"/>
      <c r="S19" s="501"/>
      <c r="T19" s="497" t="s">
        <v>85</v>
      </c>
      <c r="U19" s="503"/>
      <c r="V19" s="503"/>
      <c r="W19" s="504"/>
      <c r="X19" s="497" t="s">
        <v>86</v>
      </c>
      <c r="Y19" s="502"/>
      <c r="Z19" s="502"/>
      <c r="AA19" s="518"/>
      <c r="AB19" s="497" t="s">
        <v>87</v>
      </c>
      <c r="AC19" s="498"/>
      <c r="AD19" s="498"/>
      <c r="AE19" s="498"/>
      <c r="AF19" s="499"/>
      <c r="AG19" s="497" t="s">
        <v>88</v>
      </c>
      <c r="AH19" s="498"/>
      <c r="AI19" s="498"/>
      <c r="AJ19" s="499"/>
      <c r="AK19" s="497" t="s">
        <v>89</v>
      </c>
      <c r="AL19" s="507"/>
      <c r="AM19" s="507"/>
      <c r="AN19" s="507"/>
      <c r="AO19" s="508"/>
      <c r="AP19" s="497" t="s">
        <v>90</v>
      </c>
      <c r="AQ19" s="507"/>
      <c r="AR19" s="507"/>
      <c r="AS19" s="508"/>
      <c r="AT19" s="497" t="s">
        <v>91</v>
      </c>
      <c r="AU19" s="498"/>
      <c r="AV19" s="498"/>
      <c r="AW19" s="499"/>
      <c r="AX19" s="279"/>
      <c r="AY19" s="280" t="s">
        <v>92</v>
      </c>
      <c r="AZ19" s="279"/>
      <c r="BA19" s="281"/>
    </row>
    <row r="20" spans="1:53" s="158" customFormat="1" ht="12" thickBot="1">
      <c r="A20" s="515"/>
      <c r="B20" s="283">
        <v>1</v>
      </c>
      <c r="C20" s="284">
        <f aca="true" t="shared" si="0" ref="C20:BA20">B20+1</f>
        <v>2</v>
      </c>
      <c r="D20" s="284">
        <f t="shared" si="0"/>
        <v>3</v>
      </c>
      <c r="E20" s="284">
        <f t="shared" si="0"/>
        <v>4</v>
      </c>
      <c r="F20" s="284">
        <f t="shared" si="0"/>
        <v>5</v>
      </c>
      <c r="G20" s="284">
        <f t="shared" si="0"/>
        <v>6</v>
      </c>
      <c r="H20" s="284">
        <f t="shared" si="0"/>
        <v>7</v>
      </c>
      <c r="I20" s="284">
        <f t="shared" si="0"/>
        <v>8</v>
      </c>
      <c r="J20" s="284">
        <f t="shared" si="0"/>
        <v>9</v>
      </c>
      <c r="K20" s="284">
        <f t="shared" si="0"/>
        <v>10</v>
      </c>
      <c r="L20" s="284">
        <f t="shared" si="0"/>
        <v>11</v>
      </c>
      <c r="M20" s="284">
        <f t="shared" si="0"/>
        <v>12</v>
      </c>
      <c r="N20" s="284">
        <f t="shared" si="0"/>
        <v>13</v>
      </c>
      <c r="O20" s="284">
        <f t="shared" si="0"/>
        <v>14</v>
      </c>
      <c r="P20" s="284">
        <f t="shared" si="0"/>
        <v>15</v>
      </c>
      <c r="Q20" s="284">
        <f t="shared" si="0"/>
        <v>16</v>
      </c>
      <c r="R20" s="284">
        <f t="shared" si="0"/>
        <v>17</v>
      </c>
      <c r="S20" s="284">
        <f t="shared" si="0"/>
        <v>18</v>
      </c>
      <c r="T20" s="284">
        <f t="shared" si="0"/>
        <v>19</v>
      </c>
      <c r="U20" s="284">
        <f t="shared" si="0"/>
        <v>20</v>
      </c>
      <c r="V20" s="284">
        <f t="shared" si="0"/>
        <v>21</v>
      </c>
      <c r="W20" s="284">
        <f t="shared" si="0"/>
        <v>22</v>
      </c>
      <c r="X20" s="284">
        <f t="shared" si="0"/>
        <v>23</v>
      </c>
      <c r="Y20" s="284">
        <f t="shared" si="0"/>
        <v>24</v>
      </c>
      <c r="Z20" s="284">
        <f t="shared" si="0"/>
        <v>25</v>
      </c>
      <c r="AA20" s="284">
        <f t="shared" si="0"/>
        <v>26</v>
      </c>
      <c r="AB20" s="284">
        <f t="shared" si="0"/>
        <v>27</v>
      </c>
      <c r="AC20" s="284">
        <f t="shared" si="0"/>
        <v>28</v>
      </c>
      <c r="AD20" s="284">
        <f t="shared" si="0"/>
        <v>29</v>
      </c>
      <c r="AE20" s="284">
        <f t="shared" si="0"/>
        <v>30</v>
      </c>
      <c r="AF20" s="284">
        <f t="shared" si="0"/>
        <v>31</v>
      </c>
      <c r="AG20" s="284">
        <f t="shared" si="0"/>
        <v>32</v>
      </c>
      <c r="AH20" s="284">
        <f t="shared" si="0"/>
        <v>33</v>
      </c>
      <c r="AI20" s="284">
        <f t="shared" si="0"/>
        <v>34</v>
      </c>
      <c r="AJ20" s="284">
        <f t="shared" si="0"/>
        <v>35</v>
      </c>
      <c r="AK20" s="284">
        <f t="shared" si="0"/>
        <v>36</v>
      </c>
      <c r="AL20" s="284">
        <f t="shared" si="0"/>
        <v>37</v>
      </c>
      <c r="AM20" s="284">
        <f t="shared" si="0"/>
        <v>38</v>
      </c>
      <c r="AN20" s="284">
        <f t="shared" si="0"/>
        <v>39</v>
      </c>
      <c r="AO20" s="284">
        <f t="shared" si="0"/>
        <v>40</v>
      </c>
      <c r="AP20" s="284">
        <f t="shared" si="0"/>
        <v>41</v>
      </c>
      <c r="AQ20" s="284">
        <f t="shared" si="0"/>
        <v>42</v>
      </c>
      <c r="AR20" s="284">
        <f t="shared" si="0"/>
        <v>43</v>
      </c>
      <c r="AS20" s="284">
        <f t="shared" si="0"/>
        <v>44</v>
      </c>
      <c r="AT20" s="284">
        <f t="shared" si="0"/>
        <v>45</v>
      </c>
      <c r="AU20" s="284">
        <f t="shared" si="0"/>
        <v>46</v>
      </c>
      <c r="AV20" s="284">
        <f t="shared" si="0"/>
        <v>47</v>
      </c>
      <c r="AW20" s="284">
        <f t="shared" si="0"/>
        <v>48</v>
      </c>
      <c r="AX20" s="284">
        <f t="shared" si="0"/>
        <v>49</v>
      </c>
      <c r="AY20" s="284">
        <f t="shared" si="0"/>
        <v>50</v>
      </c>
      <c r="AZ20" s="284">
        <f t="shared" si="0"/>
        <v>51</v>
      </c>
      <c r="BA20" s="285">
        <f t="shared" si="0"/>
        <v>52</v>
      </c>
    </row>
    <row r="21" spans="1:53" s="156" customFormat="1" ht="12.75">
      <c r="A21" s="516"/>
      <c r="B21" s="286">
        <v>1</v>
      </c>
      <c r="C21" s="287">
        <v>7</v>
      </c>
      <c r="D21" s="287">
        <v>14</v>
      </c>
      <c r="E21" s="287">
        <v>21</v>
      </c>
      <c r="F21" s="287">
        <v>28</v>
      </c>
      <c r="G21" s="287">
        <v>5</v>
      </c>
      <c r="H21" s="287">
        <v>12</v>
      </c>
      <c r="I21" s="287">
        <v>19</v>
      </c>
      <c r="J21" s="287">
        <v>26</v>
      </c>
      <c r="K21" s="287">
        <v>2</v>
      </c>
      <c r="L21" s="287">
        <v>9</v>
      </c>
      <c r="M21" s="287">
        <v>16</v>
      </c>
      <c r="N21" s="287">
        <v>23</v>
      </c>
      <c r="O21" s="287">
        <v>30</v>
      </c>
      <c r="P21" s="287">
        <v>7</v>
      </c>
      <c r="Q21" s="287">
        <v>14</v>
      </c>
      <c r="R21" s="287">
        <v>21</v>
      </c>
      <c r="S21" s="287">
        <v>28</v>
      </c>
      <c r="T21" s="287">
        <v>4</v>
      </c>
      <c r="U21" s="287">
        <v>11</v>
      </c>
      <c r="V21" s="287">
        <v>18</v>
      </c>
      <c r="W21" s="287">
        <v>25</v>
      </c>
      <c r="X21" s="287">
        <v>1</v>
      </c>
      <c r="Y21" s="287">
        <v>8</v>
      </c>
      <c r="Z21" s="287">
        <v>15</v>
      </c>
      <c r="AA21" s="287">
        <v>22</v>
      </c>
      <c r="AB21" s="287">
        <v>1</v>
      </c>
      <c r="AC21" s="287">
        <v>8</v>
      </c>
      <c r="AD21" s="287">
        <v>15</v>
      </c>
      <c r="AE21" s="287">
        <v>22</v>
      </c>
      <c r="AF21" s="287">
        <v>29</v>
      </c>
      <c r="AG21" s="287">
        <v>5</v>
      </c>
      <c r="AH21" s="287">
        <v>12</v>
      </c>
      <c r="AI21" s="287">
        <v>19</v>
      </c>
      <c r="AJ21" s="287">
        <v>26</v>
      </c>
      <c r="AK21" s="287">
        <v>3</v>
      </c>
      <c r="AL21" s="287">
        <v>10</v>
      </c>
      <c r="AM21" s="287">
        <v>17</v>
      </c>
      <c r="AN21" s="287">
        <v>24</v>
      </c>
      <c r="AO21" s="287">
        <v>31</v>
      </c>
      <c r="AP21" s="287">
        <v>7</v>
      </c>
      <c r="AQ21" s="287">
        <v>14</v>
      </c>
      <c r="AR21" s="287">
        <v>21</v>
      </c>
      <c r="AS21" s="287">
        <v>28</v>
      </c>
      <c r="AT21" s="287">
        <v>5</v>
      </c>
      <c r="AU21" s="287">
        <v>12</v>
      </c>
      <c r="AV21" s="287">
        <v>19</v>
      </c>
      <c r="AW21" s="287">
        <v>26</v>
      </c>
      <c r="AX21" s="287">
        <v>2</v>
      </c>
      <c r="AY21" s="287">
        <v>9</v>
      </c>
      <c r="AZ21" s="287">
        <v>16</v>
      </c>
      <c r="BA21" s="288">
        <v>23</v>
      </c>
    </row>
    <row r="22" spans="1:53" s="156" customFormat="1" ht="13.5" thickBot="1">
      <c r="A22" s="517"/>
      <c r="B22" s="289">
        <v>6</v>
      </c>
      <c r="C22" s="290">
        <v>13</v>
      </c>
      <c r="D22" s="290">
        <v>20</v>
      </c>
      <c r="E22" s="290">
        <v>27</v>
      </c>
      <c r="F22" s="290">
        <v>4</v>
      </c>
      <c r="G22" s="290">
        <v>11</v>
      </c>
      <c r="H22" s="290">
        <v>18</v>
      </c>
      <c r="I22" s="290">
        <v>25</v>
      </c>
      <c r="J22" s="290">
        <v>1</v>
      </c>
      <c r="K22" s="290">
        <v>8</v>
      </c>
      <c r="L22" s="290">
        <v>15</v>
      </c>
      <c r="M22" s="290">
        <v>22</v>
      </c>
      <c r="N22" s="290">
        <v>29</v>
      </c>
      <c r="O22" s="290">
        <v>6</v>
      </c>
      <c r="P22" s="290">
        <v>13</v>
      </c>
      <c r="Q22" s="290">
        <v>20</v>
      </c>
      <c r="R22" s="290">
        <v>27</v>
      </c>
      <c r="S22" s="290">
        <v>3</v>
      </c>
      <c r="T22" s="290">
        <v>10</v>
      </c>
      <c r="U22" s="290">
        <v>17</v>
      </c>
      <c r="V22" s="290">
        <v>24</v>
      </c>
      <c r="W22" s="290">
        <v>31</v>
      </c>
      <c r="X22" s="290">
        <v>7</v>
      </c>
      <c r="Y22" s="290">
        <v>14</v>
      </c>
      <c r="Z22" s="290">
        <v>21</v>
      </c>
      <c r="AA22" s="290">
        <v>28</v>
      </c>
      <c r="AB22" s="290">
        <v>7</v>
      </c>
      <c r="AC22" s="290">
        <v>14</v>
      </c>
      <c r="AD22" s="290">
        <v>21</v>
      </c>
      <c r="AE22" s="290">
        <v>28</v>
      </c>
      <c r="AF22" s="290">
        <v>4</v>
      </c>
      <c r="AG22" s="290">
        <v>11</v>
      </c>
      <c r="AH22" s="290">
        <v>18</v>
      </c>
      <c r="AI22" s="290">
        <v>25</v>
      </c>
      <c r="AJ22" s="290">
        <v>2</v>
      </c>
      <c r="AK22" s="290">
        <v>9</v>
      </c>
      <c r="AL22" s="290">
        <v>16</v>
      </c>
      <c r="AM22" s="290">
        <v>23</v>
      </c>
      <c r="AN22" s="290">
        <v>30</v>
      </c>
      <c r="AO22" s="290">
        <v>6</v>
      </c>
      <c r="AP22" s="290">
        <v>13</v>
      </c>
      <c r="AQ22" s="290">
        <v>20</v>
      </c>
      <c r="AR22" s="290">
        <v>27</v>
      </c>
      <c r="AS22" s="290">
        <v>4</v>
      </c>
      <c r="AT22" s="290">
        <v>11</v>
      </c>
      <c r="AU22" s="290">
        <v>18</v>
      </c>
      <c r="AV22" s="290">
        <v>25</v>
      </c>
      <c r="AW22" s="290">
        <v>1</v>
      </c>
      <c r="AX22" s="290">
        <v>8</v>
      </c>
      <c r="AY22" s="290">
        <v>15</v>
      </c>
      <c r="AZ22" s="290">
        <v>22</v>
      </c>
      <c r="BA22" s="291">
        <v>29</v>
      </c>
    </row>
    <row r="23" spans="1:53" s="156" customFormat="1" ht="12.75">
      <c r="A23" s="208" t="s">
        <v>93</v>
      </c>
      <c r="B23" s="222" t="s">
        <v>94</v>
      </c>
      <c r="C23" s="223" t="s">
        <v>94</v>
      </c>
      <c r="D23" s="223" t="s">
        <v>94</v>
      </c>
      <c r="E23" s="223" t="s">
        <v>94</v>
      </c>
      <c r="F23" s="223" t="s">
        <v>94</v>
      </c>
      <c r="G23" s="223" t="s">
        <v>94</v>
      </c>
      <c r="H23" s="154" t="s">
        <v>94</v>
      </c>
      <c r="I23" s="154" t="s">
        <v>94</v>
      </c>
      <c r="J23" s="154" t="s">
        <v>94</v>
      </c>
      <c r="K23" s="154" t="s">
        <v>94</v>
      </c>
      <c r="L23" s="154" t="s">
        <v>94</v>
      </c>
      <c r="M23" s="154" t="s">
        <v>94</v>
      </c>
      <c r="N23" s="154" t="s">
        <v>94</v>
      </c>
      <c r="O23" s="154" t="s">
        <v>94</v>
      </c>
      <c r="P23" s="154" t="s">
        <v>94</v>
      </c>
      <c r="Q23" s="154" t="s">
        <v>95</v>
      </c>
      <c r="R23" s="154" t="s">
        <v>95</v>
      </c>
      <c r="S23" s="154" t="s">
        <v>96</v>
      </c>
      <c r="T23" s="154" t="s">
        <v>96</v>
      </c>
      <c r="U23" s="154" t="s">
        <v>96</v>
      </c>
      <c r="V23" s="154" t="s">
        <v>97</v>
      </c>
      <c r="W23" s="154" t="s">
        <v>97</v>
      </c>
      <c r="X23" s="154" t="s">
        <v>97</v>
      </c>
      <c r="Y23" s="154" t="s">
        <v>97</v>
      </c>
      <c r="Z23" s="154" t="s">
        <v>94</v>
      </c>
      <c r="AA23" s="154" t="s">
        <v>94</v>
      </c>
      <c r="AB23" s="154" t="s">
        <v>94</v>
      </c>
      <c r="AC23" s="154" t="s">
        <v>94</v>
      </c>
      <c r="AD23" s="154" t="s">
        <v>94</v>
      </c>
      <c r="AE23" s="154" t="s">
        <v>94</v>
      </c>
      <c r="AF23" s="154" t="s">
        <v>94</v>
      </c>
      <c r="AG23" s="154" t="s">
        <v>94</v>
      </c>
      <c r="AH23" s="154" t="s">
        <v>94</v>
      </c>
      <c r="AI23" s="154" t="s">
        <v>94</v>
      </c>
      <c r="AJ23" s="154" t="s">
        <v>94</v>
      </c>
      <c r="AK23" s="154" t="s">
        <v>94</v>
      </c>
      <c r="AL23" s="154" t="s">
        <v>94</v>
      </c>
      <c r="AM23" s="154" t="s">
        <v>94</v>
      </c>
      <c r="AN23" s="154" t="s">
        <v>94</v>
      </c>
      <c r="AO23" s="154" t="s">
        <v>95</v>
      </c>
      <c r="AP23" s="154" t="s">
        <v>95</v>
      </c>
      <c r="AQ23" s="154" t="s">
        <v>96</v>
      </c>
      <c r="AR23" s="154" t="s">
        <v>96</v>
      </c>
      <c r="AS23" s="154" t="s">
        <v>96</v>
      </c>
      <c r="AT23" s="154" t="s">
        <v>96</v>
      </c>
      <c r="AU23" s="154" t="s">
        <v>96</v>
      </c>
      <c r="AV23" s="154" t="s">
        <v>96</v>
      </c>
      <c r="AW23" s="154" t="s">
        <v>96</v>
      </c>
      <c r="AX23" s="154" t="s">
        <v>96</v>
      </c>
      <c r="AY23" s="154" t="s">
        <v>96</v>
      </c>
      <c r="AZ23" s="154" t="s">
        <v>96</v>
      </c>
      <c r="BA23" s="155" t="s">
        <v>96</v>
      </c>
    </row>
    <row r="24" spans="1:53" s="156" customFormat="1" ht="13.5" thickBot="1">
      <c r="A24" s="209" t="s">
        <v>98</v>
      </c>
      <c r="B24" s="224" t="s">
        <v>94</v>
      </c>
      <c r="C24" s="225" t="s">
        <v>94</v>
      </c>
      <c r="D24" s="225" t="s">
        <v>94</v>
      </c>
      <c r="E24" s="225" t="s">
        <v>94</v>
      </c>
      <c r="F24" s="225" t="s">
        <v>94</v>
      </c>
      <c r="G24" s="225" t="s">
        <v>94</v>
      </c>
      <c r="H24" s="210" t="s">
        <v>97</v>
      </c>
      <c r="I24" s="210" t="s">
        <v>97</v>
      </c>
      <c r="J24" s="210" t="s">
        <v>97</v>
      </c>
      <c r="K24" s="210" t="s">
        <v>97</v>
      </c>
      <c r="L24" s="210" t="s">
        <v>97</v>
      </c>
      <c r="M24" s="210" t="s">
        <v>97</v>
      </c>
      <c r="N24" s="211" t="s">
        <v>99</v>
      </c>
      <c r="O24" s="211" t="s">
        <v>99</v>
      </c>
      <c r="P24" s="211" t="s">
        <v>99</v>
      </c>
      <c r="Q24" s="211" t="s">
        <v>99</v>
      </c>
      <c r="R24" s="211" t="s">
        <v>99</v>
      </c>
      <c r="S24" s="212" t="s">
        <v>96</v>
      </c>
      <c r="T24" s="212" t="s">
        <v>96</v>
      </c>
      <c r="U24" s="212" t="s">
        <v>96</v>
      </c>
      <c r="V24" s="212" t="s">
        <v>96</v>
      </c>
      <c r="W24" s="212" t="s">
        <v>96</v>
      </c>
      <c r="X24" s="211" t="s">
        <v>99</v>
      </c>
      <c r="Y24" s="212" t="s">
        <v>100</v>
      </c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157"/>
    </row>
    <row r="25" spans="1:53" s="158" customFormat="1" ht="11.25">
      <c r="A25" s="214" t="s">
        <v>135</v>
      </c>
      <c r="B25" s="215"/>
      <c r="C25" s="215"/>
      <c r="D25" s="215"/>
      <c r="E25" s="216" t="s">
        <v>136</v>
      </c>
      <c r="F25" s="217" t="s">
        <v>137</v>
      </c>
      <c r="G25" s="215"/>
      <c r="H25" s="215"/>
      <c r="I25" s="215"/>
      <c r="J25" s="215"/>
      <c r="K25" s="215"/>
      <c r="L25" s="215"/>
      <c r="M25" s="216" t="s">
        <v>138</v>
      </c>
      <c r="N25" s="217" t="s">
        <v>139</v>
      </c>
      <c r="R25" s="217"/>
      <c r="S25" s="217"/>
      <c r="T25" s="217"/>
      <c r="U25" s="216" t="s">
        <v>140</v>
      </c>
      <c r="V25" s="217" t="s">
        <v>141</v>
      </c>
      <c r="W25" s="217"/>
      <c r="X25" s="217"/>
      <c r="Y25" s="217"/>
      <c r="Z25" s="216" t="s">
        <v>142</v>
      </c>
      <c r="AA25" s="217" t="s">
        <v>143</v>
      </c>
      <c r="AB25" s="217"/>
      <c r="AC25" s="217"/>
      <c r="AD25" s="217"/>
      <c r="AE25" s="216" t="s">
        <v>99</v>
      </c>
      <c r="AF25" s="217" t="s">
        <v>171</v>
      </c>
      <c r="AG25" s="217"/>
      <c r="AH25" s="217"/>
      <c r="AI25" s="217"/>
      <c r="AJ25" s="217"/>
      <c r="AK25" s="217"/>
      <c r="AL25" s="217"/>
      <c r="AM25" s="217"/>
      <c r="AN25" s="217"/>
      <c r="AO25" s="217"/>
      <c r="AP25" s="216" t="s">
        <v>144</v>
      </c>
      <c r="AQ25" s="217" t="s">
        <v>168</v>
      </c>
      <c r="AS25" s="215"/>
      <c r="AT25" s="215"/>
      <c r="AU25" s="215"/>
      <c r="AV25" s="215"/>
      <c r="AW25" s="215"/>
      <c r="AX25" s="215"/>
      <c r="AY25" s="215"/>
      <c r="AZ25" s="215"/>
      <c r="BA25" s="215"/>
    </row>
    <row r="26" s="156" customFormat="1" ht="16.5" customHeight="1">
      <c r="A26" s="158"/>
    </row>
    <row r="27" spans="1:52" s="159" customFormat="1" ht="12.75" customHeight="1">
      <c r="A27" s="505" t="s">
        <v>101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T27" s="505" t="s">
        <v>102</v>
      </c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I27" s="506" t="s">
        <v>103</v>
      </c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33:53" s="158" customFormat="1" ht="6" customHeight="1" thickBot="1">
      <c r="AG28" s="160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</row>
    <row r="29" spans="1:53" s="158" customFormat="1" ht="54" customHeight="1" thickBot="1">
      <c r="A29" s="218" t="s">
        <v>80</v>
      </c>
      <c r="B29" s="491" t="s">
        <v>145</v>
      </c>
      <c r="C29" s="491"/>
      <c r="D29" s="491" t="s">
        <v>104</v>
      </c>
      <c r="E29" s="491"/>
      <c r="F29" s="492" t="s">
        <v>105</v>
      </c>
      <c r="G29" s="492"/>
      <c r="H29" s="491" t="s">
        <v>170</v>
      </c>
      <c r="I29" s="491"/>
      <c r="J29" s="491"/>
      <c r="K29" s="491" t="s">
        <v>106</v>
      </c>
      <c r="L29" s="491"/>
      <c r="M29" s="492" t="s">
        <v>107</v>
      </c>
      <c r="N29" s="492"/>
      <c r="O29" s="491" t="s">
        <v>108</v>
      </c>
      <c r="P29" s="493"/>
      <c r="Q29" s="162"/>
      <c r="R29" s="162"/>
      <c r="T29" s="494" t="s">
        <v>109</v>
      </c>
      <c r="U29" s="495"/>
      <c r="V29" s="495"/>
      <c r="W29" s="495"/>
      <c r="X29" s="495"/>
      <c r="Y29" s="495"/>
      <c r="Z29" s="496"/>
      <c r="AA29" s="478" t="s">
        <v>110</v>
      </c>
      <c r="AB29" s="479"/>
      <c r="AC29" s="478" t="s">
        <v>111</v>
      </c>
      <c r="AD29" s="480"/>
      <c r="AG29" s="161"/>
      <c r="AH29" s="486" t="s">
        <v>146</v>
      </c>
      <c r="AI29" s="487"/>
      <c r="AJ29" s="487"/>
      <c r="AK29" s="487"/>
      <c r="AL29" s="487"/>
      <c r="AM29" s="487"/>
      <c r="AN29" s="487"/>
      <c r="AO29" s="487"/>
      <c r="AP29" s="487"/>
      <c r="AQ29" s="488"/>
      <c r="AR29" s="489" t="s">
        <v>169</v>
      </c>
      <c r="AS29" s="490"/>
      <c r="AT29" s="490"/>
      <c r="AU29" s="490"/>
      <c r="AV29" s="490"/>
      <c r="AW29" s="490"/>
      <c r="AX29" s="490"/>
      <c r="AY29" s="490"/>
      <c r="AZ29" s="481" t="s">
        <v>110</v>
      </c>
      <c r="BA29" s="482"/>
    </row>
    <row r="30" spans="1:53" s="158" customFormat="1" ht="11.25" customHeight="1">
      <c r="A30" s="219" t="s">
        <v>93</v>
      </c>
      <c r="B30" s="483">
        <v>30</v>
      </c>
      <c r="C30" s="483"/>
      <c r="D30" s="483">
        <v>4</v>
      </c>
      <c r="E30" s="483"/>
      <c r="F30" s="483">
        <v>4</v>
      </c>
      <c r="G30" s="483"/>
      <c r="H30" s="483"/>
      <c r="I30" s="483"/>
      <c r="J30" s="483"/>
      <c r="K30" s="483"/>
      <c r="L30" s="483"/>
      <c r="M30" s="483">
        <v>14</v>
      </c>
      <c r="N30" s="483"/>
      <c r="O30" s="484">
        <f>SUM(B30:N30)</f>
        <v>52</v>
      </c>
      <c r="P30" s="485"/>
      <c r="Q30" s="163"/>
      <c r="R30" s="163"/>
      <c r="T30" s="439" t="s">
        <v>112</v>
      </c>
      <c r="U30" s="440"/>
      <c r="V30" s="440"/>
      <c r="W30" s="440"/>
      <c r="X30" s="440"/>
      <c r="Y30" s="440"/>
      <c r="Z30" s="441"/>
      <c r="AA30" s="442">
        <v>2</v>
      </c>
      <c r="AB30" s="443"/>
      <c r="AC30" s="458">
        <v>4</v>
      </c>
      <c r="AD30" s="459"/>
      <c r="AG30" s="161"/>
      <c r="AH30" s="460"/>
      <c r="AI30" s="461"/>
      <c r="AJ30" s="461"/>
      <c r="AK30" s="461"/>
      <c r="AL30" s="461"/>
      <c r="AM30" s="461"/>
      <c r="AN30" s="461"/>
      <c r="AO30" s="461"/>
      <c r="AP30" s="461"/>
      <c r="AQ30" s="462"/>
      <c r="AR30" s="469" t="s">
        <v>158</v>
      </c>
      <c r="AS30" s="470"/>
      <c r="AT30" s="470"/>
      <c r="AU30" s="470"/>
      <c r="AV30" s="470"/>
      <c r="AW30" s="470"/>
      <c r="AX30" s="470"/>
      <c r="AY30" s="471"/>
      <c r="AZ30" s="445">
        <v>3</v>
      </c>
      <c r="BA30" s="446"/>
    </row>
    <row r="31" spans="1:53" s="158" customFormat="1" ht="13.5" customHeight="1" thickBot="1">
      <c r="A31" s="164" t="s">
        <v>98</v>
      </c>
      <c r="B31" s="438">
        <v>6</v>
      </c>
      <c r="C31" s="438"/>
      <c r="D31" s="438"/>
      <c r="E31" s="438"/>
      <c r="F31" s="438">
        <v>6</v>
      </c>
      <c r="G31" s="438"/>
      <c r="H31" s="438">
        <v>6</v>
      </c>
      <c r="I31" s="438"/>
      <c r="J31" s="438"/>
      <c r="K31" s="438">
        <v>1</v>
      </c>
      <c r="L31" s="438"/>
      <c r="M31" s="438">
        <v>5</v>
      </c>
      <c r="N31" s="438"/>
      <c r="O31" s="451">
        <f>SUM(B31:N31)</f>
        <v>24</v>
      </c>
      <c r="P31" s="452"/>
      <c r="Q31" s="163"/>
      <c r="R31" s="163"/>
      <c r="T31" s="453" t="s">
        <v>113</v>
      </c>
      <c r="U31" s="454"/>
      <c r="V31" s="454"/>
      <c r="W31" s="454"/>
      <c r="X31" s="454"/>
      <c r="Y31" s="454"/>
      <c r="Z31" s="455"/>
      <c r="AA31" s="456">
        <v>3</v>
      </c>
      <c r="AB31" s="457"/>
      <c r="AC31" s="436">
        <v>6</v>
      </c>
      <c r="AD31" s="437"/>
      <c r="AG31" s="161"/>
      <c r="AH31" s="463"/>
      <c r="AI31" s="464"/>
      <c r="AJ31" s="464"/>
      <c r="AK31" s="464"/>
      <c r="AL31" s="464"/>
      <c r="AM31" s="464"/>
      <c r="AN31" s="464"/>
      <c r="AO31" s="464"/>
      <c r="AP31" s="464"/>
      <c r="AQ31" s="465"/>
      <c r="AR31" s="472"/>
      <c r="AS31" s="473"/>
      <c r="AT31" s="473"/>
      <c r="AU31" s="473"/>
      <c r="AV31" s="473"/>
      <c r="AW31" s="473"/>
      <c r="AX31" s="473"/>
      <c r="AY31" s="474"/>
      <c r="AZ31" s="447"/>
      <c r="BA31" s="448"/>
    </row>
    <row r="32" spans="1:53" s="152" customFormat="1" ht="13.5" customHeight="1" thickBot="1">
      <c r="A32" s="220" t="s">
        <v>114</v>
      </c>
      <c r="B32" s="435">
        <f>SUM(B30:C31)</f>
        <v>36</v>
      </c>
      <c r="C32" s="435"/>
      <c r="D32" s="435">
        <f>SUM(D30:E31)</f>
        <v>4</v>
      </c>
      <c r="E32" s="435"/>
      <c r="F32" s="435">
        <f>SUM(F30:G31)</f>
        <v>10</v>
      </c>
      <c r="G32" s="435"/>
      <c r="H32" s="435">
        <f>SUM(H30:I31)</f>
        <v>6</v>
      </c>
      <c r="I32" s="435"/>
      <c r="J32" s="435"/>
      <c r="K32" s="435">
        <f>SUM(K30:L31)</f>
        <v>1</v>
      </c>
      <c r="L32" s="435"/>
      <c r="M32" s="435">
        <f>SUM(M30:N31)</f>
        <v>19</v>
      </c>
      <c r="N32" s="435"/>
      <c r="O32" s="435">
        <f>SUM(O30:P31)</f>
        <v>76</v>
      </c>
      <c r="P32" s="444"/>
      <c r="Q32" s="165"/>
      <c r="R32" s="165"/>
      <c r="AG32" s="221"/>
      <c r="AH32" s="466"/>
      <c r="AI32" s="467"/>
      <c r="AJ32" s="467"/>
      <c r="AK32" s="467"/>
      <c r="AL32" s="467"/>
      <c r="AM32" s="467"/>
      <c r="AN32" s="467"/>
      <c r="AO32" s="467"/>
      <c r="AP32" s="467"/>
      <c r="AQ32" s="468"/>
      <c r="AR32" s="475"/>
      <c r="AS32" s="476"/>
      <c r="AT32" s="476"/>
      <c r="AU32" s="476"/>
      <c r="AV32" s="476"/>
      <c r="AW32" s="476"/>
      <c r="AX32" s="476"/>
      <c r="AY32" s="477"/>
      <c r="AZ32" s="449"/>
      <c r="BA32" s="450"/>
    </row>
    <row r="36" ht="12.75" customHeight="1"/>
    <row r="37" ht="12.75" customHeight="1"/>
  </sheetData>
  <sheetProtection/>
  <mergeCells count="75">
    <mergeCell ref="M6:AN6"/>
    <mergeCell ref="M8:AN8"/>
    <mergeCell ref="I1:AR1"/>
    <mergeCell ref="I2:AR2"/>
    <mergeCell ref="M3:AN3"/>
    <mergeCell ref="M5:AN5"/>
    <mergeCell ref="AB19:AF19"/>
    <mergeCell ref="A15:P15"/>
    <mergeCell ref="AG15:BA15"/>
    <mergeCell ref="J9:AP9"/>
    <mergeCell ref="J10:AQ10"/>
    <mergeCell ref="J11:AQ11"/>
    <mergeCell ref="J12:AQ12"/>
    <mergeCell ref="AP19:AS19"/>
    <mergeCell ref="BC12:CH12"/>
    <mergeCell ref="J13:AQ13"/>
    <mergeCell ref="A16:P16"/>
    <mergeCell ref="AB16:AF16"/>
    <mergeCell ref="A17:BA17"/>
    <mergeCell ref="A19:A22"/>
    <mergeCell ref="B19:F19"/>
    <mergeCell ref="G19:J19"/>
    <mergeCell ref="X19:AA19"/>
    <mergeCell ref="T29:Z29"/>
    <mergeCell ref="AG19:AJ19"/>
    <mergeCell ref="K19:O19"/>
    <mergeCell ref="P19:S19"/>
    <mergeCell ref="T19:W19"/>
    <mergeCell ref="AT19:AW19"/>
    <mergeCell ref="A27:P27"/>
    <mergeCell ref="T27:AD27"/>
    <mergeCell ref="AI27:AZ27"/>
    <mergeCell ref="AK19:AO19"/>
    <mergeCell ref="O30:P30"/>
    <mergeCell ref="AH29:AQ29"/>
    <mergeCell ref="AR29:AY29"/>
    <mergeCell ref="B29:C29"/>
    <mergeCell ref="D29:E29"/>
    <mergeCell ref="F29:G29"/>
    <mergeCell ref="H29:J29"/>
    <mergeCell ref="K29:L29"/>
    <mergeCell ref="M29:N29"/>
    <mergeCell ref="O29:P29"/>
    <mergeCell ref="AR30:AY32"/>
    <mergeCell ref="AA29:AB29"/>
    <mergeCell ref="AC29:AD29"/>
    <mergeCell ref="AZ29:BA29"/>
    <mergeCell ref="B30:C30"/>
    <mergeCell ref="D30:E30"/>
    <mergeCell ref="F30:G30"/>
    <mergeCell ref="H30:J30"/>
    <mergeCell ref="K30:L30"/>
    <mergeCell ref="M30:N30"/>
    <mergeCell ref="B32:C32"/>
    <mergeCell ref="T30:Z30"/>
    <mergeCell ref="AA30:AB30"/>
    <mergeCell ref="O32:P32"/>
    <mergeCell ref="AZ30:BA32"/>
    <mergeCell ref="O31:P31"/>
    <mergeCell ref="T31:Z31"/>
    <mergeCell ref="AA31:AB31"/>
    <mergeCell ref="AC30:AD30"/>
    <mergeCell ref="AH30:AQ32"/>
    <mergeCell ref="B31:C31"/>
    <mergeCell ref="D31:E31"/>
    <mergeCell ref="F31:G31"/>
    <mergeCell ref="H31:J31"/>
    <mergeCell ref="K31:L31"/>
    <mergeCell ref="M31:N31"/>
    <mergeCell ref="D32:E32"/>
    <mergeCell ref="F32:G32"/>
    <mergeCell ref="H32:J32"/>
    <mergeCell ref="AC31:AD31"/>
    <mergeCell ref="K32:L32"/>
    <mergeCell ref="M32:N32"/>
  </mergeCells>
  <printOptions horizontalCentered="1"/>
  <pageMargins left="0.03937007874015748" right="0.03937007874015748" top="0.03937007874015748" bottom="0.03937007874015748" header="0" footer="0"/>
  <pageSetup horizontalDpi="600" verticalDpi="600" orientation="landscape" paperSize="9" scale="98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workbookViewId="0" topLeftCell="A40">
      <selection activeCell="A51" sqref="A51:B61"/>
    </sheetView>
  </sheetViews>
  <sheetFormatPr defaultColWidth="9.140625" defaultRowHeight="15"/>
  <cols>
    <col min="1" max="1" width="8.00390625" style="9" customWidth="1"/>
    <col min="2" max="2" width="48.00390625" style="9" customWidth="1"/>
    <col min="3" max="3" width="4.57421875" style="9" customWidth="1"/>
    <col min="4" max="4" width="6.7109375" style="9" customWidth="1"/>
    <col min="5" max="6" width="5.140625" style="9" customWidth="1"/>
    <col min="7" max="7" width="6.7109375" style="9" customWidth="1"/>
    <col min="8" max="8" width="6.7109375" style="9" bestFit="1" customWidth="1"/>
    <col min="9" max="9" width="5.57421875" style="9" customWidth="1"/>
    <col min="10" max="10" width="5.421875" style="9" customWidth="1"/>
    <col min="11" max="11" width="5.7109375" style="9" customWidth="1"/>
    <col min="12" max="12" width="4.7109375" style="9" customWidth="1"/>
    <col min="13" max="13" width="5.8515625" style="9" customWidth="1"/>
    <col min="14" max="15" width="5.140625" style="9" customWidth="1"/>
    <col min="16" max="16" width="6.8515625" style="9" customWidth="1"/>
    <col min="17" max="16384" width="9.140625" style="9" customWidth="1"/>
  </cols>
  <sheetData>
    <row r="1" spans="2:16" ht="16.5" thickBo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</row>
    <row r="2" spans="1:16" s="13" customFormat="1" ht="37.5" customHeight="1">
      <c r="A2" s="591" t="s">
        <v>1</v>
      </c>
      <c r="B2" s="555" t="s">
        <v>2</v>
      </c>
      <c r="C2" s="558" t="s">
        <v>3</v>
      </c>
      <c r="D2" s="559"/>
      <c r="E2" s="559"/>
      <c r="F2" s="559"/>
      <c r="G2" s="560" t="s">
        <v>4</v>
      </c>
      <c r="H2" s="526" t="s">
        <v>5</v>
      </c>
      <c r="I2" s="527"/>
      <c r="J2" s="527"/>
      <c r="K2" s="527"/>
      <c r="L2" s="527"/>
      <c r="M2" s="528"/>
      <c r="N2" s="529" t="s">
        <v>6</v>
      </c>
      <c r="O2" s="530"/>
      <c r="P2" s="531"/>
    </row>
    <row r="3" spans="1:16" s="13" customFormat="1" ht="15" customHeight="1">
      <c r="A3" s="592"/>
      <c r="B3" s="556"/>
      <c r="C3" s="534" t="s">
        <v>7</v>
      </c>
      <c r="D3" s="534" t="s">
        <v>8</v>
      </c>
      <c r="E3" s="533" t="s">
        <v>9</v>
      </c>
      <c r="F3" s="536"/>
      <c r="G3" s="561"/>
      <c r="H3" s="537" t="s">
        <v>10</v>
      </c>
      <c r="I3" s="536" t="s">
        <v>11</v>
      </c>
      <c r="J3" s="540"/>
      <c r="K3" s="540"/>
      <c r="L3" s="540"/>
      <c r="M3" s="541" t="s">
        <v>12</v>
      </c>
      <c r="N3" s="532" t="s">
        <v>31</v>
      </c>
      <c r="O3" s="533"/>
      <c r="P3" s="8" t="s">
        <v>32</v>
      </c>
    </row>
    <row r="4" spans="1:16" s="13" customFormat="1" ht="15" customHeight="1">
      <c r="A4" s="592"/>
      <c r="B4" s="556"/>
      <c r="C4" s="535"/>
      <c r="D4" s="535"/>
      <c r="E4" s="534" t="s">
        <v>33</v>
      </c>
      <c r="F4" s="563" t="s">
        <v>13</v>
      </c>
      <c r="G4" s="561"/>
      <c r="H4" s="538"/>
      <c r="I4" s="549" t="s">
        <v>14</v>
      </c>
      <c r="J4" s="544" t="s">
        <v>15</v>
      </c>
      <c r="K4" s="544"/>
      <c r="L4" s="545"/>
      <c r="M4" s="541"/>
      <c r="N4" s="546" t="s">
        <v>16</v>
      </c>
      <c r="O4" s="547"/>
      <c r="P4" s="548"/>
    </row>
    <row r="5" spans="1:16" s="13" customFormat="1" ht="13.5" customHeight="1">
      <c r="A5" s="592"/>
      <c r="B5" s="556"/>
      <c r="C5" s="535"/>
      <c r="D5" s="535"/>
      <c r="E5" s="535"/>
      <c r="F5" s="564"/>
      <c r="G5" s="561"/>
      <c r="H5" s="538"/>
      <c r="I5" s="550"/>
      <c r="J5" s="549" t="s">
        <v>17</v>
      </c>
      <c r="K5" s="549" t="s">
        <v>18</v>
      </c>
      <c r="L5" s="552" t="s">
        <v>19</v>
      </c>
      <c r="M5" s="541"/>
      <c r="N5" s="2">
        <v>1</v>
      </c>
      <c r="O5" s="1">
        <f>N5+1</f>
        <v>2</v>
      </c>
      <c r="P5" s="8">
        <f>O5+1</f>
        <v>3</v>
      </c>
    </row>
    <row r="6" spans="1:16" s="13" customFormat="1" ht="28.5" customHeight="1">
      <c r="A6" s="592"/>
      <c r="B6" s="556"/>
      <c r="C6" s="535"/>
      <c r="D6" s="535"/>
      <c r="E6" s="535"/>
      <c r="F6" s="564"/>
      <c r="G6" s="561"/>
      <c r="H6" s="538"/>
      <c r="I6" s="550"/>
      <c r="J6" s="550"/>
      <c r="K6" s="550"/>
      <c r="L6" s="553"/>
      <c r="M6" s="542"/>
      <c r="N6" s="546" t="s">
        <v>20</v>
      </c>
      <c r="O6" s="547"/>
      <c r="P6" s="548"/>
    </row>
    <row r="7" spans="1:16" s="13" customFormat="1" ht="12" customHeight="1" thickBot="1">
      <c r="A7" s="592"/>
      <c r="B7" s="557"/>
      <c r="C7" s="535"/>
      <c r="D7" s="535"/>
      <c r="E7" s="535"/>
      <c r="F7" s="564"/>
      <c r="G7" s="562"/>
      <c r="H7" s="539"/>
      <c r="I7" s="551"/>
      <c r="J7" s="551"/>
      <c r="K7" s="551"/>
      <c r="L7" s="554"/>
      <c r="M7" s="543"/>
      <c r="N7" s="2">
        <v>15</v>
      </c>
      <c r="O7" s="1">
        <v>15</v>
      </c>
      <c r="P7" s="188">
        <v>6</v>
      </c>
    </row>
    <row r="8" spans="1:16" s="13" customFormat="1" ht="15" customHeight="1" thickBot="1" thickTop="1">
      <c r="A8" s="14">
        <v>1</v>
      </c>
      <c r="B8" s="15">
        <f>A8+1</f>
        <v>2</v>
      </c>
      <c r="C8" s="15">
        <f aca="true" t="shared" si="0" ref="C8:P8">B8+1</f>
        <v>3</v>
      </c>
      <c r="D8" s="15">
        <f t="shared" si="0"/>
        <v>4</v>
      </c>
      <c r="E8" s="15">
        <f t="shared" si="0"/>
        <v>5</v>
      </c>
      <c r="F8" s="15">
        <f t="shared" si="0"/>
        <v>6</v>
      </c>
      <c r="G8" s="15">
        <f t="shared" si="0"/>
        <v>7</v>
      </c>
      <c r="H8" s="15">
        <f t="shared" si="0"/>
        <v>8</v>
      </c>
      <c r="I8" s="15">
        <f t="shared" si="0"/>
        <v>9</v>
      </c>
      <c r="J8" s="15">
        <f t="shared" si="0"/>
        <v>10</v>
      </c>
      <c r="K8" s="15">
        <f t="shared" si="0"/>
        <v>11</v>
      </c>
      <c r="L8" s="15">
        <f t="shared" si="0"/>
        <v>12</v>
      </c>
      <c r="M8" s="15">
        <f t="shared" si="0"/>
        <v>13</v>
      </c>
      <c r="N8" s="15">
        <f>M8+1</f>
        <v>14</v>
      </c>
      <c r="O8" s="15">
        <f t="shared" si="0"/>
        <v>15</v>
      </c>
      <c r="P8" s="126">
        <f t="shared" si="0"/>
        <v>16</v>
      </c>
    </row>
    <row r="9" spans="1:16" s="16" customFormat="1" ht="15.75" customHeight="1" thickBot="1">
      <c r="A9" s="89" t="s">
        <v>21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27"/>
    </row>
    <row r="10" spans="1:16" s="16" customFormat="1" ht="18" customHeight="1" thickBot="1">
      <c r="A10" s="567" t="s">
        <v>22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9"/>
    </row>
    <row r="11" spans="1:16" s="23" customFormat="1" ht="13.5" customHeight="1">
      <c r="A11" s="92" t="s">
        <v>23</v>
      </c>
      <c r="B11" s="93" t="s">
        <v>34</v>
      </c>
      <c r="C11" s="138"/>
      <c r="D11" s="138" t="s">
        <v>126</v>
      </c>
      <c r="E11" s="94"/>
      <c r="F11" s="95"/>
      <c r="G11" s="192">
        <v>3</v>
      </c>
      <c r="H11" s="96">
        <f aca="true" t="shared" si="1" ref="H11:H16">G11*30</f>
        <v>90</v>
      </c>
      <c r="I11" s="97">
        <f aca="true" t="shared" si="2" ref="I11:I16">SUM(J11:L11)</f>
        <v>22</v>
      </c>
      <c r="J11" s="98">
        <v>16</v>
      </c>
      <c r="K11" s="98"/>
      <c r="L11" s="99">
        <v>6</v>
      </c>
      <c r="M11" s="100">
        <f aca="true" t="shared" si="3" ref="M11:M16">H11-I11</f>
        <v>68</v>
      </c>
      <c r="N11" s="101">
        <v>1.5</v>
      </c>
      <c r="O11" s="102"/>
      <c r="P11" s="128"/>
    </row>
    <row r="12" spans="1:16" s="23" customFormat="1" ht="13.5" customHeight="1">
      <c r="A12" s="17" t="s">
        <v>24</v>
      </c>
      <c r="B12" s="93" t="s">
        <v>68</v>
      </c>
      <c r="C12" s="24">
        <v>1</v>
      </c>
      <c r="D12" s="24"/>
      <c r="E12" s="24"/>
      <c r="F12" s="25"/>
      <c r="G12" s="193">
        <v>3</v>
      </c>
      <c r="H12" s="19">
        <f t="shared" si="1"/>
        <v>90</v>
      </c>
      <c r="I12" s="97">
        <f t="shared" si="2"/>
        <v>30</v>
      </c>
      <c r="J12" s="27"/>
      <c r="K12" s="27"/>
      <c r="L12" s="28">
        <v>30</v>
      </c>
      <c r="M12" s="100">
        <f t="shared" si="3"/>
        <v>60</v>
      </c>
      <c r="N12" s="21">
        <v>2</v>
      </c>
      <c r="O12" s="22"/>
      <c r="P12" s="129"/>
    </row>
    <row r="13" spans="1:16" s="23" customFormat="1" ht="15">
      <c r="A13" s="17" t="s">
        <v>25</v>
      </c>
      <c r="B13" s="166" t="s">
        <v>124</v>
      </c>
      <c r="C13" s="167"/>
      <c r="D13" s="19">
        <v>1</v>
      </c>
      <c r="E13" s="24"/>
      <c r="F13" s="25"/>
      <c r="G13" s="18">
        <v>4</v>
      </c>
      <c r="H13" s="19">
        <f t="shared" si="1"/>
        <v>120</v>
      </c>
      <c r="I13" s="97">
        <f t="shared" si="2"/>
        <v>30</v>
      </c>
      <c r="J13" s="27">
        <v>16</v>
      </c>
      <c r="K13" s="27"/>
      <c r="L13" s="28">
        <v>14</v>
      </c>
      <c r="M13" s="20">
        <f t="shared" si="3"/>
        <v>90</v>
      </c>
      <c r="N13" s="21">
        <v>2</v>
      </c>
      <c r="O13" s="22"/>
      <c r="P13" s="129"/>
    </row>
    <row r="14" spans="1:16" s="23" customFormat="1" ht="29.25" customHeight="1">
      <c r="A14" s="17" t="s">
        <v>26</v>
      </c>
      <c r="B14" s="166" t="s">
        <v>165</v>
      </c>
      <c r="C14" s="167">
        <v>2</v>
      </c>
      <c r="D14" s="19"/>
      <c r="E14" s="24"/>
      <c r="F14" s="25"/>
      <c r="G14" s="18">
        <v>4</v>
      </c>
      <c r="H14" s="19">
        <f t="shared" si="1"/>
        <v>120</v>
      </c>
      <c r="I14" s="245">
        <f t="shared" si="2"/>
        <v>32</v>
      </c>
      <c r="J14" s="27">
        <v>24</v>
      </c>
      <c r="K14" s="27"/>
      <c r="L14" s="28">
        <v>8</v>
      </c>
      <c r="M14" s="20">
        <f t="shared" si="3"/>
        <v>88</v>
      </c>
      <c r="N14" s="21"/>
      <c r="O14" s="22">
        <v>2</v>
      </c>
      <c r="P14" s="129"/>
    </row>
    <row r="15" spans="1:16" s="23" customFormat="1" ht="15.75">
      <c r="A15" s="17" t="s">
        <v>161</v>
      </c>
      <c r="B15" s="247" t="s">
        <v>125</v>
      </c>
      <c r="C15" s="246">
        <v>1</v>
      </c>
      <c r="D15" s="237"/>
      <c r="E15" s="238"/>
      <c r="F15" s="239"/>
      <c r="G15" s="180">
        <v>3</v>
      </c>
      <c r="H15" s="96">
        <f t="shared" si="1"/>
        <v>90</v>
      </c>
      <c r="I15" s="107">
        <f t="shared" si="2"/>
        <v>46</v>
      </c>
      <c r="J15" s="240">
        <v>30</v>
      </c>
      <c r="K15" s="240"/>
      <c r="L15" s="241">
        <v>16</v>
      </c>
      <c r="M15" s="100">
        <f t="shared" si="3"/>
        <v>44</v>
      </c>
      <c r="N15" s="242">
        <v>3</v>
      </c>
      <c r="O15" s="243"/>
      <c r="P15" s="244"/>
    </row>
    <row r="16" spans="1:16" s="23" customFormat="1" ht="16.5" thickBot="1">
      <c r="A16" s="17" t="s">
        <v>162</v>
      </c>
      <c r="B16" s="249" t="s">
        <v>147</v>
      </c>
      <c r="C16" s="248">
        <v>2</v>
      </c>
      <c r="D16" s="226"/>
      <c r="E16" s="167"/>
      <c r="F16" s="194">
        <v>2</v>
      </c>
      <c r="G16" s="177">
        <v>4</v>
      </c>
      <c r="H16" s="19">
        <f t="shared" si="1"/>
        <v>120</v>
      </c>
      <c r="I16" s="26">
        <f t="shared" si="2"/>
        <v>46</v>
      </c>
      <c r="J16" s="57">
        <v>30</v>
      </c>
      <c r="K16" s="57"/>
      <c r="L16" s="189">
        <v>16</v>
      </c>
      <c r="M16" s="20">
        <f t="shared" si="3"/>
        <v>74</v>
      </c>
      <c r="N16" s="58"/>
      <c r="O16" s="59">
        <v>3</v>
      </c>
      <c r="P16" s="134"/>
    </row>
    <row r="17" spans="1:16" s="23" customFormat="1" ht="15.75" customHeight="1" thickBot="1">
      <c r="A17" s="103"/>
      <c r="B17" s="104" t="s">
        <v>65</v>
      </c>
      <c r="C17" s="3">
        <f>COUNTA(C11:C16)</f>
        <v>4</v>
      </c>
      <c r="D17" s="3">
        <f>COUNTA(D11:D16)</f>
        <v>2</v>
      </c>
      <c r="E17" s="3">
        <f>COUNTA(E11:E16)</f>
        <v>0</v>
      </c>
      <c r="F17" s="3">
        <f>COUNTA(F11:F16)</f>
        <v>1</v>
      </c>
      <c r="G17" s="4">
        <f aca="true" t="shared" si="4" ref="G17:P17">SUM(G11:G16)</f>
        <v>21</v>
      </c>
      <c r="H17" s="5">
        <f t="shared" si="4"/>
        <v>630</v>
      </c>
      <c r="I17" s="6">
        <f t="shared" si="4"/>
        <v>206</v>
      </c>
      <c r="J17" s="6">
        <f t="shared" si="4"/>
        <v>116</v>
      </c>
      <c r="K17" s="6">
        <f t="shared" si="4"/>
        <v>0</v>
      </c>
      <c r="L17" s="105">
        <f t="shared" si="4"/>
        <v>90</v>
      </c>
      <c r="M17" s="4">
        <f t="shared" si="4"/>
        <v>424</v>
      </c>
      <c r="N17" s="168">
        <f t="shared" si="4"/>
        <v>8.5</v>
      </c>
      <c r="O17" s="6">
        <f t="shared" si="4"/>
        <v>5</v>
      </c>
      <c r="P17" s="7">
        <f t="shared" si="4"/>
        <v>0</v>
      </c>
    </row>
    <row r="18" spans="1:16" s="23" customFormat="1" ht="18" customHeight="1" thickBot="1">
      <c r="A18" s="29" t="s">
        <v>27</v>
      </c>
      <c r="B18" s="30"/>
      <c r="C18" s="31">
        <f>COUNTA(C19:C20)</f>
        <v>0</v>
      </c>
      <c r="D18" s="31">
        <f>COUNTA(D19:D20)</f>
        <v>2</v>
      </c>
      <c r="E18" s="31">
        <f>COUNTA(E19:E20)</f>
        <v>0</v>
      </c>
      <c r="F18" s="34">
        <f>COUNTA(F19:F20)</f>
        <v>0</v>
      </c>
      <c r="G18" s="32">
        <f aca="true" t="shared" si="5" ref="G18:P18">SUM(G19:G20)</f>
        <v>6</v>
      </c>
      <c r="H18" s="33">
        <f t="shared" si="5"/>
        <v>180</v>
      </c>
      <c r="I18" s="31">
        <f t="shared" si="5"/>
        <v>48</v>
      </c>
      <c r="J18" s="31">
        <f t="shared" si="5"/>
        <v>24</v>
      </c>
      <c r="K18" s="31">
        <f t="shared" si="5"/>
        <v>0</v>
      </c>
      <c r="L18" s="34">
        <f t="shared" si="5"/>
        <v>24</v>
      </c>
      <c r="M18" s="32">
        <f t="shared" si="5"/>
        <v>132</v>
      </c>
      <c r="N18" s="35">
        <f t="shared" si="5"/>
        <v>0</v>
      </c>
      <c r="O18" s="36">
        <f t="shared" si="5"/>
        <v>0</v>
      </c>
      <c r="P18" s="130">
        <f t="shared" si="5"/>
        <v>8</v>
      </c>
    </row>
    <row r="19" spans="1:16" s="23" customFormat="1" ht="15">
      <c r="A19" s="37" t="s">
        <v>28</v>
      </c>
      <c r="B19" s="570" t="s">
        <v>29</v>
      </c>
      <c r="C19" s="38"/>
      <c r="D19" s="187">
        <v>3</v>
      </c>
      <c r="E19" s="38"/>
      <c r="F19" s="39"/>
      <c r="G19" s="40">
        <v>3</v>
      </c>
      <c r="H19" s="41">
        <f>G19*30</f>
        <v>90</v>
      </c>
      <c r="I19" s="42">
        <f>SUM(J19:L19)</f>
        <v>24</v>
      </c>
      <c r="J19" s="43">
        <v>12</v>
      </c>
      <c r="K19" s="43"/>
      <c r="L19" s="44">
        <v>12</v>
      </c>
      <c r="M19" s="45">
        <f>H19-I19</f>
        <v>66</v>
      </c>
      <c r="N19" s="46"/>
      <c r="O19" s="47"/>
      <c r="P19" s="131">
        <v>4</v>
      </c>
    </row>
    <row r="20" spans="1:16" s="23" customFormat="1" ht="15.75" thickBot="1">
      <c r="A20" s="37" t="s">
        <v>30</v>
      </c>
      <c r="B20" s="571"/>
      <c r="C20" s="38"/>
      <c r="D20" s="187">
        <v>3</v>
      </c>
      <c r="E20" s="38"/>
      <c r="F20" s="39"/>
      <c r="G20" s="40">
        <v>3</v>
      </c>
      <c r="H20" s="41">
        <f>G20*30</f>
        <v>90</v>
      </c>
      <c r="I20" s="42">
        <f>SUM(J20:L20)</f>
        <v>24</v>
      </c>
      <c r="J20" s="43">
        <v>12</v>
      </c>
      <c r="K20" s="43"/>
      <c r="L20" s="44">
        <v>12</v>
      </c>
      <c r="M20" s="45">
        <f>H20-I20</f>
        <v>66</v>
      </c>
      <c r="N20" s="48"/>
      <c r="O20" s="49"/>
      <c r="P20" s="132">
        <v>4</v>
      </c>
    </row>
    <row r="21" spans="1:16" s="16" customFormat="1" ht="15" customHeight="1" thickBot="1">
      <c r="A21" s="50"/>
      <c r="B21" s="51" t="s">
        <v>35</v>
      </c>
      <c r="C21" s="51">
        <f aca="true" t="shared" si="6" ref="C21:P21">SUM(C17,C18)</f>
        <v>4</v>
      </c>
      <c r="D21" s="51">
        <f t="shared" si="6"/>
        <v>4</v>
      </c>
      <c r="E21" s="51">
        <f t="shared" si="6"/>
        <v>0</v>
      </c>
      <c r="F21" s="52">
        <f t="shared" si="6"/>
        <v>1</v>
      </c>
      <c r="G21" s="53">
        <f t="shared" si="6"/>
        <v>27</v>
      </c>
      <c r="H21" s="54">
        <f t="shared" si="6"/>
        <v>810</v>
      </c>
      <c r="I21" s="55">
        <f t="shared" si="6"/>
        <v>254</v>
      </c>
      <c r="J21" s="55">
        <f t="shared" si="6"/>
        <v>140</v>
      </c>
      <c r="K21" s="55">
        <f t="shared" si="6"/>
        <v>0</v>
      </c>
      <c r="L21" s="56">
        <f t="shared" si="6"/>
        <v>114</v>
      </c>
      <c r="M21" s="53">
        <f t="shared" si="6"/>
        <v>556</v>
      </c>
      <c r="N21" s="54">
        <f t="shared" si="6"/>
        <v>8.5</v>
      </c>
      <c r="O21" s="55">
        <f t="shared" si="6"/>
        <v>5</v>
      </c>
      <c r="P21" s="133">
        <f t="shared" si="6"/>
        <v>8</v>
      </c>
    </row>
    <row r="22" spans="1:16" s="23" customFormat="1" ht="15" customHeight="1" thickBot="1">
      <c r="A22" s="572" t="s">
        <v>36</v>
      </c>
      <c r="B22" s="573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4"/>
    </row>
    <row r="23" spans="1:16" s="23" customFormat="1" ht="11.25" customHeight="1" thickBot="1">
      <c r="A23" s="582" t="s">
        <v>37</v>
      </c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4"/>
    </row>
    <row r="24" spans="1:16" s="23" customFormat="1" ht="15.75">
      <c r="A24" s="113" t="s">
        <v>38</v>
      </c>
      <c r="B24" s="277" t="s">
        <v>148</v>
      </c>
      <c r="C24" s="248">
        <v>1</v>
      </c>
      <c r="D24" s="226"/>
      <c r="E24" s="167"/>
      <c r="F24" s="195"/>
      <c r="G24" s="178">
        <v>4.5</v>
      </c>
      <c r="H24" s="19">
        <f aca="true" t="shared" si="7" ref="H24:H33">G24*30</f>
        <v>135</v>
      </c>
      <c r="I24" s="26">
        <f aca="true" t="shared" si="8" ref="I24:I29">SUM(J24:L24)</f>
        <v>30</v>
      </c>
      <c r="J24" s="57">
        <v>16</v>
      </c>
      <c r="K24" s="57"/>
      <c r="L24" s="189">
        <v>14</v>
      </c>
      <c r="M24" s="20">
        <f aca="true" t="shared" si="9" ref="M24:M33">H24-I24</f>
        <v>105</v>
      </c>
      <c r="N24" s="58">
        <v>2</v>
      </c>
      <c r="O24" s="59"/>
      <c r="P24" s="134"/>
    </row>
    <row r="25" spans="1:16" s="23" customFormat="1" ht="28.5" customHeight="1">
      <c r="A25" s="17" t="s">
        <v>39</v>
      </c>
      <c r="B25" s="278" t="s">
        <v>149</v>
      </c>
      <c r="C25" s="248">
        <v>2</v>
      </c>
      <c r="D25" s="226"/>
      <c r="E25" s="167"/>
      <c r="F25" s="195"/>
      <c r="G25" s="177">
        <v>3</v>
      </c>
      <c r="H25" s="19">
        <f t="shared" si="7"/>
        <v>90</v>
      </c>
      <c r="I25" s="26">
        <f t="shared" si="8"/>
        <v>46</v>
      </c>
      <c r="J25" s="57">
        <v>30</v>
      </c>
      <c r="K25" s="57"/>
      <c r="L25" s="189">
        <v>16</v>
      </c>
      <c r="M25" s="20">
        <f t="shared" si="9"/>
        <v>44</v>
      </c>
      <c r="N25" s="58"/>
      <c r="O25" s="59">
        <v>3</v>
      </c>
      <c r="P25" s="134"/>
    </row>
    <row r="26" spans="1:16" s="23" customFormat="1" ht="13.5" customHeight="1">
      <c r="A26" s="17" t="s">
        <v>40</v>
      </c>
      <c r="B26" s="278" t="s">
        <v>150</v>
      </c>
      <c r="C26" s="248"/>
      <c r="D26" s="236">
        <v>1</v>
      </c>
      <c r="E26" s="167"/>
      <c r="F26" s="195"/>
      <c r="G26" s="178">
        <v>4</v>
      </c>
      <c r="H26" s="19">
        <f t="shared" si="7"/>
        <v>120</v>
      </c>
      <c r="I26" s="26">
        <f t="shared" si="8"/>
        <v>30</v>
      </c>
      <c r="J26" s="57">
        <v>16</v>
      </c>
      <c r="K26" s="57"/>
      <c r="L26" s="189">
        <v>14</v>
      </c>
      <c r="M26" s="20">
        <f t="shared" si="9"/>
        <v>90</v>
      </c>
      <c r="N26" s="58">
        <v>2</v>
      </c>
      <c r="O26" s="59"/>
      <c r="P26" s="134"/>
    </row>
    <row r="27" spans="1:16" s="23" customFormat="1" ht="12.75" customHeight="1">
      <c r="A27" s="17" t="s">
        <v>41</v>
      </c>
      <c r="B27" s="292" t="s">
        <v>167</v>
      </c>
      <c r="C27" s="248"/>
      <c r="D27" s="236">
        <v>1</v>
      </c>
      <c r="E27" s="167"/>
      <c r="F27" s="195"/>
      <c r="G27" s="178">
        <v>4</v>
      </c>
      <c r="H27" s="19">
        <f t="shared" si="7"/>
        <v>120</v>
      </c>
      <c r="I27" s="26">
        <f t="shared" si="8"/>
        <v>46</v>
      </c>
      <c r="J27" s="57">
        <v>30</v>
      </c>
      <c r="K27" s="57"/>
      <c r="L27" s="189">
        <v>16</v>
      </c>
      <c r="M27" s="20">
        <f t="shared" si="9"/>
        <v>74</v>
      </c>
      <c r="N27" s="58">
        <v>2</v>
      </c>
      <c r="O27" s="59"/>
      <c r="P27" s="134"/>
    </row>
    <row r="28" spans="1:16" s="23" customFormat="1" ht="15.75" customHeight="1">
      <c r="A28" s="17" t="s">
        <v>42</v>
      </c>
      <c r="B28" s="292" t="s">
        <v>151</v>
      </c>
      <c r="C28" s="248">
        <v>2</v>
      </c>
      <c r="D28" s="226"/>
      <c r="E28" s="167"/>
      <c r="F28" s="195"/>
      <c r="G28" s="178">
        <v>3</v>
      </c>
      <c r="H28" s="19">
        <f t="shared" si="7"/>
        <v>90</v>
      </c>
      <c r="I28" s="26">
        <f t="shared" si="8"/>
        <v>30</v>
      </c>
      <c r="J28" s="57">
        <v>16</v>
      </c>
      <c r="K28" s="57"/>
      <c r="L28" s="189">
        <v>14</v>
      </c>
      <c r="M28" s="20">
        <f t="shared" si="9"/>
        <v>60</v>
      </c>
      <c r="N28" s="58"/>
      <c r="O28" s="59">
        <v>3</v>
      </c>
      <c r="P28" s="134"/>
    </row>
    <row r="29" spans="1:16" s="23" customFormat="1" ht="33" customHeight="1" thickBot="1">
      <c r="A29" s="114" t="s">
        <v>43</v>
      </c>
      <c r="B29" s="293" t="s">
        <v>166</v>
      </c>
      <c r="C29" s="276">
        <v>1</v>
      </c>
      <c r="D29" s="227"/>
      <c r="E29" s="228"/>
      <c r="F29" s="229"/>
      <c r="G29" s="179">
        <v>4</v>
      </c>
      <c r="H29" s="115">
        <f t="shared" si="7"/>
        <v>120</v>
      </c>
      <c r="I29" s="116">
        <f t="shared" si="8"/>
        <v>30</v>
      </c>
      <c r="J29" s="117">
        <v>16</v>
      </c>
      <c r="K29" s="117"/>
      <c r="L29" s="190">
        <v>14</v>
      </c>
      <c r="M29" s="118">
        <f t="shared" si="9"/>
        <v>90</v>
      </c>
      <c r="N29" s="119">
        <v>1.5</v>
      </c>
      <c r="O29" s="120"/>
      <c r="P29" s="135"/>
    </row>
    <row r="30" spans="1:16" s="23" customFormat="1" ht="14.25" customHeight="1">
      <c r="A30" s="110" t="s">
        <v>44</v>
      </c>
      <c r="B30" s="197" t="s">
        <v>117</v>
      </c>
      <c r="C30" s="198"/>
      <c r="D30" s="199">
        <v>2</v>
      </c>
      <c r="E30" s="94"/>
      <c r="F30" s="95"/>
      <c r="G30" s="180">
        <v>6</v>
      </c>
      <c r="H30" s="96">
        <f t="shared" si="7"/>
        <v>180</v>
      </c>
      <c r="I30" s="107"/>
      <c r="J30" s="107"/>
      <c r="K30" s="107"/>
      <c r="L30" s="108"/>
      <c r="M30" s="100">
        <f t="shared" si="9"/>
        <v>180</v>
      </c>
      <c r="N30" s="111"/>
      <c r="O30" s="112"/>
      <c r="P30" s="136"/>
    </row>
    <row r="31" spans="1:16" s="23" customFormat="1" ht="13.5" customHeight="1">
      <c r="A31" s="60" t="s">
        <v>45</v>
      </c>
      <c r="B31" s="196" t="s">
        <v>118</v>
      </c>
      <c r="C31" s="200"/>
      <c r="D31" s="201">
        <v>3</v>
      </c>
      <c r="E31" s="170"/>
      <c r="F31" s="171"/>
      <c r="G31" s="177">
        <v>9</v>
      </c>
      <c r="H31" s="96">
        <f t="shared" si="7"/>
        <v>270</v>
      </c>
      <c r="I31" s="172"/>
      <c r="J31" s="172"/>
      <c r="K31" s="172"/>
      <c r="L31" s="173"/>
      <c r="M31" s="100">
        <f t="shared" si="9"/>
        <v>270</v>
      </c>
      <c r="N31" s="174"/>
      <c r="O31" s="175"/>
      <c r="P31" s="176"/>
    </row>
    <row r="32" spans="1:16" s="23" customFormat="1" ht="12.75" customHeight="1">
      <c r="A32" s="264" t="s">
        <v>116</v>
      </c>
      <c r="B32" s="265" t="s">
        <v>46</v>
      </c>
      <c r="C32" s="266"/>
      <c r="D32" s="267"/>
      <c r="E32" s="268"/>
      <c r="F32" s="269"/>
      <c r="G32" s="178">
        <v>9</v>
      </c>
      <c r="H32" s="19">
        <f t="shared" si="7"/>
        <v>270</v>
      </c>
      <c r="I32" s="26"/>
      <c r="J32" s="26"/>
      <c r="K32" s="26"/>
      <c r="L32" s="270"/>
      <c r="M32" s="20">
        <f t="shared" si="9"/>
        <v>270</v>
      </c>
      <c r="N32" s="271"/>
      <c r="O32" s="272"/>
      <c r="P32" s="273"/>
    </row>
    <row r="33" spans="1:16" s="61" customFormat="1" ht="15" customHeight="1" thickBot="1">
      <c r="A33" s="250"/>
      <c r="B33" s="251" t="s">
        <v>47</v>
      </c>
      <c r="C33" s="252">
        <v>3</v>
      </c>
      <c r="D33" s="253"/>
      <c r="E33" s="254"/>
      <c r="F33" s="255"/>
      <c r="G33" s="256"/>
      <c r="H33" s="257">
        <f t="shared" si="7"/>
        <v>0</v>
      </c>
      <c r="I33" s="258"/>
      <c r="J33" s="258"/>
      <c r="K33" s="258"/>
      <c r="L33" s="259"/>
      <c r="M33" s="260">
        <f t="shared" si="9"/>
        <v>0</v>
      </c>
      <c r="N33" s="261"/>
      <c r="O33" s="262"/>
      <c r="P33" s="263"/>
    </row>
    <row r="34" spans="1:16" s="23" customFormat="1" ht="15" customHeight="1" thickBot="1">
      <c r="A34" s="62"/>
      <c r="B34" s="104" t="s">
        <v>164</v>
      </c>
      <c r="C34" s="5">
        <v>5</v>
      </c>
      <c r="D34" s="5">
        <v>4</v>
      </c>
      <c r="E34" s="5">
        <f aca="true" t="shared" si="10" ref="E34:P34">SUM(E24:E33)</f>
        <v>0</v>
      </c>
      <c r="F34" s="274">
        <f t="shared" si="10"/>
        <v>0</v>
      </c>
      <c r="G34" s="109">
        <f t="shared" si="10"/>
        <v>46.5</v>
      </c>
      <c r="H34" s="275">
        <f t="shared" si="10"/>
        <v>1395</v>
      </c>
      <c r="I34" s="5">
        <f t="shared" si="10"/>
        <v>212</v>
      </c>
      <c r="J34" s="5">
        <f t="shared" si="10"/>
        <v>124</v>
      </c>
      <c r="K34" s="5">
        <f t="shared" si="10"/>
        <v>0</v>
      </c>
      <c r="L34" s="274">
        <f t="shared" si="10"/>
        <v>88</v>
      </c>
      <c r="M34" s="109">
        <f t="shared" si="10"/>
        <v>1183</v>
      </c>
      <c r="N34" s="275">
        <f t="shared" si="10"/>
        <v>7.5</v>
      </c>
      <c r="O34" s="5">
        <f t="shared" si="10"/>
        <v>6</v>
      </c>
      <c r="P34" s="274">
        <f t="shared" si="10"/>
        <v>0</v>
      </c>
    </row>
    <row r="35" spans="1:16" s="23" customFormat="1" ht="18" customHeight="1" thickBot="1">
      <c r="A35" s="29" t="s">
        <v>48</v>
      </c>
      <c r="B35" s="30"/>
      <c r="C35" s="31">
        <f>COUNTA(C36:C39)</f>
        <v>0</v>
      </c>
      <c r="D35" s="31">
        <f>COUNTA(D36:D39)</f>
        <v>4</v>
      </c>
      <c r="E35" s="31">
        <f>COUNTA(E36:E39)</f>
        <v>0</v>
      </c>
      <c r="F35" s="31">
        <f>COUNTA(F36:F39)</f>
        <v>0</v>
      </c>
      <c r="G35" s="32">
        <f aca="true" t="shared" si="11" ref="G35:L35">SUM(G36:G39)</f>
        <v>16.5</v>
      </c>
      <c r="H35" s="33">
        <f t="shared" si="11"/>
        <v>495</v>
      </c>
      <c r="I35" s="31">
        <f t="shared" si="11"/>
        <v>108</v>
      </c>
      <c r="J35" s="31">
        <f t="shared" si="11"/>
        <v>56</v>
      </c>
      <c r="K35" s="31">
        <f t="shared" si="11"/>
        <v>0</v>
      </c>
      <c r="L35" s="34">
        <f t="shared" si="11"/>
        <v>52</v>
      </c>
      <c r="M35" s="32">
        <f>H35-I35</f>
        <v>387</v>
      </c>
      <c r="N35" s="36">
        <f>SUM(N36:N39)</f>
        <v>0</v>
      </c>
      <c r="O35" s="36">
        <f>SUM(O36:O39)</f>
        <v>5</v>
      </c>
      <c r="P35" s="130">
        <f>SUM(P36:P39)</f>
        <v>8</v>
      </c>
    </row>
    <row r="36" spans="1:16" s="23" customFormat="1" ht="13.5" customHeight="1">
      <c r="A36" s="37" t="s">
        <v>49</v>
      </c>
      <c r="B36" s="585" t="s">
        <v>163</v>
      </c>
      <c r="C36" s="63"/>
      <c r="D36" s="63">
        <v>3</v>
      </c>
      <c r="E36" s="63"/>
      <c r="F36" s="64"/>
      <c r="G36" s="169">
        <v>3</v>
      </c>
      <c r="H36" s="41">
        <f>G36*30</f>
        <v>90</v>
      </c>
      <c r="I36" s="42">
        <f>SUM(J36:L36)</f>
        <v>30</v>
      </c>
      <c r="J36" s="43">
        <v>16</v>
      </c>
      <c r="K36" s="43"/>
      <c r="L36" s="44">
        <v>14</v>
      </c>
      <c r="M36" s="45">
        <f>H36-I36</f>
        <v>60</v>
      </c>
      <c r="N36" s="46"/>
      <c r="O36" s="47"/>
      <c r="P36" s="131">
        <v>4</v>
      </c>
    </row>
    <row r="37" spans="1:16" s="65" customFormat="1" ht="12.75" customHeight="1">
      <c r="A37" s="37" t="s">
        <v>50</v>
      </c>
      <c r="B37" s="586"/>
      <c r="C37" s="63"/>
      <c r="D37" s="63">
        <v>2</v>
      </c>
      <c r="E37" s="63"/>
      <c r="F37" s="64"/>
      <c r="G37" s="169">
        <v>5.5</v>
      </c>
      <c r="H37" s="41">
        <f>G37*30</f>
        <v>165</v>
      </c>
      <c r="I37" s="42">
        <f>SUM(J37:L37)</f>
        <v>30</v>
      </c>
      <c r="J37" s="43">
        <v>16</v>
      </c>
      <c r="K37" s="43"/>
      <c r="L37" s="44">
        <v>14</v>
      </c>
      <c r="M37" s="45">
        <f>H37-I37</f>
        <v>135</v>
      </c>
      <c r="N37" s="48"/>
      <c r="O37" s="49">
        <v>3</v>
      </c>
      <c r="P37" s="132"/>
    </row>
    <row r="38" spans="1:16" s="23" customFormat="1" ht="11.25" customHeight="1">
      <c r="A38" s="37" t="s">
        <v>51</v>
      </c>
      <c r="B38" s="586"/>
      <c r="C38" s="63"/>
      <c r="D38" s="186">
        <v>3</v>
      </c>
      <c r="E38" s="63"/>
      <c r="F38" s="64"/>
      <c r="G38" s="169">
        <v>3</v>
      </c>
      <c r="H38" s="41">
        <f>G38*30</f>
        <v>90</v>
      </c>
      <c r="I38" s="42">
        <f>SUM(J38:L38)</f>
        <v>24</v>
      </c>
      <c r="J38" s="43">
        <v>12</v>
      </c>
      <c r="K38" s="43"/>
      <c r="L38" s="44">
        <v>12</v>
      </c>
      <c r="M38" s="45">
        <f>H38-I38</f>
        <v>66</v>
      </c>
      <c r="N38" s="48"/>
      <c r="O38" s="49"/>
      <c r="P38" s="191">
        <v>4</v>
      </c>
    </row>
    <row r="39" spans="1:16" s="23" customFormat="1" ht="12.75" customHeight="1" thickBot="1">
      <c r="A39" s="37" t="s">
        <v>115</v>
      </c>
      <c r="B39" s="586"/>
      <c r="C39" s="63"/>
      <c r="D39" s="63">
        <v>2</v>
      </c>
      <c r="E39" s="63"/>
      <c r="F39" s="64"/>
      <c r="G39" s="169">
        <v>5</v>
      </c>
      <c r="H39" s="41">
        <f>G39*30</f>
        <v>150</v>
      </c>
      <c r="I39" s="42">
        <f>SUM(J39:L39)</f>
        <v>24</v>
      </c>
      <c r="J39" s="43">
        <v>12</v>
      </c>
      <c r="K39" s="43"/>
      <c r="L39" s="44">
        <v>12</v>
      </c>
      <c r="M39" s="45">
        <f>H39-I39</f>
        <v>126</v>
      </c>
      <c r="N39" s="48"/>
      <c r="O39" s="49">
        <v>2</v>
      </c>
      <c r="P39" s="132"/>
    </row>
    <row r="40" spans="1:16" s="23" customFormat="1" ht="13.5" customHeight="1" thickBot="1">
      <c r="A40" s="66"/>
      <c r="B40" s="51" t="s">
        <v>52</v>
      </c>
      <c r="C40" s="51">
        <f aca="true" t="shared" si="12" ref="C40:P40">SUM(C34,C35)</f>
        <v>5</v>
      </c>
      <c r="D40" s="51">
        <f t="shared" si="12"/>
        <v>8</v>
      </c>
      <c r="E40" s="51">
        <f t="shared" si="12"/>
        <v>0</v>
      </c>
      <c r="F40" s="52">
        <f t="shared" si="12"/>
        <v>0</v>
      </c>
      <c r="G40" s="53">
        <f t="shared" si="12"/>
        <v>63</v>
      </c>
      <c r="H40" s="54">
        <f t="shared" si="12"/>
        <v>1890</v>
      </c>
      <c r="I40" s="67">
        <f t="shared" si="12"/>
        <v>320</v>
      </c>
      <c r="J40" s="67">
        <f t="shared" si="12"/>
        <v>180</v>
      </c>
      <c r="K40" s="67">
        <f t="shared" si="12"/>
        <v>0</v>
      </c>
      <c r="L40" s="56">
        <f t="shared" si="12"/>
        <v>140</v>
      </c>
      <c r="M40" s="53">
        <f t="shared" si="12"/>
        <v>1570</v>
      </c>
      <c r="N40" s="54">
        <f t="shared" si="12"/>
        <v>7.5</v>
      </c>
      <c r="O40" s="67">
        <f t="shared" si="12"/>
        <v>11</v>
      </c>
      <c r="P40" s="56">
        <f t="shared" si="12"/>
        <v>8</v>
      </c>
    </row>
    <row r="41" spans="1:16" s="23" customFormat="1" ht="29.25" customHeight="1" thickBot="1">
      <c r="A41" s="577" t="s">
        <v>67</v>
      </c>
      <c r="B41" s="578"/>
      <c r="C41" s="3"/>
      <c r="D41" s="3"/>
      <c r="E41" s="3"/>
      <c r="F41" s="3"/>
      <c r="G41" s="4"/>
      <c r="H41" s="125">
        <f>G21/G44</f>
        <v>0.3</v>
      </c>
      <c r="I41" s="6"/>
      <c r="J41" s="6"/>
      <c r="K41" s="6"/>
      <c r="L41" s="105"/>
      <c r="M41" s="4"/>
      <c r="N41" s="5"/>
      <c r="O41" s="106"/>
      <c r="P41" s="7"/>
    </row>
    <row r="42" spans="1:16" s="16" customFormat="1" ht="29.25" customHeight="1" thickBot="1">
      <c r="A42" s="575" t="s">
        <v>66</v>
      </c>
      <c r="B42" s="576"/>
      <c r="C42" s="121"/>
      <c r="D42" s="121"/>
      <c r="E42" s="121"/>
      <c r="F42" s="121"/>
      <c r="G42" s="122"/>
      <c r="H42" s="123">
        <f>(G35+G18)/G44</f>
        <v>0.25</v>
      </c>
      <c r="I42" s="121"/>
      <c r="J42" s="121"/>
      <c r="K42" s="121"/>
      <c r="L42" s="124"/>
      <c r="M42" s="122"/>
      <c r="N42" s="121"/>
      <c r="O42" s="121"/>
      <c r="P42" s="137"/>
    </row>
    <row r="43" spans="2:16" s="23" customFormat="1" ht="13.5" customHeight="1" thickBot="1">
      <c r="B43" s="68"/>
      <c r="C43" s="587" t="s">
        <v>53</v>
      </c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</row>
    <row r="44" spans="1:16" s="23" customFormat="1" ht="13.5" customHeight="1" thickBot="1">
      <c r="A44" s="69"/>
      <c r="B44" s="70"/>
      <c r="C44" s="54">
        <f aca="true" t="shared" si="13" ref="C44:P44">SUM(C40,C21)</f>
        <v>9</v>
      </c>
      <c r="D44" s="55">
        <f t="shared" si="13"/>
        <v>12</v>
      </c>
      <c r="E44" s="55">
        <f t="shared" si="13"/>
        <v>0</v>
      </c>
      <c r="F44" s="71">
        <f t="shared" si="13"/>
        <v>1</v>
      </c>
      <c r="G44" s="53">
        <f t="shared" si="13"/>
        <v>90</v>
      </c>
      <c r="H44" s="67">
        <f t="shared" si="13"/>
        <v>2700</v>
      </c>
      <c r="I44" s="55">
        <f t="shared" si="13"/>
        <v>574</v>
      </c>
      <c r="J44" s="55">
        <f t="shared" si="13"/>
        <v>320</v>
      </c>
      <c r="K44" s="55">
        <f t="shared" si="13"/>
        <v>0</v>
      </c>
      <c r="L44" s="71">
        <f t="shared" si="13"/>
        <v>254</v>
      </c>
      <c r="M44" s="53">
        <f t="shared" si="13"/>
        <v>2126</v>
      </c>
      <c r="N44" s="67">
        <f t="shared" si="13"/>
        <v>16</v>
      </c>
      <c r="O44" s="55">
        <f t="shared" si="13"/>
        <v>16</v>
      </c>
      <c r="P44" s="55">
        <f t="shared" si="13"/>
        <v>16</v>
      </c>
    </row>
    <row r="45" spans="1:16" s="16" customFormat="1" ht="11.25" customHeight="1">
      <c r="A45" s="72"/>
      <c r="B45" s="23"/>
      <c r="C45" s="589" t="s">
        <v>54</v>
      </c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73">
        <v>16</v>
      </c>
      <c r="O45" s="74">
        <v>16</v>
      </c>
      <c r="P45" s="75">
        <v>16</v>
      </c>
    </row>
    <row r="46" spans="1:16" s="23" customFormat="1" ht="12.75" customHeight="1">
      <c r="A46" s="72"/>
      <c r="C46" s="565" t="s">
        <v>55</v>
      </c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230">
        <v>4</v>
      </c>
      <c r="O46" s="231">
        <v>4</v>
      </c>
      <c r="P46" s="232">
        <v>1</v>
      </c>
    </row>
    <row r="47" spans="1:16" s="23" customFormat="1" ht="10.5" customHeight="1">
      <c r="A47" s="65"/>
      <c r="C47" s="565" t="s">
        <v>56</v>
      </c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233">
        <v>4</v>
      </c>
      <c r="O47" s="233">
        <v>3</v>
      </c>
      <c r="P47" s="234">
        <v>5</v>
      </c>
    </row>
    <row r="48" spans="1:16" s="23" customFormat="1" ht="12.75" customHeight="1">
      <c r="A48" s="65"/>
      <c r="C48" s="565" t="s">
        <v>172</v>
      </c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76"/>
      <c r="O48" s="77"/>
      <c r="P48" s="78"/>
    </row>
    <row r="49" spans="1:16" s="23" customFormat="1" ht="13.5" customHeight="1" thickBot="1">
      <c r="A49" s="65"/>
      <c r="C49" s="580" t="s">
        <v>57</v>
      </c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79"/>
      <c r="O49" s="235">
        <v>1</v>
      </c>
      <c r="P49" s="80"/>
    </row>
    <row r="50" spans="1:16" s="23" customFormat="1" ht="2.25" customHeight="1">
      <c r="A50" s="81"/>
      <c r="B50" s="82"/>
      <c r="C50" s="83"/>
      <c r="D50" s="82"/>
      <c r="E50" s="83"/>
      <c r="F50" s="81"/>
      <c r="G50" s="81"/>
      <c r="H50" s="81"/>
      <c r="I50" s="81"/>
      <c r="J50" s="81"/>
      <c r="K50" s="81"/>
      <c r="L50" s="81"/>
      <c r="M50" s="9"/>
      <c r="N50" s="9"/>
      <c r="O50" s="9"/>
      <c r="P50" s="9"/>
    </row>
    <row r="51" spans="1:16" ht="11.25" customHeight="1">
      <c r="A51" s="81"/>
      <c r="B51" s="84" t="s">
        <v>58</v>
      </c>
      <c r="C51" s="84"/>
      <c r="D51" s="83"/>
      <c r="E51" s="82"/>
      <c r="F51" s="82"/>
      <c r="G51" s="82"/>
      <c r="H51" s="81"/>
      <c r="I51" s="81"/>
      <c r="J51" s="84" t="s">
        <v>58</v>
      </c>
      <c r="M51" s="81"/>
      <c r="O51" s="82"/>
      <c r="P51" s="81"/>
    </row>
    <row r="52" spans="1:16" ht="14.25" customHeight="1">
      <c r="A52" s="81"/>
      <c r="B52" s="181" t="s">
        <v>294</v>
      </c>
      <c r="C52" s="65"/>
      <c r="D52" s="65"/>
      <c r="E52" s="65"/>
      <c r="F52" s="82"/>
      <c r="G52" s="81"/>
      <c r="H52" s="81"/>
      <c r="J52" s="85" t="s">
        <v>59</v>
      </c>
      <c r="M52" s="81"/>
      <c r="O52" s="82"/>
      <c r="P52" s="81"/>
    </row>
    <row r="53" spans="1:16" ht="11.25" customHeight="1">
      <c r="A53" s="81"/>
      <c r="B53" s="182" t="s">
        <v>295</v>
      </c>
      <c r="C53" s="84" t="s">
        <v>58</v>
      </c>
      <c r="G53" s="16"/>
      <c r="H53" s="81"/>
      <c r="I53" s="81"/>
      <c r="J53" s="84"/>
      <c r="M53" s="81"/>
      <c r="O53" s="82"/>
      <c r="P53" s="81"/>
    </row>
    <row r="54" spans="1:16" ht="15.75">
      <c r="A54" s="81"/>
      <c r="B54" s="183" t="s">
        <v>296</v>
      </c>
      <c r="C54" s="181" t="s">
        <v>123</v>
      </c>
      <c r="D54" s="184"/>
      <c r="E54" s="185"/>
      <c r="F54" s="183"/>
      <c r="G54" s="183"/>
      <c r="H54" s="183"/>
      <c r="I54" s="183"/>
      <c r="J54" s="85" t="s">
        <v>60</v>
      </c>
      <c r="M54" s="81"/>
      <c r="O54" s="82"/>
      <c r="P54" s="81"/>
    </row>
    <row r="55" spans="1:16" ht="12.75" customHeight="1">
      <c r="A55" s="81"/>
      <c r="B55" s="65" t="s">
        <v>61</v>
      </c>
      <c r="C55" s="182" t="s">
        <v>130</v>
      </c>
      <c r="D55" s="184"/>
      <c r="E55" s="183"/>
      <c r="F55" s="183"/>
      <c r="G55" s="183"/>
      <c r="H55" s="183"/>
      <c r="I55" s="183"/>
      <c r="J55" s="65" t="s">
        <v>61</v>
      </c>
      <c r="M55" s="81"/>
      <c r="O55" s="82"/>
      <c r="P55" s="81"/>
    </row>
    <row r="56" spans="1:16" ht="13.5" customHeight="1">
      <c r="A56" s="81"/>
      <c r="B56" s="81"/>
      <c r="C56" s="579" t="s">
        <v>129</v>
      </c>
      <c r="D56" s="579"/>
      <c r="E56" s="579"/>
      <c r="F56" s="579"/>
      <c r="G56" s="579"/>
      <c r="H56" s="579"/>
      <c r="I56" s="579"/>
      <c r="J56" s="81"/>
      <c r="M56" s="81"/>
      <c r="O56" s="81"/>
      <c r="P56" s="81"/>
    </row>
    <row r="57" spans="1:16" ht="15.75">
      <c r="A57" s="81"/>
      <c r="B57" s="84" t="s">
        <v>58</v>
      </c>
      <c r="C57" s="183" t="s">
        <v>121</v>
      </c>
      <c r="D57" s="184"/>
      <c r="E57" s="183"/>
      <c r="F57" s="183"/>
      <c r="G57" s="183"/>
      <c r="H57" s="183"/>
      <c r="I57" s="183"/>
      <c r="J57" s="84" t="s">
        <v>58</v>
      </c>
      <c r="M57" s="81"/>
      <c r="O57" s="84"/>
      <c r="P57" s="83"/>
    </row>
    <row r="58" spans="1:16" ht="11.25" customHeight="1">
      <c r="A58" s="81"/>
      <c r="B58" s="181" t="s">
        <v>298</v>
      </c>
      <c r="C58" s="65" t="s">
        <v>61</v>
      </c>
      <c r="D58" s="65"/>
      <c r="F58" s="82"/>
      <c r="G58" s="83"/>
      <c r="H58" s="81"/>
      <c r="I58" s="81"/>
      <c r="J58" s="84" t="s">
        <v>62</v>
      </c>
      <c r="M58" s="81"/>
      <c r="O58" s="84"/>
      <c r="P58" s="83"/>
    </row>
    <row r="59" spans="1:16" ht="15.75" customHeight="1">
      <c r="A59" s="81"/>
      <c r="B59" s="182" t="s">
        <v>299</v>
      </c>
      <c r="C59" s="65"/>
      <c r="D59" s="82"/>
      <c r="E59" s="82"/>
      <c r="F59" s="82"/>
      <c r="G59" s="16"/>
      <c r="H59" s="81"/>
      <c r="I59" s="81"/>
      <c r="J59" s="65" t="s">
        <v>63</v>
      </c>
      <c r="M59" s="81"/>
      <c r="O59" s="65"/>
      <c r="P59" s="65"/>
    </row>
    <row r="60" spans="1:16" ht="12.75" customHeight="1">
      <c r="A60" s="81"/>
      <c r="B60" s="183" t="s">
        <v>297</v>
      </c>
      <c r="C60" s="87"/>
      <c r="D60" s="88"/>
      <c r="E60" s="88"/>
      <c r="F60" s="82"/>
      <c r="G60" s="86"/>
      <c r="H60" s="81"/>
      <c r="I60" s="81"/>
      <c r="J60" s="65" t="s">
        <v>64</v>
      </c>
      <c r="M60" s="81"/>
      <c r="O60" s="65"/>
      <c r="P60" s="82"/>
    </row>
    <row r="61" spans="2:16" ht="15">
      <c r="B61" s="65" t="s">
        <v>61</v>
      </c>
      <c r="J61" s="65" t="s">
        <v>61</v>
      </c>
      <c r="O61" s="87"/>
      <c r="P61" s="88"/>
    </row>
  </sheetData>
  <sheetProtection/>
  <mergeCells count="36">
    <mergeCell ref="I4:I7"/>
    <mergeCell ref="C56:I56"/>
    <mergeCell ref="C48:M48"/>
    <mergeCell ref="C49:M49"/>
    <mergeCell ref="A23:P23"/>
    <mergeCell ref="B36:B39"/>
    <mergeCell ref="C43:P43"/>
    <mergeCell ref="C45:M45"/>
    <mergeCell ref="C46:M46"/>
    <mergeCell ref="A2:A7"/>
    <mergeCell ref="B2:B7"/>
    <mergeCell ref="C2:F2"/>
    <mergeCell ref="G2:G7"/>
    <mergeCell ref="F4:F7"/>
    <mergeCell ref="C47:M47"/>
    <mergeCell ref="A10:P10"/>
    <mergeCell ref="B19:B20"/>
    <mergeCell ref="A22:P22"/>
    <mergeCell ref="A42:B42"/>
    <mergeCell ref="A41:B41"/>
    <mergeCell ref="J4:L4"/>
    <mergeCell ref="N4:P4"/>
    <mergeCell ref="J5:J7"/>
    <mergeCell ref="K5:K7"/>
    <mergeCell ref="L5:L7"/>
    <mergeCell ref="N6:P6"/>
    <mergeCell ref="H2:M2"/>
    <mergeCell ref="N2:P2"/>
    <mergeCell ref="N3:O3"/>
    <mergeCell ref="C3:C7"/>
    <mergeCell ref="D3:D7"/>
    <mergeCell ref="E3:F3"/>
    <mergeCell ref="H3:H7"/>
    <mergeCell ref="I3:L3"/>
    <mergeCell ref="M3:M7"/>
    <mergeCell ref="E4:E7"/>
  </mergeCells>
  <printOptions horizontalCentered="1"/>
  <pageMargins left="0.03937007874015748" right="0.03937007874015748" top="0.03937007874015748" bottom="0" header="0" footer="0"/>
  <pageSetup horizontalDpi="600" verticalDpi="600" orientation="landscape" paperSize="9" scale="105" r:id="rId1"/>
  <rowBreaks count="1" manualBreakCount="1">
    <brk id="2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140625" style="377" customWidth="1"/>
    <col min="2" max="2" width="17.00390625" style="434" customWidth="1"/>
    <col min="3" max="3" width="5.57421875" style="298" customWidth="1"/>
    <col min="4" max="4" width="4.28125" style="298" customWidth="1"/>
    <col min="5" max="5" width="4.00390625" style="298" customWidth="1"/>
    <col min="6" max="7" width="3.57421875" style="298" customWidth="1"/>
    <col min="8" max="8" width="4.57421875" style="298" customWidth="1"/>
    <col min="9" max="9" width="4.421875" style="298" customWidth="1"/>
    <col min="10" max="10" width="4.7109375" style="298" customWidth="1"/>
    <col min="11" max="11" width="12.00390625" style="422" customWidth="1"/>
    <col min="12" max="12" width="6.421875" style="298" customWidth="1"/>
    <col min="13" max="13" width="10.7109375" style="298" customWidth="1"/>
    <col min="14" max="14" width="24.57421875" style="378" customWidth="1"/>
    <col min="15" max="15" width="14.140625" style="378" customWidth="1"/>
    <col min="16" max="16" width="17.7109375" style="298" customWidth="1"/>
    <col min="17" max="16384" width="9.140625" style="298" customWidth="1"/>
  </cols>
  <sheetData>
    <row r="1" spans="1:16" ht="15.75">
      <c r="A1" s="294"/>
      <c r="B1" s="423"/>
      <c r="C1" s="296"/>
      <c r="D1" s="296"/>
      <c r="E1" s="296"/>
      <c r="F1" s="296"/>
      <c r="G1" s="296"/>
      <c r="H1" s="296"/>
      <c r="I1" s="296"/>
      <c r="J1" s="296"/>
      <c r="K1" s="419"/>
      <c r="L1" s="296"/>
      <c r="M1" s="296"/>
      <c r="N1" s="295"/>
      <c r="O1" s="295"/>
      <c r="P1" s="297" t="s">
        <v>173</v>
      </c>
    </row>
    <row r="2" spans="1:15" s="302" customFormat="1" ht="18.75">
      <c r="A2" s="299"/>
      <c r="B2" s="424"/>
      <c r="C2" s="301" t="s">
        <v>29</v>
      </c>
      <c r="K2" s="420"/>
      <c r="N2" s="300"/>
      <c r="O2" s="300"/>
    </row>
    <row r="3" spans="1:16" ht="15.75" thickBot="1">
      <c r="A3" s="294"/>
      <c r="B3" s="423"/>
      <c r="C3" s="296"/>
      <c r="D3" s="296"/>
      <c r="E3" s="296"/>
      <c r="F3" s="296"/>
      <c r="G3" s="296"/>
      <c r="H3" s="296"/>
      <c r="I3" s="296"/>
      <c r="J3" s="296"/>
      <c r="K3" s="419"/>
      <c r="L3" s="296"/>
      <c r="M3" s="296"/>
      <c r="N3" s="295"/>
      <c r="O3" s="295"/>
      <c r="P3" s="296"/>
    </row>
    <row r="4" spans="1:16" ht="15">
      <c r="A4" s="611" t="s">
        <v>1</v>
      </c>
      <c r="B4" s="558" t="s">
        <v>2</v>
      </c>
      <c r="C4" s="617" t="s">
        <v>4</v>
      </c>
      <c r="D4" s="620" t="s">
        <v>5</v>
      </c>
      <c r="E4" s="621"/>
      <c r="F4" s="621"/>
      <c r="G4" s="621"/>
      <c r="H4" s="621"/>
      <c r="I4" s="622"/>
      <c r="J4" s="623" t="s">
        <v>174</v>
      </c>
      <c r="K4" s="623" t="s">
        <v>175</v>
      </c>
      <c r="L4" s="623" t="s">
        <v>176</v>
      </c>
      <c r="M4" s="623" t="s">
        <v>177</v>
      </c>
      <c r="N4" s="600" t="s">
        <v>178</v>
      </c>
      <c r="O4" s="600" t="s">
        <v>179</v>
      </c>
      <c r="P4" s="600" t="s">
        <v>180</v>
      </c>
    </row>
    <row r="5" spans="1:16" ht="15">
      <c r="A5" s="612"/>
      <c r="B5" s="631"/>
      <c r="C5" s="618"/>
      <c r="D5" s="603" t="s">
        <v>10</v>
      </c>
      <c r="E5" s="605" t="s">
        <v>11</v>
      </c>
      <c r="F5" s="605"/>
      <c r="G5" s="605"/>
      <c r="H5" s="606"/>
      <c r="I5" s="607" t="s">
        <v>12</v>
      </c>
      <c r="J5" s="624"/>
      <c r="K5" s="624"/>
      <c r="L5" s="624"/>
      <c r="M5" s="624"/>
      <c r="N5" s="601"/>
      <c r="O5" s="601"/>
      <c r="P5" s="601"/>
    </row>
    <row r="6" spans="1:16" ht="14.25" customHeight="1">
      <c r="A6" s="612"/>
      <c r="B6" s="631"/>
      <c r="C6" s="618"/>
      <c r="D6" s="603"/>
      <c r="E6" s="609" t="s">
        <v>14</v>
      </c>
      <c r="F6" s="605" t="s">
        <v>15</v>
      </c>
      <c r="G6" s="605"/>
      <c r="H6" s="606"/>
      <c r="I6" s="607"/>
      <c r="J6" s="624"/>
      <c r="K6" s="624"/>
      <c r="L6" s="624"/>
      <c r="M6" s="624"/>
      <c r="N6" s="601"/>
      <c r="O6" s="601"/>
      <c r="P6" s="601"/>
    </row>
    <row r="7" spans="1:16" ht="22.5" customHeight="1">
      <c r="A7" s="612"/>
      <c r="B7" s="631"/>
      <c r="C7" s="618"/>
      <c r="D7" s="603"/>
      <c r="E7" s="609"/>
      <c r="F7" s="609" t="s">
        <v>17</v>
      </c>
      <c r="G7" s="609" t="s">
        <v>18</v>
      </c>
      <c r="H7" s="626" t="s">
        <v>19</v>
      </c>
      <c r="I7" s="607"/>
      <c r="J7" s="624"/>
      <c r="K7" s="624"/>
      <c r="L7" s="624"/>
      <c r="M7" s="624"/>
      <c r="N7" s="601"/>
      <c r="O7" s="601"/>
      <c r="P7" s="601"/>
    </row>
    <row r="8" spans="1:16" ht="20.25" customHeight="1">
      <c r="A8" s="612"/>
      <c r="B8" s="631"/>
      <c r="C8" s="618"/>
      <c r="D8" s="603"/>
      <c r="E8" s="609"/>
      <c r="F8" s="609"/>
      <c r="G8" s="609"/>
      <c r="H8" s="626"/>
      <c r="I8" s="607"/>
      <c r="J8" s="624"/>
      <c r="K8" s="624"/>
      <c r="L8" s="624"/>
      <c r="M8" s="624"/>
      <c r="N8" s="601"/>
      <c r="O8" s="601"/>
      <c r="P8" s="601"/>
    </row>
    <row r="9" spans="1:16" ht="15.75" thickBot="1">
      <c r="A9" s="613"/>
      <c r="B9" s="632"/>
      <c r="C9" s="619"/>
      <c r="D9" s="604"/>
      <c r="E9" s="610"/>
      <c r="F9" s="610"/>
      <c r="G9" s="610"/>
      <c r="H9" s="627"/>
      <c r="I9" s="608"/>
      <c r="J9" s="625"/>
      <c r="K9" s="625"/>
      <c r="L9" s="625"/>
      <c r="M9" s="625"/>
      <c r="N9" s="602"/>
      <c r="O9" s="602"/>
      <c r="P9" s="602"/>
    </row>
    <row r="10" spans="1:16" ht="16.5" thickBot="1">
      <c r="A10" s="628" t="s">
        <v>181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30"/>
    </row>
    <row r="11" spans="1:16" s="296" customFormat="1" ht="47.25" customHeight="1">
      <c r="A11" s="303" t="s">
        <v>28</v>
      </c>
      <c r="B11" s="425" t="s">
        <v>182</v>
      </c>
      <c r="C11" s="304">
        <v>3</v>
      </c>
      <c r="D11" s="305">
        <v>90</v>
      </c>
      <c r="E11" s="306">
        <v>30</v>
      </c>
      <c r="F11" s="307">
        <v>16</v>
      </c>
      <c r="G11" s="307"/>
      <c r="H11" s="308">
        <v>14</v>
      </c>
      <c r="I11" s="309">
        <v>60</v>
      </c>
      <c r="J11" s="310" t="s">
        <v>183</v>
      </c>
      <c r="K11" s="311" t="s">
        <v>184</v>
      </c>
      <c r="L11" s="312" t="s">
        <v>185</v>
      </c>
      <c r="M11" s="311" t="s">
        <v>186</v>
      </c>
      <c r="N11" s="313" t="s">
        <v>187</v>
      </c>
      <c r="O11" s="314" t="s">
        <v>182</v>
      </c>
      <c r="P11" s="315" t="s">
        <v>188</v>
      </c>
    </row>
    <row r="12" spans="1:16" s="296" customFormat="1" ht="47.25" customHeight="1">
      <c r="A12" s="316" t="s">
        <v>30</v>
      </c>
      <c r="B12" s="426" t="s">
        <v>189</v>
      </c>
      <c r="C12" s="317">
        <v>3</v>
      </c>
      <c r="D12" s="318">
        <v>90</v>
      </c>
      <c r="E12" s="319">
        <v>30</v>
      </c>
      <c r="F12" s="320">
        <v>16</v>
      </c>
      <c r="G12" s="320"/>
      <c r="H12" s="321">
        <v>14</v>
      </c>
      <c r="I12" s="322">
        <v>60</v>
      </c>
      <c r="J12" s="323" t="s">
        <v>183</v>
      </c>
      <c r="K12" s="324" t="s">
        <v>184</v>
      </c>
      <c r="L12" s="325" t="s">
        <v>185</v>
      </c>
      <c r="M12" s="324" t="s">
        <v>190</v>
      </c>
      <c r="N12" s="326" t="s">
        <v>191</v>
      </c>
      <c r="O12" s="327" t="s">
        <v>189</v>
      </c>
      <c r="P12" s="328" t="s">
        <v>192</v>
      </c>
    </row>
    <row r="13" spans="1:16" s="296" customFormat="1" ht="47.25" customHeight="1">
      <c r="A13" s="316" t="s">
        <v>193</v>
      </c>
      <c r="B13" s="426" t="s">
        <v>194</v>
      </c>
      <c r="C13" s="317">
        <v>3</v>
      </c>
      <c r="D13" s="318">
        <v>90</v>
      </c>
      <c r="E13" s="319">
        <v>30</v>
      </c>
      <c r="F13" s="329">
        <v>16</v>
      </c>
      <c r="G13" s="329"/>
      <c r="H13" s="330">
        <v>14</v>
      </c>
      <c r="I13" s="322">
        <v>60</v>
      </c>
      <c r="J13" s="323" t="s">
        <v>183</v>
      </c>
      <c r="K13" s="324" t="s">
        <v>195</v>
      </c>
      <c r="L13" s="325" t="s">
        <v>185</v>
      </c>
      <c r="M13" s="324" t="s">
        <v>186</v>
      </c>
      <c r="N13" s="331" t="s">
        <v>196</v>
      </c>
      <c r="O13" s="332"/>
      <c r="P13" s="333" t="s">
        <v>197</v>
      </c>
    </row>
    <row r="14" spans="1:16" s="296" customFormat="1" ht="47.25" customHeight="1" thickBot="1">
      <c r="A14" s="334" t="s">
        <v>198</v>
      </c>
      <c r="B14" s="427" t="s">
        <v>199</v>
      </c>
      <c r="C14" s="335">
        <v>3</v>
      </c>
      <c r="D14" s="336">
        <v>90</v>
      </c>
      <c r="E14" s="337">
        <v>30</v>
      </c>
      <c r="F14" s="320">
        <v>16</v>
      </c>
      <c r="G14" s="320"/>
      <c r="H14" s="338">
        <v>14</v>
      </c>
      <c r="I14" s="339">
        <v>60</v>
      </c>
      <c r="J14" s="340" t="s">
        <v>183</v>
      </c>
      <c r="K14" s="341" t="s">
        <v>184</v>
      </c>
      <c r="L14" s="342" t="s">
        <v>185</v>
      </c>
      <c r="M14" s="343" t="s">
        <v>186</v>
      </c>
      <c r="N14" s="344" t="s">
        <v>200</v>
      </c>
      <c r="O14" s="345"/>
      <c r="P14" s="346" t="s">
        <v>201</v>
      </c>
    </row>
    <row r="15" spans="1:16" ht="16.5" thickBot="1">
      <c r="A15" s="593" t="s">
        <v>202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5"/>
    </row>
    <row r="16" spans="1:16" s="296" customFormat="1" ht="45" customHeight="1">
      <c r="A16" s="303" t="s">
        <v>28</v>
      </c>
      <c r="B16" s="428" t="s">
        <v>203</v>
      </c>
      <c r="C16" s="304">
        <v>5</v>
      </c>
      <c r="D16" s="305">
        <v>150</v>
      </c>
      <c r="E16" s="319">
        <v>46</v>
      </c>
      <c r="F16" s="329">
        <v>30</v>
      </c>
      <c r="G16" s="329"/>
      <c r="H16" s="347">
        <v>16</v>
      </c>
      <c r="I16" s="322">
        <v>74</v>
      </c>
      <c r="J16" s="348" t="s">
        <v>183</v>
      </c>
      <c r="K16" s="311" t="s">
        <v>184</v>
      </c>
      <c r="L16" s="349" t="s">
        <v>185</v>
      </c>
      <c r="M16" s="311" t="s">
        <v>186</v>
      </c>
      <c r="N16" s="350" t="s">
        <v>204</v>
      </c>
      <c r="O16" s="313" t="s">
        <v>205</v>
      </c>
      <c r="P16" s="351" t="s">
        <v>188</v>
      </c>
    </row>
    <row r="17" spans="1:16" s="296" customFormat="1" ht="45" customHeight="1">
      <c r="A17" s="352" t="s">
        <v>30</v>
      </c>
      <c r="B17" s="429" t="s">
        <v>206</v>
      </c>
      <c r="C17" s="317">
        <v>5</v>
      </c>
      <c r="D17" s="318">
        <v>150</v>
      </c>
      <c r="E17" s="319">
        <v>46</v>
      </c>
      <c r="F17" s="329">
        <v>30</v>
      </c>
      <c r="G17" s="329"/>
      <c r="H17" s="347">
        <v>16</v>
      </c>
      <c r="I17" s="322">
        <v>74</v>
      </c>
      <c r="J17" s="348" t="s">
        <v>183</v>
      </c>
      <c r="K17" s="324" t="s">
        <v>207</v>
      </c>
      <c r="L17" s="353" t="s">
        <v>185</v>
      </c>
      <c r="M17" s="324" t="s">
        <v>186</v>
      </c>
      <c r="N17" s="354" t="s">
        <v>208</v>
      </c>
      <c r="O17" s="331" t="s">
        <v>206</v>
      </c>
      <c r="P17" s="333" t="s">
        <v>209</v>
      </c>
    </row>
    <row r="18" spans="1:16" s="296" customFormat="1" ht="45" customHeight="1">
      <c r="A18" s="352" t="s">
        <v>193</v>
      </c>
      <c r="B18" s="429" t="s">
        <v>210</v>
      </c>
      <c r="C18" s="317">
        <v>4</v>
      </c>
      <c r="D18" s="318">
        <v>120</v>
      </c>
      <c r="E18" s="319">
        <v>46</v>
      </c>
      <c r="F18" s="329">
        <v>30</v>
      </c>
      <c r="G18" s="329"/>
      <c r="H18" s="347">
        <v>16</v>
      </c>
      <c r="I18" s="322">
        <v>74</v>
      </c>
      <c r="J18" s="348" t="s">
        <v>183</v>
      </c>
      <c r="K18" s="355" t="s">
        <v>184</v>
      </c>
      <c r="L18" s="348" t="s">
        <v>185</v>
      </c>
      <c r="M18" s="324" t="s">
        <v>186</v>
      </c>
      <c r="N18" s="354" t="s">
        <v>211</v>
      </c>
      <c r="O18" s="331" t="s">
        <v>210</v>
      </c>
      <c r="P18" s="333" t="s">
        <v>212</v>
      </c>
    </row>
    <row r="19" spans="1:16" s="296" customFormat="1" ht="45" customHeight="1">
      <c r="A19" s="352" t="s">
        <v>198</v>
      </c>
      <c r="B19" s="356" t="s">
        <v>213</v>
      </c>
      <c r="C19" s="317">
        <v>4</v>
      </c>
      <c r="D19" s="318">
        <v>120</v>
      </c>
      <c r="E19" s="319">
        <v>46</v>
      </c>
      <c r="F19" s="329">
        <v>30</v>
      </c>
      <c r="G19" s="329"/>
      <c r="H19" s="347">
        <v>16</v>
      </c>
      <c r="I19" s="322">
        <v>74</v>
      </c>
      <c r="J19" s="348" t="s">
        <v>183</v>
      </c>
      <c r="K19" s="355" t="s">
        <v>184</v>
      </c>
      <c r="L19" s="348" t="s">
        <v>185</v>
      </c>
      <c r="M19" s="324" t="s">
        <v>186</v>
      </c>
      <c r="N19" s="354" t="s">
        <v>214</v>
      </c>
      <c r="O19" s="331" t="s">
        <v>215</v>
      </c>
      <c r="P19" s="333" t="s">
        <v>216</v>
      </c>
    </row>
    <row r="20" spans="1:16" s="296" customFormat="1" ht="45" customHeight="1">
      <c r="A20" s="352" t="s">
        <v>217</v>
      </c>
      <c r="B20" s="430" t="s">
        <v>218</v>
      </c>
      <c r="C20" s="357">
        <v>5</v>
      </c>
      <c r="D20" s="358">
        <v>150</v>
      </c>
      <c r="E20" s="359">
        <v>46</v>
      </c>
      <c r="F20" s="320">
        <v>30</v>
      </c>
      <c r="G20" s="320"/>
      <c r="H20" s="338">
        <v>16</v>
      </c>
      <c r="I20" s="360">
        <v>74</v>
      </c>
      <c r="J20" s="348" t="s">
        <v>183</v>
      </c>
      <c r="K20" s="409" t="s">
        <v>195</v>
      </c>
      <c r="L20" s="353" t="s">
        <v>185</v>
      </c>
      <c r="M20" s="324" t="s">
        <v>186</v>
      </c>
      <c r="N20" s="361" t="s">
        <v>219</v>
      </c>
      <c r="O20" s="362" t="s">
        <v>220</v>
      </c>
      <c r="P20" s="363" t="s">
        <v>221</v>
      </c>
    </row>
    <row r="21" spans="1:16" s="296" customFormat="1" ht="45" customHeight="1">
      <c r="A21" s="316" t="s">
        <v>222</v>
      </c>
      <c r="B21" s="356" t="s">
        <v>223</v>
      </c>
      <c r="C21" s="317">
        <v>5</v>
      </c>
      <c r="D21" s="318">
        <v>150</v>
      </c>
      <c r="E21" s="319">
        <v>46</v>
      </c>
      <c r="F21" s="329">
        <v>30</v>
      </c>
      <c r="G21" s="329"/>
      <c r="H21" s="347">
        <v>16</v>
      </c>
      <c r="I21" s="322">
        <v>74</v>
      </c>
      <c r="J21" s="348" t="s">
        <v>183</v>
      </c>
      <c r="K21" s="324" t="s">
        <v>207</v>
      </c>
      <c r="L21" s="348" t="s">
        <v>185</v>
      </c>
      <c r="M21" s="324" t="s">
        <v>186</v>
      </c>
      <c r="N21" s="364" t="s">
        <v>224</v>
      </c>
      <c r="O21" s="362" t="s">
        <v>223</v>
      </c>
      <c r="P21" s="363" t="s">
        <v>209</v>
      </c>
    </row>
    <row r="22" spans="1:16" s="296" customFormat="1" ht="37.5" customHeight="1">
      <c r="A22" s="316" t="s">
        <v>225</v>
      </c>
      <c r="B22" s="365" t="s">
        <v>226</v>
      </c>
      <c r="C22" s="317">
        <v>4</v>
      </c>
      <c r="D22" s="318">
        <v>120</v>
      </c>
      <c r="E22" s="319">
        <v>46</v>
      </c>
      <c r="F22" s="329">
        <v>30</v>
      </c>
      <c r="G22" s="329"/>
      <c r="H22" s="347">
        <v>16</v>
      </c>
      <c r="I22" s="322">
        <v>74</v>
      </c>
      <c r="J22" s="348" t="s">
        <v>183</v>
      </c>
      <c r="K22" s="324" t="s">
        <v>184</v>
      </c>
      <c r="L22" s="348" t="s">
        <v>185</v>
      </c>
      <c r="M22" s="324" t="s">
        <v>186</v>
      </c>
      <c r="N22" s="361" t="s">
        <v>227</v>
      </c>
      <c r="O22" s="362" t="s">
        <v>226</v>
      </c>
      <c r="P22" s="366" t="s">
        <v>228</v>
      </c>
    </row>
    <row r="23" spans="1:16" s="296" customFormat="1" ht="37.5" customHeight="1" thickBot="1">
      <c r="A23" s="367" t="s">
        <v>229</v>
      </c>
      <c r="B23" s="368" t="s">
        <v>230</v>
      </c>
      <c r="C23" s="369">
        <v>4</v>
      </c>
      <c r="D23" s="370">
        <v>120</v>
      </c>
      <c r="E23" s="337">
        <v>46</v>
      </c>
      <c r="F23" s="371">
        <v>30</v>
      </c>
      <c r="G23" s="371"/>
      <c r="H23" s="372">
        <v>16</v>
      </c>
      <c r="I23" s="339">
        <v>74</v>
      </c>
      <c r="J23" s="373" t="s">
        <v>183</v>
      </c>
      <c r="K23" s="343" t="s">
        <v>184</v>
      </c>
      <c r="L23" s="373" t="s">
        <v>185</v>
      </c>
      <c r="M23" s="343" t="s">
        <v>186</v>
      </c>
      <c r="N23" s="374" t="s">
        <v>224</v>
      </c>
      <c r="O23" s="375"/>
      <c r="P23" s="376" t="s">
        <v>216</v>
      </c>
    </row>
    <row r="25" spans="1:16" s="297" customFormat="1" ht="15.75">
      <c r="A25" s="379"/>
      <c r="B25" s="431"/>
      <c r="K25" s="421"/>
      <c r="N25" s="380"/>
      <c r="O25" s="380"/>
      <c r="P25" s="297" t="s">
        <v>231</v>
      </c>
    </row>
    <row r="26" spans="1:15" s="302" customFormat="1" ht="18.75">
      <c r="A26" s="299"/>
      <c r="B26" s="424"/>
      <c r="C26" s="301" t="s">
        <v>232</v>
      </c>
      <c r="K26" s="420"/>
      <c r="N26" s="300"/>
      <c r="O26" s="300"/>
    </row>
    <row r="27" spans="1:16" ht="15.75" thickBot="1">
      <c r="A27" s="294"/>
      <c r="B27" s="423"/>
      <c r="C27" s="296"/>
      <c r="D27" s="296"/>
      <c r="E27" s="296"/>
      <c r="F27" s="296"/>
      <c r="G27" s="296"/>
      <c r="H27" s="296"/>
      <c r="I27" s="296"/>
      <c r="J27" s="296"/>
      <c r="K27" s="419"/>
      <c r="L27" s="296"/>
      <c r="M27" s="296"/>
      <c r="N27" s="295"/>
      <c r="O27" s="295"/>
      <c r="P27" s="296"/>
    </row>
    <row r="28" spans="1:16" ht="15" customHeight="1">
      <c r="A28" s="611" t="s">
        <v>1</v>
      </c>
      <c r="B28" s="614" t="s">
        <v>2</v>
      </c>
      <c r="C28" s="617" t="s">
        <v>4</v>
      </c>
      <c r="D28" s="620" t="s">
        <v>5</v>
      </c>
      <c r="E28" s="621"/>
      <c r="F28" s="621"/>
      <c r="G28" s="621"/>
      <c r="H28" s="621"/>
      <c r="I28" s="622"/>
      <c r="J28" s="623" t="s">
        <v>174</v>
      </c>
      <c r="K28" s="623" t="s">
        <v>175</v>
      </c>
      <c r="L28" s="623" t="s">
        <v>176</v>
      </c>
      <c r="M28" s="623" t="s">
        <v>177</v>
      </c>
      <c r="N28" s="600" t="s">
        <v>178</v>
      </c>
      <c r="O28" s="600" t="s">
        <v>179</v>
      </c>
      <c r="P28" s="600" t="s">
        <v>180</v>
      </c>
    </row>
    <row r="29" spans="1:16" ht="15" customHeight="1">
      <c r="A29" s="612"/>
      <c r="B29" s="615"/>
      <c r="C29" s="618"/>
      <c r="D29" s="603" t="s">
        <v>10</v>
      </c>
      <c r="E29" s="605" t="s">
        <v>11</v>
      </c>
      <c r="F29" s="605"/>
      <c r="G29" s="605"/>
      <c r="H29" s="606"/>
      <c r="I29" s="607" t="s">
        <v>12</v>
      </c>
      <c r="J29" s="624"/>
      <c r="K29" s="624"/>
      <c r="L29" s="624"/>
      <c r="M29" s="624"/>
      <c r="N29" s="601"/>
      <c r="O29" s="601"/>
      <c r="P29" s="601"/>
    </row>
    <row r="30" spans="1:16" ht="14.25" customHeight="1">
      <c r="A30" s="612"/>
      <c r="B30" s="615"/>
      <c r="C30" s="618"/>
      <c r="D30" s="603"/>
      <c r="E30" s="609" t="s">
        <v>14</v>
      </c>
      <c r="F30" s="605" t="s">
        <v>15</v>
      </c>
      <c r="G30" s="605"/>
      <c r="H30" s="606"/>
      <c r="I30" s="607"/>
      <c r="J30" s="624"/>
      <c r="K30" s="624"/>
      <c r="L30" s="624"/>
      <c r="M30" s="624"/>
      <c r="N30" s="601"/>
      <c r="O30" s="601"/>
      <c r="P30" s="601"/>
    </row>
    <row r="31" spans="1:16" ht="22.5" customHeight="1">
      <c r="A31" s="612"/>
      <c r="B31" s="615"/>
      <c r="C31" s="618"/>
      <c r="D31" s="603"/>
      <c r="E31" s="609"/>
      <c r="F31" s="609" t="s">
        <v>17</v>
      </c>
      <c r="G31" s="609" t="s">
        <v>18</v>
      </c>
      <c r="H31" s="626" t="s">
        <v>19</v>
      </c>
      <c r="I31" s="607"/>
      <c r="J31" s="624"/>
      <c r="K31" s="624"/>
      <c r="L31" s="624"/>
      <c r="M31" s="624"/>
      <c r="N31" s="601"/>
      <c r="O31" s="601"/>
      <c r="P31" s="601"/>
    </row>
    <row r="32" spans="1:16" ht="20.25" customHeight="1">
      <c r="A32" s="612"/>
      <c r="B32" s="615"/>
      <c r="C32" s="618"/>
      <c r="D32" s="603"/>
      <c r="E32" s="609"/>
      <c r="F32" s="609"/>
      <c r="G32" s="609"/>
      <c r="H32" s="626"/>
      <c r="I32" s="607"/>
      <c r="J32" s="624"/>
      <c r="K32" s="624"/>
      <c r="L32" s="624"/>
      <c r="M32" s="624"/>
      <c r="N32" s="601"/>
      <c r="O32" s="601"/>
      <c r="P32" s="601"/>
    </row>
    <row r="33" spans="1:16" ht="15.75" thickBot="1">
      <c r="A33" s="613"/>
      <c r="B33" s="616"/>
      <c r="C33" s="619"/>
      <c r="D33" s="604"/>
      <c r="E33" s="610"/>
      <c r="F33" s="610"/>
      <c r="G33" s="610"/>
      <c r="H33" s="627"/>
      <c r="I33" s="608"/>
      <c r="J33" s="625"/>
      <c r="K33" s="625"/>
      <c r="L33" s="625"/>
      <c r="M33" s="625"/>
      <c r="N33" s="602"/>
      <c r="O33" s="602"/>
      <c r="P33" s="602"/>
    </row>
    <row r="34" spans="1:16" ht="16.5" thickBot="1">
      <c r="A34" s="593" t="s">
        <v>233</v>
      </c>
      <c r="B34" s="594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5"/>
    </row>
    <row r="35" spans="1:16" ht="48" customHeight="1">
      <c r="A35" s="381" t="s">
        <v>49</v>
      </c>
      <c r="B35" s="428" t="s">
        <v>234</v>
      </c>
      <c r="C35" s="382">
        <v>3</v>
      </c>
      <c r="D35" s="383">
        <f>C35*30</f>
        <v>90</v>
      </c>
      <c r="E35" s="306">
        <f>F35+G35+H35</f>
        <v>30</v>
      </c>
      <c r="F35" s="307">
        <v>16</v>
      </c>
      <c r="G35" s="307"/>
      <c r="H35" s="307">
        <v>14</v>
      </c>
      <c r="I35" s="384">
        <f>D35-E35</f>
        <v>60</v>
      </c>
      <c r="J35" s="385" t="s">
        <v>183</v>
      </c>
      <c r="K35" s="311" t="s">
        <v>195</v>
      </c>
      <c r="L35" s="386" t="s">
        <v>185</v>
      </c>
      <c r="M35" s="311" t="s">
        <v>186</v>
      </c>
      <c r="N35" s="313" t="s">
        <v>235</v>
      </c>
      <c r="O35" s="313" t="s">
        <v>234</v>
      </c>
      <c r="P35" s="351" t="s">
        <v>236</v>
      </c>
    </row>
    <row r="36" spans="1:16" ht="48" customHeight="1">
      <c r="A36" s="316" t="s">
        <v>50</v>
      </c>
      <c r="B36" s="429" t="s">
        <v>237</v>
      </c>
      <c r="C36" s="317">
        <v>5.5</v>
      </c>
      <c r="D36" s="318">
        <f aca="true" t="shared" si="0" ref="D36:D42">C36*30</f>
        <v>165</v>
      </c>
      <c r="E36" s="387">
        <f aca="true" t="shared" si="1" ref="E36:E42">F36+G36+H36</f>
        <v>30</v>
      </c>
      <c r="F36" s="329">
        <v>16</v>
      </c>
      <c r="G36" s="329"/>
      <c r="H36" s="329">
        <v>14</v>
      </c>
      <c r="I36" s="388">
        <f aca="true" t="shared" si="2" ref="I36:I42">D36-E36</f>
        <v>135</v>
      </c>
      <c r="J36" s="323" t="s">
        <v>183</v>
      </c>
      <c r="K36" s="355" t="s">
        <v>184</v>
      </c>
      <c r="L36" s="389" t="s">
        <v>185</v>
      </c>
      <c r="M36" s="324" t="s">
        <v>186</v>
      </c>
      <c r="N36" s="331" t="s">
        <v>238</v>
      </c>
      <c r="O36" s="331" t="s">
        <v>237</v>
      </c>
      <c r="P36" s="333" t="s">
        <v>239</v>
      </c>
    </row>
    <row r="37" spans="1:16" ht="48" customHeight="1">
      <c r="A37" s="316" t="s">
        <v>51</v>
      </c>
      <c r="B37" s="356" t="s">
        <v>240</v>
      </c>
      <c r="C37" s="317">
        <v>3</v>
      </c>
      <c r="D37" s="318">
        <f t="shared" si="0"/>
        <v>90</v>
      </c>
      <c r="E37" s="319">
        <f t="shared" si="1"/>
        <v>30</v>
      </c>
      <c r="F37" s="329">
        <v>16</v>
      </c>
      <c r="G37" s="329"/>
      <c r="H37" s="329">
        <v>14</v>
      </c>
      <c r="I37" s="390">
        <f t="shared" si="2"/>
        <v>60</v>
      </c>
      <c r="J37" s="323" t="s">
        <v>183</v>
      </c>
      <c r="K37" s="355" t="s">
        <v>184</v>
      </c>
      <c r="L37" s="389" t="s">
        <v>185</v>
      </c>
      <c r="M37" s="324" t="s">
        <v>186</v>
      </c>
      <c r="N37" s="391" t="s">
        <v>241</v>
      </c>
      <c r="O37" s="331" t="s">
        <v>242</v>
      </c>
      <c r="P37" s="333" t="s">
        <v>212</v>
      </c>
    </row>
    <row r="38" spans="1:16" ht="48" customHeight="1">
      <c r="A38" s="316" t="s">
        <v>115</v>
      </c>
      <c r="B38" s="429" t="s">
        <v>243</v>
      </c>
      <c r="C38" s="317">
        <v>5</v>
      </c>
      <c r="D38" s="318">
        <f t="shared" si="0"/>
        <v>150</v>
      </c>
      <c r="E38" s="319">
        <f t="shared" si="1"/>
        <v>30</v>
      </c>
      <c r="F38" s="329">
        <v>16</v>
      </c>
      <c r="G38" s="329"/>
      <c r="H38" s="329">
        <v>14</v>
      </c>
      <c r="I38" s="390">
        <f t="shared" si="2"/>
        <v>120</v>
      </c>
      <c r="J38" s="323" t="s">
        <v>183</v>
      </c>
      <c r="K38" s="355" t="s">
        <v>184</v>
      </c>
      <c r="L38" s="389" t="s">
        <v>185</v>
      </c>
      <c r="M38" s="324" t="s">
        <v>186</v>
      </c>
      <c r="N38" s="331" t="s">
        <v>244</v>
      </c>
      <c r="O38" s="331" t="s">
        <v>243</v>
      </c>
      <c r="P38" s="333" t="s">
        <v>245</v>
      </c>
    </row>
    <row r="39" spans="1:16" ht="48" customHeight="1">
      <c r="A39" s="316" t="s">
        <v>246</v>
      </c>
      <c r="B39" s="429" t="s">
        <v>247</v>
      </c>
      <c r="C39" s="392">
        <v>3</v>
      </c>
      <c r="D39" s="318">
        <f t="shared" si="0"/>
        <v>90</v>
      </c>
      <c r="E39" s="359">
        <f t="shared" si="1"/>
        <v>30</v>
      </c>
      <c r="F39" s="329">
        <v>16</v>
      </c>
      <c r="G39" s="329"/>
      <c r="H39" s="329">
        <v>14</v>
      </c>
      <c r="I39" s="393">
        <f t="shared" si="2"/>
        <v>60</v>
      </c>
      <c r="J39" s="323" t="s">
        <v>183</v>
      </c>
      <c r="K39" s="355" t="s">
        <v>184</v>
      </c>
      <c r="L39" s="323" t="s">
        <v>185</v>
      </c>
      <c r="M39" s="324" t="s">
        <v>186</v>
      </c>
      <c r="N39" s="394" t="s">
        <v>224</v>
      </c>
      <c r="O39" s="395"/>
      <c r="P39" s="366" t="s">
        <v>228</v>
      </c>
    </row>
    <row r="40" spans="1:16" ht="48" customHeight="1">
      <c r="A40" s="316" t="s">
        <v>248</v>
      </c>
      <c r="B40" s="429" t="s">
        <v>249</v>
      </c>
      <c r="C40" s="317">
        <v>5.5</v>
      </c>
      <c r="D40" s="318">
        <f t="shared" si="0"/>
        <v>165</v>
      </c>
      <c r="E40" s="387">
        <f t="shared" si="1"/>
        <v>30</v>
      </c>
      <c r="F40" s="329">
        <v>16</v>
      </c>
      <c r="G40" s="329"/>
      <c r="H40" s="329">
        <v>14</v>
      </c>
      <c r="I40" s="388">
        <f t="shared" si="2"/>
        <v>135</v>
      </c>
      <c r="J40" s="323" t="s">
        <v>183</v>
      </c>
      <c r="K40" s="355" t="s">
        <v>184</v>
      </c>
      <c r="L40" s="323" t="s">
        <v>185</v>
      </c>
      <c r="M40" s="324" t="s">
        <v>186</v>
      </c>
      <c r="N40" s="394" t="s">
        <v>224</v>
      </c>
      <c r="O40" s="395"/>
      <c r="P40" s="333" t="s">
        <v>239</v>
      </c>
    </row>
    <row r="41" spans="1:16" ht="48" customHeight="1">
      <c r="A41" s="316" t="s">
        <v>250</v>
      </c>
      <c r="B41" s="429" t="s">
        <v>251</v>
      </c>
      <c r="C41" s="317">
        <v>3</v>
      </c>
      <c r="D41" s="318">
        <f t="shared" si="0"/>
        <v>90</v>
      </c>
      <c r="E41" s="319">
        <f t="shared" si="1"/>
        <v>30</v>
      </c>
      <c r="F41" s="329">
        <v>16</v>
      </c>
      <c r="G41" s="329"/>
      <c r="H41" s="329">
        <v>14</v>
      </c>
      <c r="I41" s="390">
        <f t="shared" si="2"/>
        <v>60</v>
      </c>
      <c r="J41" s="323" t="s">
        <v>183</v>
      </c>
      <c r="K41" s="355" t="s">
        <v>195</v>
      </c>
      <c r="L41" s="323" t="s">
        <v>185</v>
      </c>
      <c r="M41" s="324" t="s">
        <v>186</v>
      </c>
      <c r="N41" s="394" t="s">
        <v>224</v>
      </c>
      <c r="O41" s="395"/>
      <c r="P41" s="333" t="s">
        <v>252</v>
      </c>
    </row>
    <row r="42" spans="1:16" ht="48" customHeight="1" thickBot="1">
      <c r="A42" s="334" t="s">
        <v>253</v>
      </c>
      <c r="B42" s="432" t="s">
        <v>254</v>
      </c>
      <c r="C42" s="317">
        <v>5</v>
      </c>
      <c r="D42" s="336">
        <f t="shared" si="0"/>
        <v>150</v>
      </c>
      <c r="E42" s="387">
        <f t="shared" si="1"/>
        <v>30</v>
      </c>
      <c r="F42" s="371">
        <v>16</v>
      </c>
      <c r="G42" s="371"/>
      <c r="H42" s="371">
        <v>14</v>
      </c>
      <c r="I42" s="388">
        <f t="shared" si="2"/>
        <v>120</v>
      </c>
      <c r="J42" s="340" t="s">
        <v>183</v>
      </c>
      <c r="K42" s="343" t="s">
        <v>195</v>
      </c>
      <c r="L42" s="340" t="s">
        <v>185</v>
      </c>
      <c r="M42" s="343" t="s">
        <v>186</v>
      </c>
      <c r="N42" s="396" t="s">
        <v>224</v>
      </c>
      <c r="O42" s="345"/>
      <c r="P42" s="397" t="s">
        <v>236</v>
      </c>
    </row>
    <row r="43" spans="1:16" ht="16.5" thickBot="1">
      <c r="A43" s="596" t="s">
        <v>255</v>
      </c>
      <c r="B43" s="597"/>
      <c r="C43" s="597"/>
      <c r="D43" s="597"/>
      <c r="E43" s="597"/>
      <c r="F43" s="598"/>
      <c r="G43" s="598"/>
      <c r="H43" s="598"/>
      <c r="I43" s="597"/>
      <c r="J43" s="597"/>
      <c r="K43" s="597"/>
      <c r="L43" s="597"/>
      <c r="M43" s="597"/>
      <c r="N43" s="597"/>
      <c r="O43" s="597"/>
      <c r="P43" s="599"/>
    </row>
    <row r="44" spans="1:16" s="295" customFormat="1" ht="48.75" customHeight="1">
      <c r="A44" s="303" t="s">
        <v>49</v>
      </c>
      <c r="B44" s="398" t="s">
        <v>256</v>
      </c>
      <c r="C44" s="399">
        <v>3</v>
      </c>
      <c r="D44" s="400">
        <f aca="true" t="shared" si="3" ref="D44:D57">C44*30</f>
        <v>90</v>
      </c>
      <c r="E44" s="401">
        <f aca="true" t="shared" si="4" ref="E44:E57">SUM(F44:H44)</f>
        <v>40</v>
      </c>
      <c r="F44" s="402">
        <v>20</v>
      </c>
      <c r="G44" s="402"/>
      <c r="H44" s="402">
        <v>20</v>
      </c>
      <c r="I44" s="403">
        <f>D44-E44</f>
        <v>50</v>
      </c>
      <c r="J44" s="404" t="s">
        <v>183</v>
      </c>
      <c r="K44" s="311" t="s">
        <v>184</v>
      </c>
      <c r="L44" s="404" t="s">
        <v>185</v>
      </c>
      <c r="M44" s="311" t="s">
        <v>186</v>
      </c>
      <c r="N44" s="313" t="s">
        <v>257</v>
      </c>
      <c r="O44" s="313" t="s">
        <v>258</v>
      </c>
      <c r="P44" s="351" t="s">
        <v>201</v>
      </c>
    </row>
    <row r="45" spans="1:16" s="295" customFormat="1" ht="48.75" customHeight="1">
      <c r="A45" s="316" t="s">
        <v>50</v>
      </c>
      <c r="B45" s="426" t="s">
        <v>259</v>
      </c>
      <c r="C45" s="399">
        <v>7</v>
      </c>
      <c r="D45" s="400">
        <f t="shared" si="3"/>
        <v>210</v>
      </c>
      <c r="E45" s="401">
        <f t="shared" si="4"/>
        <v>56</v>
      </c>
      <c r="F45" s="402">
        <v>28</v>
      </c>
      <c r="G45" s="402"/>
      <c r="H45" s="402">
        <v>28</v>
      </c>
      <c r="I45" s="403">
        <f aca="true" t="shared" si="5" ref="I45:I57">D45-E45</f>
        <v>154</v>
      </c>
      <c r="J45" s="405" t="s">
        <v>183</v>
      </c>
      <c r="K45" s="355" t="s">
        <v>184</v>
      </c>
      <c r="L45" s="405" t="s">
        <v>185</v>
      </c>
      <c r="M45" s="324" t="s">
        <v>186</v>
      </c>
      <c r="N45" s="331" t="s">
        <v>260</v>
      </c>
      <c r="O45" s="331" t="s">
        <v>261</v>
      </c>
      <c r="P45" s="406" t="s">
        <v>262</v>
      </c>
    </row>
    <row r="46" spans="1:16" s="295" customFormat="1" ht="48.75" customHeight="1">
      <c r="A46" s="316" t="s">
        <v>51</v>
      </c>
      <c r="B46" s="426" t="s">
        <v>263</v>
      </c>
      <c r="C46" s="399">
        <v>8</v>
      </c>
      <c r="D46" s="400">
        <f t="shared" si="3"/>
        <v>240</v>
      </c>
      <c r="E46" s="401">
        <f t="shared" si="4"/>
        <v>56</v>
      </c>
      <c r="F46" s="402">
        <v>28</v>
      </c>
      <c r="G46" s="402"/>
      <c r="H46" s="402">
        <v>28</v>
      </c>
      <c r="I46" s="403">
        <f t="shared" si="5"/>
        <v>184</v>
      </c>
      <c r="J46" s="405" t="s">
        <v>183</v>
      </c>
      <c r="K46" s="355" t="s">
        <v>184</v>
      </c>
      <c r="L46" s="405" t="s">
        <v>185</v>
      </c>
      <c r="M46" s="324" t="s">
        <v>186</v>
      </c>
      <c r="N46" s="331" t="s">
        <v>264</v>
      </c>
      <c r="O46" s="395"/>
      <c r="P46" s="333" t="s">
        <v>236</v>
      </c>
    </row>
    <row r="47" spans="1:16" s="295" customFormat="1" ht="48.75" customHeight="1">
      <c r="A47" s="316" t="s">
        <v>115</v>
      </c>
      <c r="B47" s="407" t="s">
        <v>265</v>
      </c>
      <c r="C47" s="399">
        <v>6</v>
      </c>
      <c r="D47" s="400">
        <f t="shared" si="3"/>
        <v>180</v>
      </c>
      <c r="E47" s="401">
        <f t="shared" si="4"/>
        <v>60</v>
      </c>
      <c r="F47" s="402">
        <v>46</v>
      </c>
      <c r="G47" s="402"/>
      <c r="H47" s="402">
        <v>14</v>
      </c>
      <c r="I47" s="403">
        <f t="shared" si="5"/>
        <v>120</v>
      </c>
      <c r="J47" s="405" t="s">
        <v>183</v>
      </c>
      <c r="K47" s="324" t="s">
        <v>207</v>
      </c>
      <c r="L47" s="405" t="s">
        <v>185</v>
      </c>
      <c r="M47" s="324" t="s">
        <v>186</v>
      </c>
      <c r="N47" s="354" t="s">
        <v>266</v>
      </c>
      <c r="O47" s="331" t="s">
        <v>265</v>
      </c>
      <c r="P47" s="333" t="s">
        <v>267</v>
      </c>
    </row>
    <row r="48" spans="1:16" s="295" customFormat="1" ht="48.75" customHeight="1">
      <c r="A48" s="316" t="s">
        <v>246</v>
      </c>
      <c r="B48" s="407" t="s">
        <v>268</v>
      </c>
      <c r="C48" s="399">
        <v>5</v>
      </c>
      <c r="D48" s="400">
        <f t="shared" si="3"/>
        <v>150</v>
      </c>
      <c r="E48" s="401">
        <f t="shared" si="4"/>
        <v>60</v>
      </c>
      <c r="F48" s="402">
        <v>30</v>
      </c>
      <c r="G48" s="402"/>
      <c r="H48" s="402">
        <v>30</v>
      </c>
      <c r="I48" s="403">
        <f t="shared" si="5"/>
        <v>90</v>
      </c>
      <c r="J48" s="405" t="s">
        <v>183</v>
      </c>
      <c r="K48" s="355" t="s">
        <v>184</v>
      </c>
      <c r="L48" s="405" t="s">
        <v>185</v>
      </c>
      <c r="M48" s="324" t="s">
        <v>186</v>
      </c>
      <c r="N48" s="395" t="s">
        <v>224</v>
      </c>
      <c r="O48" s="395"/>
      <c r="P48" s="333" t="s">
        <v>239</v>
      </c>
    </row>
    <row r="49" spans="1:16" s="295" customFormat="1" ht="48.75" customHeight="1">
      <c r="A49" s="316" t="s">
        <v>248</v>
      </c>
      <c r="B49" s="407" t="s">
        <v>269</v>
      </c>
      <c r="C49" s="399">
        <v>7</v>
      </c>
      <c r="D49" s="400">
        <f t="shared" si="3"/>
        <v>210</v>
      </c>
      <c r="E49" s="401">
        <f t="shared" si="4"/>
        <v>60</v>
      </c>
      <c r="F49" s="402">
        <v>30</v>
      </c>
      <c r="G49" s="402"/>
      <c r="H49" s="402">
        <v>30</v>
      </c>
      <c r="I49" s="403">
        <f t="shared" si="5"/>
        <v>150</v>
      </c>
      <c r="J49" s="405" t="s">
        <v>183</v>
      </c>
      <c r="K49" s="355" t="s">
        <v>184</v>
      </c>
      <c r="L49" s="405" t="s">
        <v>185</v>
      </c>
      <c r="M49" s="324" t="s">
        <v>186</v>
      </c>
      <c r="N49" s="354" t="s">
        <v>270</v>
      </c>
      <c r="O49" s="331" t="s">
        <v>271</v>
      </c>
      <c r="P49" s="333" t="s">
        <v>201</v>
      </c>
    </row>
    <row r="50" spans="1:16" s="295" customFormat="1" ht="48.75" customHeight="1">
      <c r="A50" s="316" t="s">
        <v>250</v>
      </c>
      <c r="B50" s="407" t="s">
        <v>272</v>
      </c>
      <c r="C50" s="399">
        <v>6</v>
      </c>
      <c r="D50" s="400">
        <f t="shared" si="3"/>
        <v>180</v>
      </c>
      <c r="E50" s="401">
        <f t="shared" si="4"/>
        <v>46</v>
      </c>
      <c r="F50" s="402">
        <v>30</v>
      </c>
      <c r="G50" s="402"/>
      <c r="H50" s="402">
        <v>16</v>
      </c>
      <c r="I50" s="403">
        <f t="shared" si="5"/>
        <v>134</v>
      </c>
      <c r="J50" s="405" t="s">
        <v>183</v>
      </c>
      <c r="K50" s="355" t="s">
        <v>195</v>
      </c>
      <c r="L50" s="405" t="s">
        <v>185</v>
      </c>
      <c r="M50" s="324" t="s">
        <v>186</v>
      </c>
      <c r="N50" s="331" t="s">
        <v>273</v>
      </c>
      <c r="O50" s="331" t="s">
        <v>272</v>
      </c>
      <c r="P50" s="333" t="s">
        <v>236</v>
      </c>
    </row>
    <row r="51" spans="1:16" s="295" customFormat="1" ht="48.75" customHeight="1">
      <c r="A51" s="316" t="s">
        <v>253</v>
      </c>
      <c r="B51" s="426" t="s">
        <v>274</v>
      </c>
      <c r="C51" s="399">
        <v>3</v>
      </c>
      <c r="D51" s="400">
        <f t="shared" si="3"/>
        <v>90</v>
      </c>
      <c r="E51" s="401">
        <f t="shared" si="4"/>
        <v>40</v>
      </c>
      <c r="F51" s="402">
        <v>20</v>
      </c>
      <c r="G51" s="402"/>
      <c r="H51" s="402">
        <v>20</v>
      </c>
      <c r="I51" s="403">
        <f t="shared" si="5"/>
        <v>50</v>
      </c>
      <c r="J51" s="405" t="s">
        <v>183</v>
      </c>
      <c r="K51" s="355" t="s">
        <v>184</v>
      </c>
      <c r="L51" s="405" t="s">
        <v>185</v>
      </c>
      <c r="M51" s="324" t="s">
        <v>186</v>
      </c>
      <c r="N51" s="394" t="s">
        <v>224</v>
      </c>
      <c r="O51" s="331" t="s">
        <v>274</v>
      </c>
      <c r="P51" s="333" t="s">
        <v>212</v>
      </c>
    </row>
    <row r="52" spans="1:16" s="295" customFormat="1" ht="48.75" customHeight="1">
      <c r="A52" s="316" t="s">
        <v>275</v>
      </c>
      <c r="B52" s="433" t="s">
        <v>276</v>
      </c>
      <c r="C52" s="399">
        <v>7</v>
      </c>
      <c r="D52" s="400">
        <f t="shared" si="3"/>
        <v>210</v>
      </c>
      <c r="E52" s="401">
        <f t="shared" si="4"/>
        <v>56</v>
      </c>
      <c r="F52" s="402">
        <v>28</v>
      </c>
      <c r="G52" s="402"/>
      <c r="H52" s="402">
        <v>28</v>
      </c>
      <c r="I52" s="403">
        <f t="shared" si="5"/>
        <v>154</v>
      </c>
      <c r="J52" s="405" t="s">
        <v>183</v>
      </c>
      <c r="K52" s="355" t="s">
        <v>184</v>
      </c>
      <c r="L52" s="405" t="s">
        <v>185</v>
      </c>
      <c r="M52" s="355" t="s">
        <v>186</v>
      </c>
      <c r="N52" s="362" t="s">
        <v>277</v>
      </c>
      <c r="O52" s="362" t="s">
        <v>276</v>
      </c>
      <c r="P52" s="363" t="s">
        <v>201</v>
      </c>
    </row>
    <row r="53" spans="1:16" s="295" customFormat="1" ht="48.75" customHeight="1">
      <c r="A53" s="316" t="s">
        <v>278</v>
      </c>
      <c r="B53" s="426" t="s">
        <v>279</v>
      </c>
      <c r="C53" s="399">
        <v>8</v>
      </c>
      <c r="D53" s="400">
        <f t="shared" si="3"/>
        <v>240</v>
      </c>
      <c r="E53" s="401">
        <f t="shared" si="4"/>
        <v>56</v>
      </c>
      <c r="F53" s="402">
        <v>28</v>
      </c>
      <c r="G53" s="402"/>
      <c r="H53" s="402">
        <v>28</v>
      </c>
      <c r="I53" s="403">
        <f t="shared" si="5"/>
        <v>184</v>
      </c>
      <c r="J53" s="405" t="s">
        <v>183</v>
      </c>
      <c r="K53" s="355" t="s">
        <v>184</v>
      </c>
      <c r="L53" s="405" t="s">
        <v>185</v>
      </c>
      <c r="M53" s="355" t="s">
        <v>186</v>
      </c>
      <c r="N53" s="362" t="s">
        <v>280</v>
      </c>
      <c r="O53" s="362" t="s">
        <v>281</v>
      </c>
      <c r="P53" s="363" t="s">
        <v>201</v>
      </c>
    </row>
    <row r="54" spans="1:16" s="295" customFormat="1" ht="48.75" customHeight="1">
      <c r="A54" s="316" t="s">
        <v>282</v>
      </c>
      <c r="B54" s="407" t="s">
        <v>283</v>
      </c>
      <c r="C54" s="399">
        <v>6</v>
      </c>
      <c r="D54" s="400">
        <f t="shared" si="3"/>
        <v>180</v>
      </c>
      <c r="E54" s="401">
        <f t="shared" si="4"/>
        <v>60</v>
      </c>
      <c r="F54" s="402">
        <v>46</v>
      </c>
      <c r="G54" s="402"/>
      <c r="H54" s="402">
        <v>14</v>
      </c>
      <c r="I54" s="403">
        <f t="shared" si="5"/>
        <v>120</v>
      </c>
      <c r="J54" s="405" t="s">
        <v>183</v>
      </c>
      <c r="K54" s="324" t="s">
        <v>207</v>
      </c>
      <c r="L54" s="405" t="s">
        <v>185</v>
      </c>
      <c r="M54" s="324" t="s">
        <v>186</v>
      </c>
      <c r="N54" s="394" t="s">
        <v>224</v>
      </c>
      <c r="O54" s="395"/>
      <c r="P54" s="333" t="s">
        <v>267</v>
      </c>
    </row>
    <row r="55" spans="1:16" s="295" customFormat="1" ht="48.75" customHeight="1">
      <c r="A55" s="316" t="s">
        <v>284</v>
      </c>
      <c r="B55" s="426" t="s">
        <v>285</v>
      </c>
      <c r="C55" s="399">
        <v>5</v>
      </c>
      <c r="D55" s="400">
        <f t="shared" si="3"/>
        <v>150</v>
      </c>
      <c r="E55" s="401">
        <f t="shared" si="4"/>
        <v>60</v>
      </c>
      <c r="F55" s="402">
        <v>30</v>
      </c>
      <c r="G55" s="402"/>
      <c r="H55" s="402">
        <v>30</v>
      </c>
      <c r="I55" s="403">
        <f t="shared" si="5"/>
        <v>90</v>
      </c>
      <c r="J55" s="405" t="s">
        <v>183</v>
      </c>
      <c r="K55" s="355" t="s">
        <v>195</v>
      </c>
      <c r="L55" s="405" t="s">
        <v>185</v>
      </c>
      <c r="M55" s="324" t="s">
        <v>186</v>
      </c>
      <c r="N55" s="331" t="s">
        <v>286</v>
      </c>
      <c r="O55" s="331" t="s">
        <v>285</v>
      </c>
      <c r="P55" s="333" t="s">
        <v>197</v>
      </c>
    </row>
    <row r="56" spans="1:16" s="295" customFormat="1" ht="48.75" customHeight="1">
      <c r="A56" s="316" t="s">
        <v>287</v>
      </c>
      <c r="B56" s="426" t="s">
        <v>288</v>
      </c>
      <c r="C56" s="399">
        <v>7</v>
      </c>
      <c r="D56" s="400">
        <f t="shared" si="3"/>
        <v>210</v>
      </c>
      <c r="E56" s="401">
        <f t="shared" si="4"/>
        <v>60</v>
      </c>
      <c r="F56" s="402">
        <v>30</v>
      </c>
      <c r="G56" s="402"/>
      <c r="H56" s="402">
        <v>30</v>
      </c>
      <c r="I56" s="403">
        <f t="shared" si="5"/>
        <v>150</v>
      </c>
      <c r="J56" s="408" t="s">
        <v>183</v>
      </c>
      <c r="K56" s="355" t="s">
        <v>184</v>
      </c>
      <c r="L56" s="409" t="s">
        <v>185</v>
      </c>
      <c r="M56" s="355" t="s">
        <v>186</v>
      </c>
      <c r="N56" s="410" t="s">
        <v>289</v>
      </c>
      <c r="O56" s="362" t="s">
        <v>290</v>
      </c>
      <c r="P56" s="363" t="s">
        <v>201</v>
      </c>
    </row>
    <row r="57" spans="1:16" s="295" customFormat="1" ht="48.75" customHeight="1" thickBot="1">
      <c r="A57" s="334" t="s">
        <v>291</v>
      </c>
      <c r="B57" s="427" t="s">
        <v>292</v>
      </c>
      <c r="C57" s="411">
        <v>6</v>
      </c>
      <c r="D57" s="412">
        <f t="shared" si="3"/>
        <v>180</v>
      </c>
      <c r="E57" s="413">
        <f t="shared" si="4"/>
        <v>46</v>
      </c>
      <c r="F57" s="414">
        <v>30</v>
      </c>
      <c r="G57" s="414"/>
      <c r="H57" s="414">
        <v>16</v>
      </c>
      <c r="I57" s="415">
        <f t="shared" si="5"/>
        <v>134</v>
      </c>
      <c r="J57" s="416" t="s">
        <v>183</v>
      </c>
      <c r="K57" s="341" t="s">
        <v>207</v>
      </c>
      <c r="L57" s="417" t="s">
        <v>185</v>
      </c>
      <c r="M57" s="341" t="s">
        <v>186</v>
      </c>
      <c r="N57" s="418" t="s">
        <v>224</v>
      </c>
      <c r="O57" s="374"/>
      <c r="P57" s="376" t="s">
        <v>209</v>
      </c>
    </row>
    <row r="59" ht="15">
      <c r="B59" s="84"/>
    </row>
    <row r="60" spans="2:15" ht="15">
      <c r="B60" s="181" t="s">
        <v>122</v>
      </c>
      <c r="O60" s="181" t="s">
        <v>119</v>
      </c>
    </row>
    <row r="61" spans="2:15" ht="15">
      <c r="B61" s="182" t="s">
        <v>127</v>
      </c>
      <c r="O61" s="182" t="s">
        <v>120</v>
      </c>
    </row>
    <row r="62" spans="2:15" ht="15">
      <c r="B62" s="183" t="s">
        <v>128</v>
      </c>
      <c r="O62" s="183" t="s">
        <v>121</v>
      </c>
    </row>
    <row r="63" spans="2:15" ht="15">
      <c r="B63" s="65" t="s">
        <v>61</v>
      </c>
      <c r="O63" s="65" t="s">
        <v>61</v>
      </c>
    </row>
  </sheetData>
  <sheetProtection/>
  <mergeCells count="42">
    <mergeCell ref="A4:A9"/>
    <mergeCell ref="B4:B9"/>
    <mergeCell ref="C4:C9"/>
    <mergeCell ref="D4:I4"/>
    <mergeCell ref="F7:F9"/>
    <mergeCell ref="G7:G9"/>
    <mergeCell ref="H7:H9"/>
    <mergeCell ref="O4:O9"/>
    <mergeCell ref="P4:P9"/>
    <mergeCell ref="D5:D9"/>
    <mergeCell ref="E5:H5"/>
    <mergeCell ref="I5:I9"/>
    <mergeCell ref="E6:E9"/>
    <mergeCell ref="F6:H6"/>
    <mergeCell ref="J4:J9"/>
    <mergeCell ref="K4:K9"/>
    <mergeCell ref="L28:L33"/>
    <mergeCell ref="M28:M33"/>
    <mergeCell ref="L4:L9"/>
    <mergeCell ref="M4:M9"/>
    <mergeCell ref="F30:H30"/>
    <mergeCell ref="F31:F33"/>
    <mergeCell ref="G31:G33"/>
    <mergeCell ref="A10:P10"/>
    <mergeCell ref="A15:P15"/>
    <mergeCell ref="N4:N9"/>
    <mergeCell ref="B28:B33"/>
    <mergeCell ref="C28:C33"/>
    <mergeCell ref="D28:I28"/>
    <mergeCell ref="J28:J33"/>
    <mergeCell ref="H31:H33"/>
    <mergeCell ref="K28:K33"/>
    <mergeCell ref="A34:P34"/>
    <mergeCell ref="A43:P43"/>
    <mergeCell ref="N28:N33"/>
    <mergeCell ref="O28:O33"/>
    <mergeCell ref="P28:P33"/>
    <mergeCell ref="D29:D33"/>
    <mergeCell ref="E29:H29"/>
    <mergeCell ref="I29:I33"/>
    <mergeCell ref="E30:E33"/>
    <mergeCell ref="A28:A33"/>
  </mergeCells>
  <hyperlinks>
    <hyperlink ref="N53" r:id="rId1" display="http://vo.ukraine.edu.ua/enrol/index.php?id=1264"/>
    <hyperlink ref="N50" r:id="rId2" display="http://vo.ukraine.edu.ua/enrol/index.php?id=10019"/>
    <hyperlink ref="N45" r:id="rId3" display="http://vo.ukraine.edu.ua/enrol/index.php?id=9436"/>
    <hyperlink ref="N44" r:id="rId4" display="http://vo.ukraine.edu.ua/enrol/index.php?id=185"/>
    <hyperlink ref="N55" r:id="rId5" display="http://vo.ukraine.edu.ua/enrol/index.php?id=4603"/>
    <hyperlink ref="N52" r:id="rId6" display="http://vo.ukraine.edu.ua/enrol/index.php?id=9957"/>
    <hyperlink ref="N35" r:id="rId7" display="http://vo.ukraine.edu.ua/course/view.php?id=5018"/>
    <hyperlink ref="N36" r:id="rId8" display="http://vo.ukraine.edu.ua/enrol/index.php?id=8429"/>
    <hyperlink ref="N37" r:id="rId9" display="http://vo.ukraine.edu.ua/course/view.php?id=1268"/>
    <hyperlink ref="N38" r:id="rId10" display="http://vo.ukraine.edu.ua/enrol/index.php?id=4377"/>
    <hyperlink ref="N46" r:id="rId11" display="http://vo.ukraine.edu.ua/enrol/index.php?id=10018"/>
    <hyperlink ref="N11" r:id="rId12" display="http://vo.ukraine.edu.ua/enrol/index.php?id=4783"/>
    <hyperlink ref="P11" r:id="rId13" display="Д.е.н., професор Бондарук Т.Г."/>
    <hyperlink ref="O11" r:id="rId14" display="https://ab.uu.edu.ua/edu-discipline/derzhavnii_finansovii_kontrol"/>
    <hyperlink ref="N12" r:id="rId15" display="http://vo.ukraine.edu.ua/enrol/index.php?id=4641"/>
    <hyperlink ref="P12" r:id="rId16" display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/>
    <hyperlink ref="O12" r:id="rId17" display="https://ab.uu.edu.ua/edu-discipline/innovatsiinii_rozvitok_pidpriemstva"/>
    <hyperlink ref="N13" r:id="rId18" display="http://vo.ukraine.edu.ua/enrol/index.php?id=9963"/>
    <hyperlink ref="P14" r:id="rId19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13" r:id="rId20" display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/>
    <hyperlink ref="N16" r:id="rId21" display="http://vo.ukraine.edu.ua/enrol/index.php?id=188"/>
    <hyperlink ref="N17" r:id="rId22" display="http://vo.ukraine.edu.ua/enrol/index.php?id=790"/>
    <hyperlink ref="P17" r:id="rId23" display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/>
    <hyperlink ref="P16" r:id="rId24" display="Д.е.н., професор Бондарук Т.Г."/>
    <hyperlink ref="O16" r:id="rId25" display="https://ab.uu.edu.ua/edu-discipline/okhorona_pratsi_v_galuzi_oo"/>
    <hyperlink ref="O17" r:id="rId26" display="https://ab.uu.edu.ua/edu-discipline/zovnishnoekonomichna_diyalnist_pidpriemstva"/>
    <hyperlink ref="N18" r:id="rId27" display="http://vo.ukraine.edu.ua/enrol/index.php?id=23"/>
    <hyperlink ref="N19" r:id="rId28" display="http://vo.ukraine.edu.ua/course/view.php?id=18"/>
    <hyperlink ref="P19" r:id="rId29" display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/>
    <hyperlink ref="P18" r:id="rId30" display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/>
    <hyperlink ref="O18" r:id="rId31" display="https://ab.uu.edu.ua/edu-discipline/politichna_economiya1"/>
    <hyperlink ref="O19" r:id="rId32" display="https://ab.uu.edu.ua/edu-discipline/regionalna_ekonomika"/>
    <hyperlink ref="N20" r:id="rId33" display="http://vo.ukraine.edu.ua/enrol/index.php?id=8490"/>
    <hyperlink ref="P21" r:id="rId34" display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/>
    <hyperlink ref="P20" r:id="rId35" display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/>
    <hyperlink ref="O20" r:id="rId36" display="https://ab.uu.edu.ua/edu-discipline/organizatsiya_pratsi_menedzhera"/>
    <hyperlink ref="O21" r:id="rId37" display="https://ab.uu.edu.ua/edu-discipline/mizhnarodni_economichni_vidnosini"/>
    <hyperlink ref="N22" r:id="rId38" display="http://vo.ukraine.edu.ua/enrol/index.php?id=21"/>
    <hyperlink ref="P23" r:id="rId39" display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/>
    <hyperlink ref="P22" r:id="rId40" display="Старший викладач Лавриненко Л.М."/>
    <hyperlink ref="O22" r:id="rId41" display="https://ab.uu.edu.ua/edu-discipline/ekonometrika"/>
    <hyperlink ref="P35" r:id="rId42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42" r:id="rId43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46" r:id="rId44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50" r:id="rId45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36" r:id="rId46" display="Д.е.н., професор Захарчук О.В."/>
    <hyperlink ref="P40" r:id="rId47" display="Д.е.н., професор Захарчук О.В."/>
    <hyperlink ref="P48" r:id="rId48" display="Д.е.н., професор Захарчук О.В."/>
    <hyperlink ref="P37" r:id="rId49" display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/>
    <hyperlink ref="P51" r:id="rId50" display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/>
    <hyperlink ref="P38" r:id="rId51" display="К.е.н., доцент Кучмєєв О.О."/>
    <hyperlink ref="P44" r:id="rId52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49" r:id="rId53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52:P53" r:id="rId54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47" r:id="rId55" display="http://iem.uu.edu.ua/%d0%be%d0%bb%d1%96%d0%b9%d0%bd%d0%b8%d0%ba-%d0%b3%d0%b5%d0%be%d1%80%d0%b3%d1%96%d0%b9-%d1%8e%d1%80%d1%96%d0%b9%d0%be%d0%b2%d0%b8%d1%87/"/>
    <hyperlink ref="P54" r:id="rId56" display="http://iem.uu.edu.ua/%d0%be%d0%bb%d1%96%d0%b9%d0%bd%d0%b8%d0%ba-%d0%b3%d0%b5%d0%be%d1%80%d0%b3%d1%96%d0%b9-%d1%8e%d1%80%d1%96%d0%b9%d0%be%d0%b2%d0%b8%d1%87/"/>
    <hyperlink ref="P57" r:id="rId57" display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/>
    <hyperlink ref="P41" r:id="rId58" display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/>
    <hyperlink ref="P39" r:id="rId59" display="Старший викладач Лавриненко Л.М."/>
    <hyperlink ref="P55" r:id="rId60" display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/>
    <hyperlink ref="P45" r:id="rId61" display="Старший викладач Комарівська Н.М."/>
    <hyperlink ref="N56" r:id="rId62" display="http://vo.ukraine.edu.ua/enrol/index.php?id=27"/>
    <hyperlink ref="P56" r:id="rId63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O56" r:id="rId64" display="https://ab.uu.edu.ua/edu-discipline/ekonomichnii_analiz"/>
    <hyperlink ref="O55" r:id="rId65" display="https://ab.uu.edu.ua/edu-discipline/upravlinnya_innovatsiyami"/>
    <hyperlink ref="O53" r:id="rId66" display="https://ab.uu.edu.ua/edu-discipline/podatkova_sistema"/>
    <hyperlink ref="O52" r:id="rId67" display="https://ab.uu.edu.ua/edu-discipline/tsentralnii_bank_i_groshovo_kreditna_politika"/>
    <hyperlink ref="O51" r:id="rId68" display="https://ab.uu.edu.ua/edu-discipline/osnovi_pidpriemnitstva"/>
    <hyperlink ref="O50" r:id="rId69" display="https://ab.uu.edu.ua/edu-discipline/publichni_zacupivli"/>
    <hyperlink ref="N49" r:id="rId70" display="http://vo.ukraine.edu.ua/enrol/index.php?id=218"/>
    <hyperlink ref="O49" r:id="rId71" display="https://ab.uu.edu.ua/edu-discipline/analiz_investitsiinikh_proektiv"/>
    <hyperlink ref="N47" r:id="rId72" display="http://vo.ukraine.edu.ua/course/view.php?id=7580"/>
    <hyperlink ref="O47" r:id="rId73" display="https://ab.uu.edu.ua/edu-discipline/startup_project"/>
    <hyperlink ref="O45" r:id="rId74" display="https://ab.uu.edu.ua/edu-discipline/bankivski_operatsiyi"/>
    <hyperlink ref="O44" r:id="rId75" display="https://ab.uu.edu.ua/edu-discipline/finansova_diyalnist_sub_ektiv_gospodaryuvannya"/>
    <hyperlink ref="O35" r:id="rId76" display="https://ab.uu.edu.ua/edu-discipline/informatsiinii_menedzhment"/>
    <hyperlink ref="O36" r:id="rId77" display="https://ab.uu.edu.ua/edu-discipline/bank_and_credit_management_vsei"/>
    <hyperlink ref="O37" r:id="rId78" display="https://ab.uu.edu.ua/edu-discipline/platizhni_sistemi"/>
    <hyperlink ref="O38" r:id="rId79" display="https://ab.uu.edu.ua/edu-discipline/strakhovii_menedzhment"/>
  </hyperlinks>
  <printOptions horizontalCentered="1"/>
  <pageMargins left="0.03937007874015748" right="0.03937007874015748" top="0.03937007874015748" bottom="0.03937007874015748" header="0.1968503937007874" footer="0.2362204724409449"/>
  <pageSetup horizontalDpi="600" verticalDpi="600" orientation="landscape" paperSize="9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Home</cp:lastModifiedBy>
  <cp:lastPrinted>2020-07-06T09:30:07Z</cp:lastPrinted>
  <dcterms:created xsi:type="dcterms:W3CDTF">2020-03-27T12:07:29Z</dcterms:created>
  <dcterms:modified xsi:type="dcterms:W3CDTF">2024-01-16T10:24:49Z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