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8910" firstSheet="2" activeTab="3"/>
  </bookViews>
  <sheets>
    <sheet name="K_PGS_01 (3)" sheetId="1" state="hidden" r:id="rId1"/>
    <sheet name="K_PGS_03" sheetId="2" state="hidden" r:id="rId2"/>
    <sheet name="Титул бакалавр" sheetId="3" r:id="rId3"/>
    <sheet name="Бакалавр" sheetId="4" r:id="rId4"/>
    <sheet name="Вибіркові" sheetId="5" r:id="rId5"/>
    <sheet name="RUPpgs03_з триместрами" sheetId="6" state="hidden" r:id="rId6"/>
  </sheets>
  <definedNames>
    <definedName name="Excel_BuiltIn__FilterDatabase" localSheetId="5">'RUPpgs03_з триместрами'!$C$7:$C$100</definedName>
    <definedName name="Excel_BuiltIn__FilterDatabase" localSheetId="3">'Бакалавр'!$N$4:$W$88</definedName>
    <definedName name="_xlnm.Print_Area" localSheetId="0">'K_PGS_01 (3)'!$A$1:$BJ$27</definedName>
    <definedName name="_xlnm.Print_Area" localSheetId="1">'K_PGS_03'!$A$1:$BJ$27</definedName>
    <definedName name="_xlnm.Print_Area" localSheetId="3">'Бакалавр'!$A$1:$AS$93</definedName>
    <definedName name="_xlnm.Print_Area" localSheetId="2">'Титул бакалавр'!$A$1:$BB$40</definedName>
  </definedNames>
  <calcPr fullCalcOnLoad="1"/>
</workbook>
</file>

<file path=xl/sharedStrings.xml><?xml version="1.0" encoding="utf-8"?>
<sst xmlns="http://schemas.openxmlformats.org/spreadsheetml/2006/main" count="1227" uniqueCount="587">
  <si>
    <t xml:space="preserve"> </t>
  </si>
  <si>
    <t>ЗАТВЕРДЖУЮ</t>
  </si>
  <si>
    <t>Полтавський державний технічний університет                                          імені Юрія Кондратюка</t>
  </si>
  <si>
    <t>РЕКТОР __________________ОНИЩЕНКО О.Г.</t>
  </si>
  <si>
    <t>Освітньо-кваліфікаційний рівень -БАКАЛАВР-БУДІВНИЦТВА</t>
  </si>
  <si>
    <t>"_____"_________________2001 року</t>
  </si>
  <si>
    <t>Термін навчання  -</t>
  </si>
  <si>
    <t xml:space="preserve">                        4 роки </t>
  </si>
  <si>
    <t>№____________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</si>
  <si>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</si>
  <si>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>МІНІСТЕРСТВО  ОСВІТИ  І  НАУКИ  УКРАЇНИ</t>
  </si>
  <si>
    <t xml:space="preserve">   </t>
  </si>
  <si>
    <t>ПОЛТАВСЬКИЙ ДЕРЖАВНИЙ ТЕХНІЧНИЙ УНІВЕРСИТЕТ ІМЕНІ ЮРІЯ КОНДРАТЮКА</t>
  </si>
  <si>
    <t>НАВЧАЛЬНИЙ ПЛАН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</si>
  <si>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1"/>
      </rPr>
      <t>"</t>
    </r>
  </si>
  <si>
    <t xml:space="preserve">    </t>
  </si>
  <si>
    <t>За напрямком підготовки 0921 - "БУДІВНИЦТВО"</t>
  </si>
  <si>
    <t xml:space="preserve">(2001-2005 н.р.)  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</si>
  <si>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</si>
  <si>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</si>
  <si>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</si>
  <si>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</si>
  <si>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</si>
  <si>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</si>
  <si>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</si>
  <si>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</si>
  <si>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</si>
  <si>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</si>
  <si>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</si>
  <si>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</si>
  <si>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</si>
  <si>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</si>
  <si>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</si>
  <si>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</si>
  <si>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</si>
  <si>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</si>
  <si>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</si>
  <si>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</si>
  <si>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</si>
  <si>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</si>
  <si>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</si>
  <si>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</si>
  <si>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навч.</t>
  </si>
  <si>
    <t>сесії</t>
  </si>
  <si>
    <t>практ.</t>
  </si>
  <si>
    <t>робота,</t>
  </si>
  <si>
    <t>іспит</t>
  </si>
  <si>
    <t>XI</t>
  </si>
  <si>
    <t>XII</t>
  </si>
  <si>
    <t>I</t>
  </si>
  <si>
    <t>ІІ</t>
  </si>
  <si>
    <t>III</t>
  </si>
  <si>
    <t>V</t>
  </si>
  <si>
    <t>VI</t>
  </si>
  <si>
    <t>VIII</t>
  </si>
  <si>
    <t xml:space="preserve">з відр. </t>
  </si>
  <si>
    <t>проект</t>
  </si>
  <si>
    <t>від вир.</t>
  </si>
  <si>
    <t>К</t>
  </si>
  <si>
    <t>с</t>
  </si>
  <si>
    <t>О</t>
  </si>
  <si>
    <t>II</t>
  </si>
  <si>
    <t>Х</t>
  </si>
  <si>
    <t>IV</t>
  </si>
  <si>
    <t>ДІ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</si>
  <si>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</si>
  <si>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</si>
  <si>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</si>
  <si>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</si>
  <si>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</si>
  <si>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</si>
  <si>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</si>
  <si>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</si>
  <si>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</si>
  <si>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Канікули                      =&gt;</t>
  </si>
  <si>
    <t>"_____"_________________2003 року</t>
  </si>
  <si>
    <t xml:space="preserve">(2003-2007 н.р.)  </t>
  </si>
  <si>
    <t>Екзам. Сесії</t>
  </si>
  <si>
    <t>Навчальні практики</t>
  </si>
  <si>
    <t>Виробничі  практики</t>
  </si>
  <si>
    <t>Дипломна робота, проект</t>
  </si>
  <si>
    <t>Державні  іспити</t>
  </si>
  <si>
    <t>Відкритий міжнародний університет розвитку людини "Україна"</t>
  </si>
  <si>
    <t>"Затверджую"</t>
  </si>
  <si>
    <t>Затверджено</t>
  </si>
  <si>
    <t>Президент Відкритого</t>
  </si>
  <si>
    <t>рішенням Вченої ради</t>
  </si>
  <si>
    <t>міжнародного університету</t>
  </si>
  <si>
    <t>Університету "Україна"</t>
  </si>
  <si>
    <t>розвитку людини "Україна"</t>
  </si>
  <si>
    <t>Н А В Ч А Л Ь Н И Й    П Л А Н</t>
  </si>
  <si>
    <t xml:space="preserve">                                                        </t>
  </si>
  <si>
    <t xml:space="preserve">                                                                                                 </t>
  </si>
  <si>
    <t xml:space="preserve">                                                                                     </t>
  </si>
  <si>
    <t>І . ГРАФІК НАВЧАЛЬНОГО ПРОЦЕСУ</t>
  </si>
  <si>
    <t>Курс</t>
  </si>
  <si>
    <t>Т</t>
  </si>
  <si>
    <t>С</t>
  </si>
  <si>
    <t>П</t>
  </si>
  <si>
    <t>Е</t>
  </si>
  <si>
    <t>II. ЗВЕДЕНІ ДАНІ ПРО БЮДЖЕТ ЧАСУ, тижні</t>
  </si>
  <si>
    <t>ІІІ. ПРАКТИКА</t>
  </si>
  <si>
    <t>IV.  АТЕСТАЦІЯ</t>
  </si>
  <si>
    <t>Теоретичне 
навчання</t>
  </si>
  <si>
    <t>Екзамена-ційна сесія</t>
  </si>
  <si>
    <t>Практика</t>
  </si>
  <si>
    <t>Атестація</t>
  </si>
  <si>
    <t>Усього</t>
  </si>
  <si>
    <t>Назва
 практики</t>
  </si>
  <si>
    <t>Семестр</t>
  </si>
  <si>
    <t>Тижні</t>
  </si>
  <si>
    <t>Назва навчальної дисципліни</t>
  </si>
  <si>
    <t>Ознайомча</t>
  </si>
  <si>
    <t>Навчальна</t>
  </si>
  <si>
    <t xml:space="preserve">Виробнича </t>
  </si>
  <si>
    <t>Разом</t>
  </si>
  <si>
    <t>V. ПЛАН НАВЧАЛЬНОГО ПРОЦЕСУ</t>
  </si>
  <si>
    <t>Шифр за ОПП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</si>
  <si>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</si>
  <si>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</si>
  <si>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</si>
  <si>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</si>
  <si>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</si>
  <si>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</si>
  <si>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</si>
  <si>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</si>
  <si>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</si>
  <si>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</si>
  <si>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</si>
  <si>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I курс</t>
  </si>
  <si>
    <t>II курс</t>
  </si>
  <si>
    <t>III курс</t>
  </si>
  <si>
    <t>IV курс</t>
  </si>
  <si>
    <t>роботи</t>
  </si>
  <si>
    <t>всього</t>
  </si>
  <si>
    <t>семестри</t>
  </si>
  <si>
    <t>лекції</t>
  </si>
  <si>
    <t>лабораторні</t>
  </si>
  <si>
    <t>практичні</t>
  </si>
  <si>
    <t>Іспит</t>
  </si>
  <si>
    <t>Залік</t>
  </si>
  <si>
    <t>Курсовий проект</t>
  </si>
  <si>
    <t>Курсова робота</t>
  </si>
  <si>
    <t>Р  Г  Р</t>
  </si>
  <si>
    <r>
      <t xml:space="preserve">кількість тижнів у </t>
    </r>
    <r>
      <rPr>
        <sz val="10"/>
        <rFont val="Times New Roman"/>
        <family val="1"/>
      </rPr>
      <t>семестрі</t>
    </r>
  </si>
  <si>
    <t>І. ЦИКЛ ЗАГАЛЬНОЇ ПІДГОТОВКИ</t>
  </si>
  <si>
    <t>ОК 1.1</t>
  </si>
  <si>
    <t>Україна в контексті світового розвитку</t>
  </si>
  <si>
    <t>ОК 1.2</t>
  </si>
  <si>
    <t>Українська мова (за професійним спрямуванням)</t>
  </si>
  <si>
    <t>ОК 1.3</t>
  </si>
  <si>
    <t>Іноземна мова (за професійним спрямуванням)</t>
  </si>
  <si>
    <t>ОК 1.4</t>
  </si>
  <si>
    <t>ОК 1.5</t>
  </si>
  <si>
    <t>Екологія та екологічна етика</t>
  </si>
  <si>
    <t>ОК 1.6</t>
  </si>
  <si>
    <t>Інформаційні технології</t>
  </si>
  <si>
    <t>ОК 1.7</t>
  </si>
  <si>
    <t>ОК 1.8</t>
  </si>
  <si>
    <t>Філософія</t>
  </si>
  <si>
    <t>ОК 1.9</t>
  </si>
  <si>
    <t>Інклюзивне суспільство</t>
  </si>
  <si>
    <t>Всього ОК за циклом загальної підготовки</t>
  </si>
  <si>
    <t>Всього ВК за циклом загальної підготовки</t>
  </si>
  <si>
    <t>ІІ. ЦИКЛ ПРОФЕСІЙНОЇ ПІДГОТОВКИ</t>
  </si>
  <si>
    <t>ОК 2.1</t>
  </si>
  <si>
    <t>ОК 2.2</t>
  </si>
  <si>
    <t>Правові інформаційні системи</t>
  </si>
  <si>
    <t>ОК 2.3</t>
  </si>
  <si>
    <t>Історія держави і права України</t>
  </si>
  <si>
    <t>ОК 2.4</t>
  </si>
  <si>
    <t>Історія держави і права зарубіжних країн</t>
  </si>
  <si>
    <t>ОК 2.5</t>
  </si>
  <si>
    <t>Основи римського приватного права</t>
  </si>
  <si>
    <t>ОК 2.6</t>
  </si>
  <si>
    <t>ОК 2.7</t>
  </si>
  <si>
    <t>Адміністративне право</t>
  </si>
  <si>
    <t>ОК 2.8</t>
  </si>
  <si>
    <t>Господарське право</t>
  </si>
  <si>
    <t>ОК 2.9</t>
  </si>
  <si>
    <t>ОК 2.10</t>
  </si>
  <si>
    <t>Історія вчень про державу і право</t>
  </si>
  <si>
    <t>ОК 2.11</t>
  </si>
  <si>
    <t>Конституційне право України</t>
  </si>
  <si>
    <t>ОК 2.12</t>
  </si>
  <si>
    <t>ОК 2.13</t>
  </si>
  <si>
    <t>Кримінальне право</t>
  </si>
  <si>
    <t>6*</t>
  </si>
  <si>
    <t>ОК 2.14</t>
  </si>
  <si>
    <t>Кримінальний процес</t>
  </si>
  <si>
    <t>ОК 2.15</t>
  </si>
  <si>
    <t>ОК 2.16</t>
  </si>
  <si>
    <t>Міжнародне приватне право</t>
  </si>
  <si>
    <t>Організація судових та правоохоронних органів</t>
  </si>
  <si>
    <t>Трудове право</t>
  </si>
  <si>
    <t>ОК 2.19</t>
  </si>
  <si>
    <t>Фінансове право</t>
  </si>
  <si>
    <t>ОК 2.20</t>
  </si>
  <si>
    <t>Сімейне  право</t>
  </si>
  <si>
    <t>ОК 2.21</t>
  </si>
  <si>
    <t>Цивільне право</t>
  </si>
  <si>
    <t>Цивільний процес</t>
  </si>
  <si>
    <t>Юридична деонтологія</t>
  </si>
  <si>
    <t>ПР 1</t>
  </si>
  <si>
    <t>Ознайомча практика</t>
  </si>
  <si>
    <t>ПР 2</t>
  </si>
  <si>
    <t>Навчальна практика</t>
  </si>
  <si>
    <t>ПР 3</t>
  </si>
  <si>
    <t>Виробнича практика</t>
  </si>
  <si>
    <t>ПР 4</t>
  </si>
  <si>
    <t>Всього ОК за циклом професійної підготовки</t>
  </si>
  <si>
    <t>Всього ВК за циклом професійної підготовки</t>
  </si>
  <si>
    <t>ВК 2.13</t>
  </si>
  <si>
    <t xml:space="preserve">ЗАГАЛЬНА КІЛЬКІСТЬ ГОДИН 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</si>
  <si>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</si>
  <si>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</si>
  <si>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</si>
  <si>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</si>
  <si>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ПОГОДЖЕНО</t>
  </si>
  <si>
    <t>БУДІВЕЛЬНИЙ ФАКУЛЬТЕТ  2003 - 2007 р.р.</t>
  </si>
  <si>
    <t>Розподіл по семестрах</t>
  </si>
  <si>
    <t>Годин</t>
  </si>
  <si>
    <t>Розподіл по курсах і семестрах</t>
  </si>
  <si>
    <t>№</t>
  </si>
  <si>
    <t>% ауд</t>
  </si>
  <si>
    <t>1 курс</t>
  </si>
  <si>
    <t>2 курс</t>
  </si>
  <si>
    <t>3 курс</t>
  </si>
  <si>
    <t>4 курс</t>
  </si>
  <si>
    <t>поз</t>
  </si>
  <si>
    <t xml:space="preserve">         Назва дисципліни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</si>
  <si>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</si>
  <si>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</si>
  <si>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</si>
  <si>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</si>
  <si>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</si>
  <si>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</si>
  <si>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</si>
  <si>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</si>
  <si>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</si>
  <si>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</si>
  <si>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</si>
  <si>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</si>
  <si>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</si>
  <si>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</si>
  <si>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</si>
  <si>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</si>
  <si>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кількість тижнів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</si>
  <si>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</si>
  <si>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</si>
  <si>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</si>
  <si>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</si>
  <si>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</si>
  <si>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</si>
  <si>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</si>
  <si>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</si>
  <si>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</si>
  <si>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</si>
  <si>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</si>
  <si>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</si>
  <si>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</si>
  <si>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</si>
  <si>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>3,6,9</t>
  </si>
  <si>
    <t xml:space="preserve"> Ф у н д а м е н т а л ь н і  :</t>
  </si>
  <si>
    <t xml:space="preserve"> Вища математика</t>
  </si>
  <si>
    <t>1,2,3,4</t>
  </si>
  <si>
    <t xml:space="preserve"> Фізика</t>
  </si>
  <si>
    <t xml:space="preserve"> Хімія</t>
  </si>
  <si>
    <t xml:space="preserve"> Теоретична механіка</t>
  </si>
  <si>
    <t>3-3,4-3</t>
  </si>
  <si>
    <t>Обчислювальна техніка і програмування,</t>
  </si>
  <si>
    <t xml:space="preserve"> практикум з ОТ і програмування</t>
  </si>
  <si>
    <t xml:space="preserve">3-2,4-2 </t>
  </si>
  <si>
    <t xml:space="preserve"> Основи екології</t>
  </si>
  <si>
    <t xml:space="preserve"> Безпека життєдіяльності </t>
  </si>
  <si>
    <t xml:space="preserve"> Основи охорони праці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</si>
  <si>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</si>
  <si>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</si>
  <si>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</si>
  <si>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</si>
  <si>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</si>
  <si>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</si>
  <si>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</si>
  <si>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</si>
  <si>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>1-2,2-1,3-1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</si>
  <si>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</si>
  <si>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</si>
  <si>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</si>
  <si>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>4 - д.з.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</si>
  <si>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</si>
  <si>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</si>
  <si>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</si>
  <si>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</si>
  <si>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</si>
  <si>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</si>
  <si>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</si>
  <si>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</si>
  <si>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</si>
  <si>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</si>
  <si>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</si>
  <si>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</si>
  <si>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</si>
  <si>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</si>
  <si>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</si>
  <si>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</si>
  <si>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Металознавство і зварювання</t>
  </si>
  <si>
    <t>4.2</t>
  </si>
  <si>
    <t>Опір матеріалів (спецкурс)</t>
  </si>
  <si>
    <t>7-3</t>
  </si>
  <si>
    <t>4.3</t>
  </si>
  <si>
    <t>Теоретична механіка ( спецкурс)</t>
  </si>
  <si>
    <t>5-3</t>
  </si>
  <si>
    <t>4.4</t>
  </si>
  <si>
    <t>Будівельна механіка ( спецкурс)</t>
  </si>
  <si>
    <t>8-1,9-2,10-2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</si>
  <si>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</si>
  <si>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</si>
  <si>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</si>
  <si>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</si>
  <si>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</si>
  <si>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</si>
  <si>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3-1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</si>
  <si>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</si>
  <si>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</si>
  <si>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</si>
  <si>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</si>
  <si>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</si>
  <si>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</si>
  <si>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</si>
  <si>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</si>
  <si>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</si>
  <si>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</si>
  <si>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</si>
  <si>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>12-1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</si>
  <si>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</si>
  <si>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</si>
  <si>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</si>
  <si>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</si>
  <si>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</si>
  <si>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</si>
  <si>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</si>
  <si>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</si>
  <si>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 xml:space="preserve"> 1 - Основи науково-технічної творчості</t>
  </si>
  <si>
    <t xml:space="preserve"> 2 - Проектно-кошторисна справа</t>
  </si>
  <si>
    <t>6.2</t>
  </si>
  <si>
    <t xml:space="preserve"> Технічна експлуатація будівель і споруд </t>
  </si>
  <si>
    <t xml:space="preserve"> Випробування у будівництві </t>
  </si>
  <si>
    <t>6.3</t>
  </si>
  <si>
    <t xml:space="preserve"> 1 - Облік і аудит</t>
  </si>
  <si>
    <t xml:space="preserve"> 2 - Чисельні методи рішення інженерних задач на ПЕОМ</t>
  </si>
  <si>
    <t>6.4</t>
  </si>
  <si>
    <t xml:space="preserve"> 1 - Основи менеджменту</t>
  </si>
  <si>
    <t xml:space="preserve"> 2 - Основи бізнесу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</si>
  <si>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</si>
  <si>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</si>
  <si>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</si>
  <si>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</si>
  <si>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</si>
  <si>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</si>
  <si>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</si>
  <si>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</si>
  <si>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РГР</t>
  </si>
  <si>
    <t>Кількість іспитів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</si>
  <si>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</si>
  <si>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</si>
  <si>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</si>
  <si>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</si>
  <si>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</si>
  <si>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</si>
  <si>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</si>
  <si>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</si>
  <si>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</si>
  <si>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</si>
  <si>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</si>
  <si>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</si>
  <si>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Геодезичний практикум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</si>
  <si>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</si>
  <si>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</si>
  <si>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</si>
  <si>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>(протокол №      від               2002р.)</t>
  </si>
  <si>
    <t xml:space="preserve">2. Робочий навчальний план розглянутий і затверджений Радою університету </t>
  </si>
  <si>
    <t>(протокол №      від              2002р.)</t>
  </si>
  <si>
    <t>Проректор з навчально-організаційної роботи</t>
  </si>
  <si>
    <t>А.В. Васильєв</t>
  </si>
  <si>
    <t xml:space="preserve">             Декан факультету</t>
  </si>
  <si>
    <t>О.А. Шкурупій</t>
  </si>
  <si>
    <t>Начальник навчального відділу</t>
  </si>
  <si>
    <t>В.Г. Ліберний</t>
  </si>
  <si>
    <t>Комплексний атестаційний екзамен</t>
  </si>
  <si>
    <r>
      <t>підготовки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бакалавра </t>
    </r>
  </si>
  <si>
    <t>першого рівня вищої освіти</t>
  </si>
  <si>
    <t xml:space="preserve">
</t>
  </si>
  <si>
    <t>на основі повної середньої освіти</t>
  </si>
  <si>
    <t>Всього за циклом загальної підготовки</t>
  </si>
  <si>
    <t>Міжнародне право та право Європейського Союзу</t>
  </si>
  <si>
    <t>ВК 2.1</t>
  </si>
  <si>
    <t>ВК 2.2</t>
  </si>
  <si>
    <t>ВК 2.3</t>
  </si>
  <si>
    <t>ВК 2.4</t>
  </si>
  <si>
    <t>ВК 2.5</t>
  </si>
  <si>
    <t>ВК 2.6</t>
  </si>
  <si>
    <t>ВК 2.7</t>
  </si>
  <si>
    <t>ВК 2.8</t>
  </si>
  <si>
    <t>ВК 2.9</t>
  </si>
  <si>
    <t>ВК 2.10</t>
  </si>
  <si>
    <t>ВК 2.11</t>
  </si>
  <si>
    <t>ВК 2.12</t>
  </si>
  <si>
    <t>Всього за циклом професійної підготовки</t>
  </si>
  <si>
    <t xml:space="preserve">Голова Науково-методичного </t>
  </si>
  <si>
    <t>Максимально можлива кількість годин на тиждень</t>
  </si>
  <si>
    <t>1.1. Обов’язкові компоненти освітньої програми</t>
  </si>
  <si>
    <t>1.2. Вибіркові компоненти освітньої програми</t>
  </si>
  <si>
    <t>2.1. Обов’язкові компоненти освітньої програми</t>
  </si>
  <si>
    <t>2.2. Вибіркові компоненти освітньої програми</t>
  </si>
  <si>
    <t>Освітньо-професійна програма "Право"</t>
  </si>
  <si>
    <t>за спеціальністю                                081 Право</t>
  </si>
  <si>
    <t>з галузі знань                                     08 Право</t>
  </si>
  <si>
    <r>
      <t>ПОЗНАЧЕННЯ:</t>
    </r>
    <r>
      <rPr>
        <sz val="8"/>
        <rFont val="Times New Roman"/>
        <family val="1"/>
      </rPr>
      <t xml:space="preserve"> </t>
    </r>
  </si>
  <si>
    <t xml:space="preserve">Т </t>
  </si>
  <si>
    <t xml:space="preserve">– теоретичне навчання; </t>
  </si>
  <si>
    <t xml:space="preserve">С </t>
  </si>
  <si>
    <t xml:space="preserve">– екзаменаційна сесія; </t>
  </si>
  <si>
    <t xml:space="preserve">П </t>
  </si>
  <si>
    <t xml:space="preserve">– практика; </t>
  </si>
  <si>
    <t xml:space="preserve">К </t>
  </si>
  <si>
    <t xml:space="preserve">– канікули; </t>
  </si>
  <si>
    <t xml:space="preserve">Е </t>
  </si>
  <si>
    <t xml:space="preserve">– складання атестаційного екзамену; </t>
  </si>
  <si>
    <t xml:space="preserve">– виконання кваліфікаційної роботи; </t>
  </si>
  <si>
    <t xml:space="preserve">З </t>
  </si>
  <si>
    <r>
      <t xml:space="preserve">Строк навчання:      </t>
    </r>
    <r>
      <rPr>
        <u val="single"/>
        <sz val="10"/>
        <rFont val="Times New Roman"/>
        <family val="1"/>
      </rPr>
      <t>3 роки 10 місяців</t>
    </r>
  </si>
  <si>
    <r>
      <t xml:space="preserve">Форма навчання:     </t>
    </r>
    <r>
      <rPr>
        <u val="single"/>
        <sz val="10"/>
        <rFont val="Times New Roman"/>
        <family val="1"/>
      </rPr>
      <t>денна</t>
    </r>
  </si>
  <si>
    <t>кваліфікація:                                     бакалавр права</t>
  </si>
  <si>
    <t>Дисципліни вільного вибору студентів із загальноуніверситетського переліку дисциплін</t>
  </si>
  <si>
    <t>у тому числі</t>
  </si>
  <si>
    <t>ОК 1.10</t>
  </si>
  <si>
    <t>ОК 1.11</t>
  </si>
  <si>
    <t>Основи наукових досліджень та академічного письма</t>
  </si>
  <si>
    <t>Іноземна мова</t>
  </si>
  <si>
    <t>Іноземна мова поглибленого вивчення</t>
  </si>
  <si>
    <t>Основи навчання студентів (самоуправління навчанням)</t>
  </si>
  <si>
    <t>ОК 1.12</t>
  </si>
  <si>
    <t>* - міждисциплінарна курсова робота</t>
  </si>
  <si>
    <t>Дисципліни вільного вибору студентів із переліку циклу професійної підготовки</t>
  </si>
  <si>
    <t>Форма випускової атестації (іспит, дипломний проєкт (робота))</t>
  </si>
  <si>
    <t>Виконання дипломного проєкту 
(роботи)</t>
  </si>
  <si>
    <t>проєкти</t>
  </si>
  <si>
    <t>Кількість курсових проєктів</t>
  </si>
  <si>
    <t>Частка компонент загального циклу в загальному обсязі освітньої програми, %</t>
  </si>
  <si>
    <t>Частка вибіркових компонент у загальному обсязі освітньої програми, %</t>
  </si>
  <si>
    <t>ОК 2.17</t>
  </si>
  <si>
    <t>ОК 2.18</t>
  </si>
  <si>
    <t>Форма контролю</t>
  </si>
  <si>
    <t>Кафедра/циклова комісія</t>
  </si>
  <si>
    <t>Навчально-виховний підрозділ</t>
  </si>
  <si>
    <t>Форма навчання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</si>
  <si>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</si>
  <si>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</si>
  <si>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Викладач ПІБ (з посиланням на особисту сторінку, якщо є)</t>
  </si>
  <si>
    <t>у тому числі:</t>
  </si>
  <si>
    <t>з</t>
  </si>
  <si>
    <t>ІПСВ</t>
  </si>
  <si>
    <t>Для ОС "бакалавр"</t>
  </si>
  <si>
    <t>денна, заочна, дистанційна</t>
  </si>
  <si>
    <t>Лукацька Л.Г.</t>
  </si>
  <si>
    <t>https://vo.uu.edu.ua/course/view.php?id=9411</t>
  </si>
  <si>
    <t>https://ab.uu.edu.ua/edu-discipline/yuridichna_vidpovidalnist_u_gospodarskii_diyalnosti</t>
  </si>
  <si>
    <t>https://vo.uu.edu.ua/course/view.php?id=841</t>
  </si>
  <si>
    <t>https://ab.uu.edu.ua/edu-discipline/advokatura_ukrayini</t>
  </si>
  <si>
    <t>Сердюк В.П.</t>
  </si>
  <si>
    <t>Адміністративний  процес</t>
  </si>
  <si>
    <t>https://vo.uu.edu.ua/course/view.php?id=225</t>
  </si>
  <si>
    <t>https://ab.uu.edu.ua/edu-discipline/administrativne_protsesualne_pravo</t>
  </si>
  <si>
    <t>Господарський процес</t>
  </si>
  <si>
    <t>https://vo.uu.edu.ua/course/view.php?id=9405</t>
  </si>
  <si>
    <t>https://ab.uu.edu.ua/edu-discipline/gospodarskii_protses</t>
  </si>
  <si>
    <t>Нотаріат України</t>
  </si>
  <si>
    <t>https://vo.uu.edu.ua/course/view.php?id=10192</t>
  </si>
  <si>
    <t>https://ab.uu.edu.ua/edu-discipline/notariat_ukrayini</t>
  </si>
  <si>
    <t>Федоренко Т.В.</t>
  </si>
  <si>
    <t>Право соціального забезпечення</t>
  </si>
  <si>
    <t>https://vo.uu.edu.ua/course/view.php?id=853</t>
  </si>
  <si>
    <t>https://ab.uu.edu.ua/edu-discipline/pravo_sotsialnogo_zabezpechennya</t>
  </si>
  <si>
    <t>Екологічне право</t>
  </si>
  <si>
    <t>https://vo.uu.edu.ua/course/view.php?id=9407</t>
  </si>
  <si>
    <t>https://ab.uu.edu.ua/edu-discipline/ekologichne_pravo</t>
  </si>
  <si>
    <t>https://vo.uu.edu.ua/course/view.php?id=9408</t>
  </si>
  <si>
    <t>https://ab.uu.edu.ua/edu-discipline/podatkove_ta_mitne_pravo</t>
  </si>
  <si>
    <t>Банківське право</t>
  </si>
  <si>
    <t>https://vo.uu.edu.ua/course/view.php?id=820</t>
  </si>
  <si>
    <t>https://ab.uu.edu.ua/edu-discipline/bankivske_pravo</t>
  </si>
  <si>
    <t xml:space="preserve">Теорія доказів </t>
  </si>
  <si>
    <t>https://vo.uu.edu.ua/course/view.php?id=842</t>
  </si>
  <si>
    <t>https://ab.uu.edu.ua/edu-discipline/teoriya_dokaziv</t>
  </si>
  <si>
    <t>Виконавче провадження</t>
  </si>
  <si>
    <t>https://vo.uu.edu.ua/course/view.php?id=9409</t>
  </si>
  <si>
    <t>https://ab.uu.edu.ua/edu-discipline/vikonavche_provadzhennya</t>
  </si>
  <si>
    <t xml:space="preserve">Криміналістика  </t>
  </si>
  <si>
    <t>https://vo.uu.edu.ua/course/view.php?id=848</t>
  </si>
  <si>
    <t>https://ab.uu.edu.ua/edu-discipline/kriminalistika</t>
  </si>
  <si>
    <t>Житлове право</t>
  </si>
  <si>
    <t>https://vo.uu.edu.ua/course/view.php?id=852</t>
  </si>
  <si>
    <t>https://ab.uu.edu.ua/edu-discipline/zhitlove_pravo</t>
  </si>
  <si>
    <t>Терещенко А.Л.</t>
  </si>
  <si>
    <t>Адміністративна відповідальність</t>
  </si>
  <si>
    <t>https://vo.uu.edu.ua/course/view.php?id=296</t>
  </si>
  <si>
    <t>https://ab.uu.edu.ua/edu-discipline/admin_vidpovidalnist</t>
  </si>
  <si>
    <t>Муніципальне право</t>
  </si>
  <si>
    <t>https://vo.uu.edu.ua/course/view.php?id=12742</t>
  </si>
  <si>
    <t>https://ab.uu.edu.ua/edu-discipline/admin_reforma_ta_municipalne_pravo</t>
  </si>
  <si>
    <t>https://vo.uu.edu.ua/course/view.php?id=838</t>
  </si>
  <si>
    <t>https://ab.uu.edu.ua/edu-discipline/agrarne_pravo</t>
  </si>
  <si>
    <t>Криміналогія</t>
  </si>
  <si>
    <t>https://vo.uu.edu.ua/course/view.php?id=46</t>
  </si>
  <si>
    <t>Публічне адміністрування</t>
  </si>
  <si>
    <t>https://ab.uu.edu.ua/edu-discipline/publichne_administruvannya_u_sferakh_suspilnikh_vidnosin</t>
  </si>
  <si>
    <t>https://vo.uu.edu.ua/course/view.php?id=10625</t>
  </si>
  <si>
    <t>Бригінець О.О.</t>
  </si>
  <si>
    <t>https://vo.uu.edu.ua/course/view.php?id=9414</t>
  </si>
  <si>
    <t>https://ab.uu.edu.ua/edu-discipline/dilovodstvo_yurclinica</t>
  </si>
  <si>
    <t>Проректор з освітньої</t>
  </si>
  <si>
    <t>діяльності</t>
  </si>
  <si>
    <t>Пропозиції кафедри до каталогу вибіркових дисциплін циклу загальної підготовки</t>
  </si>
  <si>
    <t>Пропозиції кафедри до каталогу вибіркових дисциплін циклу професійної підготовки</t>
  </si>
  <si>
    <t>ВК 2.14</t>
  </si>
  <si>
    <t>ВК 2.15</t>
  </si>
  <si>
    <t>ВК 2.16</t>
  </si>
  <si>
    <t>ВК 2.17</t>
  </si>
  <si>
    <t>ВК 2.18</t>
  </si>
  <si>
    <t>Сердюк Є.В.</t>
  </si>
  <si>
    <t>Фаст О.О.</t>
  </si>
  <si>
    <t>Кафедра галузевого права та загальноправових дисциплін</t>
  </si>
  <si>
    <t>Теорія права та держави</t>
  </si>
  <si>
    <t>Конституційне право зарубіжних країн</t>
  </si>
  <si>
    <t>Адвокатура та прокуратура</t>
  </si>
  <si>
    <t>Правове регулювання підприємнипцької діяльності</t>
  </si>
  <si>
    <t>Аграрне та земельне право</t>
  </si>
  <si>
    <t>Біржове право</t>
  </si>
  <si>
    <t xml:space="preserve">об'єднання з права </t>
  </si>
  <si>
    <t>______________ Тетяна ФЕДОРЕНКО</t>
  </si>
  <si>
    <t>та міжнародних відносин</t>
  </si>
  <si>
    <t>___________ Оксана КОЛЯДА</t>
  </si>
  <si>
    <t>_________________ Петро ТАЛАНЧУК</t>
  </si>
  <si>
    <t xml:space="preserve">https://ab.uu.edu.ua/edu-discipline/criminologiya </t>
  </si>
  <si>
    <t xml:space="preserve">– захист кваліфікаційної роботи. </t>
  </si>
  <si>
    <t xml:space="preserve">  "27" квітня 2023 року</t>
  </si>
  <si>
    <t>Фізична культура (Фізичне виховання. Основи здорового способу життя. Психологія стресу і стресостійкості особистості)</t>
  </si>
  <si>
    <t>"13" квітня 2023 р.</t>
  </si>
  <si>
    <t>"20" квітня 2023 р.</t>
  </si>
  <si>
    <t>ВК 2.20</t>
  </si>
  <si>
    <t>Основи юридичного перекладу</t>
  </si>
  <si>
    <t>Конституційне право зарубіжних країн (двомовний курс)</t>
  </si>
  <si>
    <t>Податкове право</t>
  </si>
  <si>
    <t>Мазніченко Ю.О.</t>
  </si>
  <si>
    <t>Петров В.В.</t>
  </si>
  <si>
    <t>Таланчук І.В.</t>
  </si>
  <si>
    <t>Мейджор 1: "Юридичний переклад"</t>
  </si>
  <si>
    <t>Іноземна мова для юристів (2 кредити забезпечує випускова кафедра)</t>
  </si>
  <si>
    <t>Мейджор 6: "Юридичний супровід підприємницької діяльності"</t>
  </si>
  <si>
    <t>Дисципліни поза мейджорами</t>
  </si>
  <si>
    <t>Мейджор 5: "Право ресурсокористування"</t>
  </si>
  <si>
    <t>Мейджор 4: "Супровід кримінально-процесуальної діяльності"</t>
  </si>
  <si>
    <t>Мейджор 2: "Юридичний супровід"</t>
  </si>
  <si>
    <t>ОК 1.13</t>
  </si>
  <si>
    <t>Логіка</t>
  </si>
  <si>
    <t>Мейджор 3: "Правове регулювання адміністративної діяльності"</t>
  </si>
  <si>
    <t>ВК 2.21</t>
  </si>
  <si>
    <t>ВК 2.22</t>
  </si>
  <si>
    <t>Діловодство (Юридична клініка)</t>
  </si>
  <si>
    <t>Кравченко О.С.</t>
  </si>
  <si>
    <t>4*</t>
  </si>
  <si>
    <t>Теорія права та держави, Конституційне право, Адміністративне право, Цивільне право, Цивільний процес, Кримінальне право, Кримінальний процес</t>
  </si>
  <si>
    <t>ВК 1.n</t>
  </si>
  <si>
    <t>ОК 1.14</t>
  </si>
  <si>
    <t>Охорона праці, безпека життєдіяльності та цивільний захист</t>
  </si>
  <si>
    <t>ID 19052</t>
  </si>
  <si>
    <t>від "27 " квітня 2023 р.                   протокол № 4</t>
  </si>
  <si>
    <t>Начальник відділу</t>
  </si>
  <si>
    <t>методичної роботи</t>
  </si>
  <si>
    <t>______________Вікторія БАУЛА</t>
  </si>
  <si>
    <t>Білоцерківський інститут економіки та управління</t>
  </si>
  <si>
    <t>Директор Білоцерківського інституту</t>
  </si>
  <si>
    <t xml:space="preserve">економіки та управління </t>
  </si>
  <si>
    <t>______________Ярослав НОВАК</t>
  </si>
  <si>
    <t>"  "               2023 року</t>
  </si>
  <si>
    <t>Завідувач кафедри права та соціально-поведінкових наук</t>
  </si>
  <si>
    <t>______________Віталій СИДОРЕНКО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</si>
</sst>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-;\-* #,##0_-;_-* &quot;-&quot;_-;_-@_-"/>
    <numFmt numFmtId="181" formatCode="_-* #,##0.00_-;\-* #,##0.00_-;_-* &quot;-&quot;??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&quot;1.&quot;00"/>
    <numFmt numFmtId="200" formatCode="&quot;2.&quot;0"/>
    <numFmt numFmtId="201" formatCode="&quot;3.&quot;00"/>
    <numFmt numFmtId="202" formatCode="&quot;1.&quot;0"/>
    <numFmt numFmtId="203" formatCode="&quot;3.&quot;0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\1\.00"/>
    <numFmt numFmtId="211" formatCode="0.0%"/>
  </numFmts>
  <fonts count="100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0"/>
      <name val="Condens"/>
      <family val="0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sz val="12"/>
      <name val="Arial Cyr"/>
      <family val="2"/>
    </font>
    <font>
      <sz val="8"/>
      <name val="Times New Roman Cyr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10"/>
      <color indexed="8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1"/>
      <color indexed="62"/>
      <name val="Times New Roman"/>
      <family val="1"/>
    </font>
    <font>
      <sz val="12"/>
      <color indexed="5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 Cyr"/>
      <family val="2"/>
    </font>
    <font>
      <sz val="10"/>
      <color indexed="62"/>
      <name val="Arial Cyr"/>
      <family val="2"/>
    </font>
    <font>
      <sz val="8"/>
      <color indexed="62"/>
      <name val="Arial Cyr"/>
      <family val="2"/>
    </font>
    <font>
      <sz val="10"/>
      <color indexed="8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name val="Times New Roman"/>
      <family val="1"/>
    </font>
    <font>
      <b/>
      <sz val="12"/>
      <color indexed="5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b/>
      <sz val="11"/>
      <color indexed="18"/>
      <name val="Times New Roman"/>
      <family val="1"/>
    </font>
    <font>
      <sz val="11"/>
      <name val="Arial Cyr"/>
      <family val="2"/>
    </font>
    <font>
      <b/>
      <sz val="11"/>
      <color indexed="5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12"/>
      <name val="Arial Cyr"/>
      <family val="0"/>
    </font>
    <font>
      <sz val="11"/>
      <color indexed="8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Arial Cyr"/>
      <family val="2"/>
    </font>
    <font>
      <sz val="11"/>
      <color indexed="8"/>
      <name val="Calibri"/>
      <family val="2"/>
    </font>
    <font>
      <u val="single"/>
      <sz val="10"/>
      <color indexed="39"/>
      <name val="Arial Cyr"/>
      <family val="2"/>
    </font>
    <font>
      <u val="single"/>
      <sz val="10"/>
      <color indexed="20"/>
      <name val="Arial Cyr"/>
      <family val="2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sz val="12"/>
      <color indexed="59"/>
      <name val="Times New Roman"/>
      <family val="1"/>
    </font>
    <font>
      <b/>
      <sz val="12"/>
      <color indexed="59"/>
      <name val="Times New Roman"/>
      <family val="1"/>
    </font>
    <font>
      <sz val="10"/>
      <color indexed="59"/>
      <name val="Arial Cyr"/>
      <family val="2"/>
    </font>
    <font>
      <sz val="11"/>
      <color indexed="59"/>
      <name val="Times New Roman"/>
      <family val="1"/>
    </font>
    <font>
      <b/>
      <sz val="12"/>
      <color indexed="62"/>
      <name val="Times New Roman"/>
      <family val="1"/>
    </font>
    <font>
      <u val="single"/>
      <sz val="11"/>
      <color indexed="39"/>
      <name val="Times New Roman"/>
      <family val="1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/>
      <top/>
      <bottom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9" fontId="0" fillId="0" borderId="0" applyFont="0" applyFill="0" applyBorder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83" fillId="0" borderId="0">
      <alignment/>
      <protection/>
    </xf>
    <xf numFmtId="0" fontId="0" fillId="0" borderId="0">
      <alignment/>
      <protection/>
    </xf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99" fillId="32" borderId="0" applyNumberFormat="0" applyBorder="0" applyAlignment="0" applyProtection="0"/>
  </cellStyleXfs>
  <cellXfs count="9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25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16" fontId="0" fillId="0" borderId="0" xfId="0" applyNumberFormat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33" borderId="0" xfId="0" applyFont="1" applyFill="1" applyAlignment="1">
      <alignment/>
    </xf>
    <xf numFmtId="0" fontId="13" fillId="0" borderId="26" xfId="0" applyFont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1" fontId="31" fillId="0" borderId="27" xfId="0" applyNumberFormat="1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Border="1" applyAlignment="1">
      <alignment/>
    </xf>
    <xf numFmtId="1" fontId="33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>
      <alignment/>
    </xf>
    <xf numFmtId="1" fontId="33" fillId="0" borderId="29" xfId="0" applyNumberFormat="1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>
      <alignment/>
    </xf>
    <xf numFmtId="1" fontId="33" fillId="0" borderId="30" xfId="0" applyNumberFormat="1" applyFont="1" applyBorder="1" applyAlignment="1" applyProtection="1">
      <alignment horizontal="center" vertical="center"/>
      <protection hidden="1"/>
    </xf>
    <xf numFmtId="200" fontId="35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right" vertical="center"/>
    </xf>
    <xf numFmtId="1" fontId="21" fillId="35" borderId="31" xfId="0" applyNumberFormat="1" applyFont="1" applyFill="1" applyBorder="1" applyAlignment="1">
      <alignment horizontal="center" vertical="center"/>
    </xf>
    <xf numFmtId="1" fontId="21" fillId="35" borderId="27" xfId="0" applyNumberFormat="1" applyFont="1" applyFill="1" applyBorder="1" applyAlignment="1">
      <alignment horizontal="center" vertical="center"/>
    </xf>
    <xf numFmtId="201" fontId="26" fillId="0" borderId="0" xfId="0" applyNumberFormat="1" applyFont="1" applyBorder="1" applyAlignment="1">
      <alignment/>
    </xf>
    <xf numFmtId="1" fontId="33" fillId="0" borderId="32" xfId="0" applyNumberFormat="1" applyFont="1" applyBorder="1" applyAlignment="1" applyProtection="1">
      <alignment horizontal="center" vertical="center"/>
      <protection hidden="1"/>
    </xf>
    <xf numFmtId="0" fontId="26" fillId="0" borderId="32" xfId="0" applyFont="1" applyBorder="1" applyAlignment="1">
      <alignment/>
    </xf>
    <xf numFmtId="1" fontId="33" fillId="0" borderId="33" xfId="0" applyNumberFormat="1" applyFont="1" applyBorder="1" applyAlignment="1" applyProtection="1">
      <alignment horizontal="center" vertical="center"/>
      <protection hidden="1"/>
    </xf>
    <xf numFmtId="1" fontId="33" fillId="0" borderId="34" xfId="0" applyNumberFormat="1" applyFont="1" applyBorder="1" applyAlignment="1" applyProtection="1">
      <alignment horizontal="center" vertical="center"/>
      <protection hidden="1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1" fontId="33" fillId="0" borderId="35" xfId="0" applyNumberFormat="1" applyFont="1" applyBorder="1" applyAlignment="1" applyProtection="1">
      <alignment horizontal="center" vertical="center"/>
      <protection hidden="1"/>
    </xf>
    <xf numFmtId="1" fontId="33" fillId="0" borderId="26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textRotation="90"/>
    </xf>
    <xf numFmtId="0" fontId="0" fillId="0" borderId="41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9" xfId="0" applyBorder="1" applyAlignment="1">
      <alignment/>
    </xf>
    <xf numFmtId="198" fontId="36" fillId="0" borderId="42" xfId="0" applyNumberFormat="1" applyFont="1" applyBorder="1" applyAlignment="1">
      <alignment/>
    </xf>
    <xf numFmtId="1" fontId="36" fillId="0" borderId="14" xfId="0" applyNumberFormat="1" applyFont="1" applyBorder="1" applyAlignment="1">
      <alignment/>
    </xf>
    <xf numFmtId="202" fontId="0" fillId="0" borderId="43" xfId="0" applyNumberFormat="1" applyBorder="1" applyAlignment="1">
      <alignment horizontal="center"/>
    </xf>
    <xf numFmtId="198" fontId="37" fillId="0" borderId="15" xfId="0" applyNumberFormat="1" applyFont="1" applyBorder="1" applyAlignment="1">
      <alignment/>
    </xf>
    <xf numFmtId="1" fontId="38" fillId="0" borderId="29" xfId="0" applyNumberFormat="1" applyFont="1" applyBorder="1" applyAlignment="1" applyProtection="1">
      <alignment horizontal="center" vertical="center"/>
      <protection hidden="1"/>
    </xf>
    <xf numFmtId="202" fontId="0" fillId="0" borderId="43" xfId="0" applyNumberFormat="1" applyBorder="1" applyAlignment="1">
      <alignment horizontal="center" vertical="center"/>
    </xf>
    <xf numFmtId="0" fontId="0" fillId="0" borderId="15" xfId="0" applyFont="1" applyBorder="1" applyAlignment="1" applyProtection="1">
      <alignment horizontal="left" vertical="center" wrapText="1"/>
      <protection/>
    </xf>
    <xf numFmtId="199" fontId="0" fillId="0" borderId="43" xfId="0" applyNumberFormat="1" applyBorder="1" applyAlignment="1">
      <alignment horizontal="center"/>
    </xf>
    <xf numFmtId="198" fontId="36" fillId="0" borderId="14" xfId="0" applyNumberFormat="1" applyFont="1" applyBorder="1" applyAlignment="1">
      <alignment/>
    </xf>
    <xf numFmtId="0" fontId="36" fillId="0" borderId="14" xfId="0" applyFont="1" applyBorder="1" applyAlignment="1">
      <alignment/>
    </xf>
    <xf numFmtId="200" fontId="0" fillId="0" borderId="15" xfId="0" applyNumberFormat="1" applyBorder="1" applyAlignment="1">
      <alignment/>
    </xf>
    <xf numFmtId="0" fontId="0" fillId="0" borderId="15" xfId="0" applyNumberFormat="1" applyFont="1" applyBorder="1" applyAlignment="1">
      <alignment horizontal="center"/>
    </xf>
    <xf numFmtId="1" fontId="38" fillId="0" borderId="44" xfId="0" applyNumberFormat="1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9" fillId="0" borderId="0" xfId="0" applyFont="1" applyBorder="1" applyAlignment="1">
      <alignment/>
    </xf>
    <xf numFmtId="203" fontId="0" fillId="0" borderId="15" xfId="0" applyNumberFormat="1" applyBorder="1" applyAlignment="1">
      <alignment/>
    </xf>
    <xf numFmtId="201" fontId="0" fillId="0" borderId="15" xfId="0" applyNumberFormat="1" applyBorder="1" applyAlignment="1">
      <alignment/>
    </xf>
    <xf numFmtId="0" fontId="36" fillId="0" borderId="1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top"/>
    </xf>
    <xf numFmtId="0" fontId="0" fillId="0" borderId="45" xfId="0" applyFont="1" applyBorder="1" applyAlignment="1">
      <alignment/>
    </xf>
    <xf numFmtId="0" fontId="0" fillId="0" borderId="4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49" fontId="0" fillId="0" borderId="48" xfId="0" applyNumberFormat="1" applyBorder="1" applyAlignment="1">
      <alignment horizontal="center" vertical="top"/>
    </xf>
    <xf numFmtId="0" fontId="0" fillId="0" borderId="26" xfId="0" applyFont="1" applyBorder="1" applyAlignment="1">
      <alignment horizontal="left" vertical="center" wrapText="1"/>
    </xf>
    <xf numFmtId="0" fontId="40" fillId="0" borderId="15" xfId="0" applyFont="1" applyBorder="1" applyAlignment="1">
      <alignment/>
    </xf>
    <xf numFmtId="0" fontId="0" fillId="0" borderId="13" xfId="0" applyBorder="1" applyAlignment="1">
      <alignment/>
    </xf>
    <xf numFmtId="198" fontId="36" fillId="0" borderId="13" xfId="0" applyNumberFormat="1" applyFont="1" applyBorder="1" applyAlignment="1">
      <alignment horizontal="center"/>
    </xf>
    <xf numFmtId="201" fontId="0" fillId="0" borderId="16" xfId="0" applyNumberFormat="1" applyBorder="1" applyAlignment="1">
      <alignment/>
    </xf>
    <xf numFmtId="0" fontId="40" fillId="0" borderId="0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1" fontId="0" fillId="0" borderId="14" xfId="0" applyNumberFormat="1" applyBorder="1" applyAlignment="1">
      <alignment/>
    </xf>
    <xf numFmtId="0" fontId="0" fillId="0" borderId="51" xfId="0" applyFont="1" applyBorder="1" applyAlignment="1">
      <alignment/>
    </xf>
    <xf numFmtId="0" fontId="0" fillId="0" borderId="17" xfId="0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52" xfId="0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1" xfId="0" applyFont="1" applyBorder="1" applyAlignment="1">
      <alignment horizontal="center"/>
    </xf>
    <xf numFmtId="0" fontId="41" fillId="0" borderId="17" xfId="0" applyFont="1" applyBorder="1" applyAlignment="1">
      <alignment/>
    </xf>
    <xf numFmtId="0" fontId="41" fillId="0" borderId="24" xfId="0" applyFont="1" applyBorder="1" applyAlignment="1">
      <alignment/>
    </xf>
    <xf numFmtId="0" fontId="0" fillId="0" borderId="5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Alignment="1">
      <alignment/>
    </xf>
    <xf numFmtId="0" fontId="0" fillId="0" borderId="57" xfId="0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59" xfId="0" applyBorder="1" applyAlignment="1">
      <alignment/>
    </xf>
    <xf numFmtId="0" fontId="40" fillId="0" borderId="0" xfId="0" applyFont="1" applyAlignment="1">
      <alignment horizontal="center"/>
    </xf>
    <xf numFmtId="1" fontId="32" fillId="36" borderId="14" xfId="0" applyNumberFormat="1" applyFont="1" applyFill="1" applyBorder="1" applyAlignment="1">
      <alignment horizontal="center" vertical="center"/>
    </xf>
    <xf numFmtId="1" fontId="44" fillId="0" borderId="14" xfId="0" applyNumberFormat="1" applyFont="1" applyBorder="1" applyAlignment="1" applyProtection="1">
      <alignment horizontal="center" vertical="center"/>
      <protection hidden="1"/>
    </xf>
    <xf numFmtId="0" fontId="32" fillId="0" borderId="14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1" fontId="31" fillId="0" borderId="26" xfId="0" applyNumberFormat="1" applyFont="1" applyBorder="1" applyAlignment="1">
      <alignment horizontal="center" vertical="center"/>
    </xf>
    <xf numFmtId="0" fontId="31" fillId="0" borderId="14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1" fontId="31" fillId="0" borderId="14" xfId="0" applyNumberFormat="1" applyFont="1" applyBorder="1" applyAlignment="1" applyProtection="1">
      <alignment horizontal="center" vertical="center"/>
      <protection hidden="1"/>
    </xf>
    <xf numFmtId="0" fontId="18" fillId="0" borderId="28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0" fontId="18" fillId="0" borderId="44" xfId="0" applyFont="1" applyBorder="1" applyAlignment="1">
      <alignment vertical="center"/>
    </xf>
    <xf numFmtId="1" fontId="32" fillId="36" borderId="48" xfId="0" applyNumberFormat="1" applyFont="1" applyFill="1" applyBorder="1" applyAlignment="1">
      <alignment horizontal="center" vertical="center"/>
    </xf>
    <xf numFmtId="1" fontId="32" fillId="0" borderId="26" xfId="0" applyNumberFormat="1" applyFont="1" applyBorder="1" applyAlignment="1">
      <alignment horizontal="center" vertical="center"/>
    </xf>
    <xf numFmtId="1" fontId="32" fillId="0" borderId="14" xfId="0" applyNumberFormat="1" applyFont="1" applyBorder="1" applyAlignment="1">
      <alignment horizontal="center" vertical="center"/>
    </xf>
    <xf numFmtId="1" fontId="44" fillId="0" borderId="60" xfId="0" applyNumberFormat="1" applyFont="1" applyBorder="1" applyAlignment="1" applyProtection="1">
      <alignment horizontal="center" vertical="center"/>
      <protection hidden="1"/>
    </xf>
    <xf numFmtId="0" fontId="18" fillId="0" borderId="60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1" fontId="34" fillId="0" borderId="14" xfId="0" applyNumberFormat="1" applyFont="1" applyBorder="1" applyAlignment="1" applyProtection="1">
      <alignment horizontal="center" vertical="center"/>
      <protection hidden="1"/>
    </xf>
    <xf numFmtId="0" fontId="34" fillId="0" borderId="14" xfId="0" applyNumberFormat="1" applyFont="1" applyBorder="1" applyAlignment="1">
      <alignment horizontal="center" vertical="center" shrinkToFit="1"/>
    </xf>
    <xf numFmtId="1" fontId="21" fillId="35" borderId="0" xfId="0" applyNumberFormat="1" applyFont="1" applyFill="1" applyBorder="1" applyAlignment="1">
      <alignment horizontal="center" vertical="center"/>
    </xf>
    <xf numFmtId="1" fontId="21" fillId="37" borderId="61" xfId="0" applyNumberFormat="1" applyFont="1" applyFill="1" applyBorder="1" applyAlignment="1">
      <alignment horizontal="center" vertical="center"/>
    </xf>
    <xf numFmtId="1" fontId="21" fillId="37" borderId="62" xfId="0" applyNumberFormat="1" applyFont="1" applyFill="1" applyBorder="1" applyAlignment="1">
      <alignment horizontal="center" vertical="center"/>
    </xf>
    <xf numFmtId="1" fontId="21" fillId="37" borderId="63" xfId="0" applyNumberFormat="1" applyFont="1" applyFill="1" applyBorder="1" applyAlignment="1">
      <alignment horizontal="center" vertical="center"/>
    </xf>
    <xf numFmtId="0" fontId="31" fillId="0" borderId="19" xfId="0" applyFont="1" applyBorder="1" applyAlignment="1" applyProtection="1">
      <alignment horizontal="center" vertical="center"/>
      <protection locked="0"/>
    </xf>
    <xf numFmtId="0" fontId="13" fillId="0" borderId="64" xfId="0" applyFont="1" applyBorder="1" applyAlignment="1">
      <alignment/>
    </xf>
    <xf numFmtId="1" fontId="31" fillId="0" borderId="64" xfId="0" applyNumberFormat="1" applyFont="1" applyBorder="1" applyAlignment="1" applyProtection="1">
      <alignment horizontal="center" vertical="center"/>
      <protection hidden="1"/>
    </xf>
    <xf numFmtId="1" fontId="44" fillId="0" borderId="64" xfId="0" applyNumberFormat="1" applyFont="1" applyBorder="1" applyAlignment="1" applyProtection="1">
      <alignment horizontal="center" vertical="center"/>
      <protection hidden="1"/>
    </xf>
    <xf numFmtId="0" fontId="18" fillId="0" borderId="64" xfId="0" applyFont="1" applyBorder="1" applyAlignment="1">
      <alignment vertical="center"/>
    </xf>
    <xf numFmtId="1" fontId="44" fillId="0" borderId="65" xfId="0" applyNumberFormat="1" applyFont="1" applyBorder="1" applyAlignment="1" applyProtection="1">
      <alignment horizontal="center" vertical="center"/>
      <protection hidden="1"/>
    </xf>
    <xf numFmtId="1" fontId="44" fillId="0" borderId="66" xfId="0" applyNumberFormat="1" applyFont="1" applyBorder="1" applyAlignment="1" applyProtection="1">
      <alignment horizontal="center" vertical="center"/>
      <protection hidden="1"/>
    </xf>
    <xf numFmtId="0" fontId="31" fillId="0" borderId="67" xfId="0" applyFont="1" applyBorder="1" applyAlignment="1" applyProtection="1">
      <alignment horizontal="center" vertical="center"/>
      <protection locked="0"/>
    </xf>
    <xf numFmtId="1" fontId="44" fillId="0" borderId="68" xfId="0" applyNumberFormat="1" applyFont="1" applyBorder="1" applyAlignment="1" applyProtection="1">
      <alignment horizontal="center" vertical="center"/>
      <protection hidden="1"/>
    </xf>
    <xf numFmtId="1" fontId="34" fillId="0" borderId="64" xfId="0" applyNumberFormat="1" applyFont="1" applyBorder="1" applyAlignment="1" applyProtection="1">
      <alignment horizontal="center" vertical="center"/>
      <protection hidden="1"/>
    </xf>
    <xf numFmtId="0" fontId="34" fillId="0" borderId="64" xfId="0" applyNumberFormat="1" applyFont="1" applyBorder="1" applyAlignment="1">
      <alignment horizontal="center" vertical="center" shrinkToFit="1"/>
    </xf>
    <xf numFmtId="0" fontId="18" fillId="0" borderId="69" xfId="0" applyFont="1" applyBorder="1" applyAlignment="1">
      <alignment vertical="center"/>
    </xf>
    <xf numFmtId="0" fontId="18" fillId="0" borderId="70" xfId="0" applyFont="1" applyBorder="1" applyAlignment="1">
      <alignment vertical="center"/>
    </xf>
    <xf numFmtId="1" fontId="44" fillId="0" borderId="70" xfId="0" applyNumberFormat="1" applyFont="1" applyBorder="1" applyAlignment="1" applyProtection="1">
      <alignment horizontal="center" vertical="center"/>
      <protection hidden="1"/>
    </xf>
    <xf numFmtId="1" fontId="44" fillId="0" borderId="71" xfId="0" applyNumberFormat="1" applyFont="1" applyBorder="1" applyAlignment="1" applyProtection="1">
      <alignment horizontal="center" vertical="center"/>
      <protection hidden="1"/>
    </xf>
    <xf numFmtId="0" fontId="32" fillId="0" borderId="27" xfId="0" applyFont="1" applyFill="1" applyBorder="1" applyAlignment="1" applyProtection="1">
      <alignment horizontal="center" vertical="center" wrapText="1"/>
      <protection locked="0"/>
    </xf>
    <xf numFmtId="0" fontId="21" fillId="35" borderId="72" xfId="0" applyFont="1" applyFill="1" applyBorder="1" applyAlignment="1">
      <alignment horizontal="center" vertical="center"/>
    </xf>
    <xf numFmtId="1" fontId="18" fillId="0" borderId="14" xfId="0" applyNumberFormat="1" applyFont="1" applyBorder="1" applyAlignment="1" applyProtection="1">
      <alignment horizontal="center" vertical="center"/>
      <protection hidden="1"/>
    </xf>
    <xf numFmtId="1" fontId="18" fillId="0" borderId="64" xfId="0" applyNumberFormat="1" applyFont="1" applyBorder="1" applyAlignment="1" applyProtection="1">
      <alignment horizontal="center" vertical="center"/>
      <protection hidden="1"/>
    </xf>
    <xf numFmtId="0" fontId="16" fillId="0" borderId="73" xfId="0" applyFont="1" applyBorder="1" applyAlignment="1">
      <alignment horizontal="center"/>
    </xf>
    <xf numFmtId="0" fontId="16" fillId="0" borderId="74" xfId="0" applyFont="1" applyBorder="1" applyAlignment="1">
      <alignment horizontal="center"/>
    </xf>
    <xf numFmtId="0" fontId="16" fillId="34" borderId="74" xfId="0" applyFont="1" applyFill="1" applyBorder="1" applyAlignment="1">
      <alignment horizontal="center"/>
    </xf>
    <xf numFmtId="0" fontId="21" fillId="0" borderId="75" xfId="0" applyFont="1" applyBorder="1" applyAlignment="1">
      <alignment/>
    </xf>
    <xf numFmtId="0" fontId="21" fillId="0" borderId="74" xfId="0" applyFont="1" applyBorder="1" applyAlignment="1">
      <alignment/>
    </xf>
    <xf numFmtId="0" fontId="21" fillId="0" borderId="76" xfId="0" applyFont="1" applyBorder="1" applyAlignment="1">
      <alignment/>
    </xf>
    <xf numFmtId="0" fontId="32" fillId="0" borderId="19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199" fontId="21" fillId="35" borderId="78" xfId="0" applyNumberFormat="1" applyFont="1" applyFill="1" applyBorder="1" applyAlignment="1">
      <alignment horizontal="center" vertical="center"/>
    </xf>
    <xf numFmtId="0" fontId="21" fillId="35" borderId="79" xfId="0" applyFont="1" applyFill="1" applyBorder="1" applyAlignment="1">
      <alignment horizontal="center" vertical="center"/>
    </xf>
    <xf numFmtId="1" fontId="21" fillId="35" borderId="80" xfId="0" applyNumberFormat="1" applyFont="1" applyFill="1" applyBorder="1" applyAlignment="1">
      <alignment horizontal="center" vertical="center"/>
    </xf>
    <xf numFmtId="1" fontId="21" fillId="35" borderId="81" xfId="0" applyNumberFormat="1" applyFont="1" applyFill="1" applyBorder="1" applyAlignment="1">
      <alignment horizontal="center" vertical="center"/>
    </xf>
    <xf numFmtId="1" fontId="21" fillId="35" borderId="79" xfId="0" applyNumberFormat="1" applyFont="1" applyFill="1" applyBorder="1" applyAlignment="1">
      <alignment horizontal="center" vertical="center"/>
    </xf>
    <xf numFmtId="1" fontId="21" fillId="35" borderId="82" xfId="0" applyNumberFormat="1" applyFont="1" applyFill="1" applyBorder="1" applyAlignment="1">
      <alignment horizontal="center" vertical="center"/>
    </xf>
    <xf numFmtId="1" fontId="21" fillId="35" borderId="83" xfId="0" applyNumberFormat="1" applyFont="1" applyFill="1" applyBorder="1" applyAlignment="1">
      <alignment horizontal="center" vertical="center"/>
    </xf>
    <xf numFmtId="0" fontId="18" fillId="0" borderId="75" xfId="0" applyFont="1" applyBorder="1" applyAlignment="1">
      <alignment vertical="center"/>
    </xf>
    <xf numFmtId="0" fontId="18" fillId="0" borderId="74" xfId="0" applyFont="1" applyBorder="1" applyAlignment="1">
      <alignment vertical="center"/>
    </xf>
    <xf numFmtId="1" fontId="44" fillId="0" borderId="74" xfId="0" applyNumberFormat="1" applyFont="1" applyBorder="1" applyAlignment="1" applyProtection="1">
      <alignment horizontal="center" vertical="center"/>
      <protection hidden="1"/>
    </xf>
    <xf numFmtId="1" fontId="44" fillId="0" borderId="76" xfId="0" applyNumberFormat="1" applyFont="1" applyBorder="1" applyAlignment="1" applyProtection="1">
      <alignment horizontal="center" vertical="center"/>
      <protection hidden="1"/>
    </xf>
    <xf numFmtId="0" fontId="34" fillId="0" borderId="13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1" fontId="34" fillId="0" borderId="19" xfId="0" applyNumberFormat="1" applyFont="1" applyBorder="1" applyAlignment="1" applyProtection="1">
      <alignment horizontal="center" vertical="center"/>
      <protection hidden="1"/>
    </xf>
    <xf numFmtId="1" fontId="34" fillId="0" borderId="77" xfId="0" applyNumberFormat="1" applyFont="1" applyBorder="1" applyAlignment="1" applyProtection="1">
      <alignment horizontal="center" vertical="center"/>
      <protection hidden="1"/>
    </xf>
    <xf numFmtId="0" fontId="21" fillId="35" borderId="78" xfId="0" applyFont="1" applyFill="1" applyBorder="1" applyAlignment="1">
      <alignment horizontal="center" vertical="center"/>
    </xf>
    <xf numFmtId="0" fontId="21" fillId="35" borderId="84" xfId="0" applyFont="1" applyFill="1" applyBorder="1" applyAlignment="1">
      <alignment horizontal="center" vertical="center"/>
    </xf>
    <xf numFmtId="0" fontId="21" fillId="35" borderId="85" xfId="0" applyFont="1" applyFill="1" applyBorder="1" applyAlignment="1">
      <alignment horizontal="center" vertical="center"/>
    </xf>
    <xf numFmtId="0" fontId="21" fillId="35" borderId="83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4" borderId="14" xfId="0" applyFont="1" applyFill="1" applyBorder="1" applyAlignment="1" applyProtection="1">
      <alignment horizontal="center" vertical="center"/>
      <protection locked="0"/>
    </xf>
    <xf numFmtId="0" fontId="13" fillId="38" borderId="0" xfId="0" applyFont="1" applyFill="1" applyAlignment="1">
      <alignment/>
    </xf>
    <xf numFmtId="0" fontId="58" fillId="33" borderId="14" xfId="0" applyFont="1" applyFill="1" applyBorder="1" applyAlignment="1" applyProtection="1">
      <alignment vertical="center" wrapText="1"/>
      <protection locked="0"/>
    </xf>
    <xf numFmtId="0" fontId="58" fillId="0" borderId="14" xfId="0" applyFont="1" applyBorder="1" applyAlignment="1" applyProtection="1">
      <alignment vertical="center" wrapText="1"/>
      <protection locked="0"/>
    </xf>
    <xf numFmtId="0" fontId="58" fillId="0" borderId="14" xfId="0" applyFont="1" applyBorder="1" applyAlignment="1">
      <alignment vertical="center"/>
    </xf>
    <xf numFmtId="0" fontId="58" fillId="38" borderId="14" xfId="0" applyFont="1" applyFill="1" applyBorder="1" applyAlignment="1" applyProtection="1">
      <alignment vertical="center" wrapText="1"/>
      <protection locked="0"/>
    </xf>
    <xf numFmtId="0" fontId="58" fillId="0" borderId="19" xfId="0" applyFont="1" applyBorder="1" applyAlignment="1" applyProtection="1">
      <alignment horizontal="left" vertical="center" wrapText="1"/>
      <protection locked="0"/>
    </xf>
    <xf numFmtId="0" fontId="58" fillId="0" borderId="14" xfId="0" applyFont="1" applyBorder="1" applyAlignment="1" applyProtection="1">
      <alignment horizontal="left" vertical="center" wrapText="1"/>
      <protection locked="0"/>
    </xf>
    <xf numFmtId="200" fontId="45" fillId="38" borderId="0" xfId="0" applyNumberFormat="1" applyFont="1" applyFill="1" applyBorder="1" applyAlignment="1">
      <alignment horizontal="left" vertical="center"/>
    </xf>
    <xf numFmtId="0" fontId="21" fillId="38" borderId="0" xfId="0" applyFont="1" applyFill="1" applyBorder="1" applyAlignment="1">
      <alignment horizontal="right" vertical="center"/>
    </xf>
    <xf numFmtId="0" fontId="32" fillId="39" borderId="86" xfId="0" applyFont="1" applyFill="1" applyBorder="1" applyAlignment="1">
      <alignment horizontal="center" vertical="center"/>
    </xf>
    <xf numFmtId="1" fontId="32" fillId="39" borderId="87" xfId="0" applyNumberFormat="1" applyFont="1" applyFill="1" applyBorder="1" applyAlignment="1">
      <alignment horizontal="center" vertical="center"/>
    </xf>
    <xf numFmtId="1" fontId="32" fillId="39" borderId="88" xfId="0" applyNumberFormat="1" applyFont="1" applyFill="1" applyBorder="1" applyAlignment="1">
      <alignment horizontal="center" vertical="center"/>
    </xf>
    <xf numFmtId="1" fontId="32" fillId="39" borderId="89" xfId="0" applyNumberFormat="1" applyFont="1" applyFill="1" applyBorder="1" applyAlignment="1">
      <alignment horizontal="center" vertical="center"/>
    </xf>
    <xf numFmtId="1" fontId="32" fillId="39" borderId="90" xfId="0" applyNumberFormat="1" applyFont="1" applyFill="1" applyBorder="1" applyAlignment="1">
      <alignment horizontal="center" vertical="center"/>
    </xf>
    <xf numFmtId="1" fontId="32" fillId="39" borderId="91" xfId="0" applyNumberFormat="1" applyFont="1" applyFill="1" applyBorder="1" applyAlignment="1">
      <alignment horizontal="center" vertical="center"/>
    </xf>
    <xf numFmtId="1" fontId="32" fillId="39" borderId="92" xfId="0" applyNumberFormat="1" applyFont="1" applyFill="1" applyBorder="1" applyAlignment="1">
      <alignment horizontal="center" vertical="center"/>
    </xf>
    <xf numFmtId="1" fontId="32" fillId="39" borderId="86" xfId="0" applyNumberFormat="1" applyFont="1" applyFill="1" applyBorder="1" applyAlignment="1">
      <alignment horizontal="center" vertical="center"/>
    </xf>
    <xf numFmtId="0" fontId="32" fillId="39" borderId="93" xfId="0" applyFont="1" applyFill="1" applyBorder="1" applyAlignment="1">
      <alignment horizontal="center" vertical="center"/>
    </xf>
    <xf numFmtId="0" fontId="43" fillId="40" borderId="94" xfId="0" applyFont="1" applyFill="1" applyBorder="1" applyAlignment="1">
      <alignment horizontal="center" vertical="center"/>
    </xf>
    <xf numFmtId="0" fontId="43" fillId="40" borderId="95" xfId="0" applyFont="1" applyFill="1" applyBorder="1" applyAlignment="1">
      <alignment horizontal="center" vertical="center"/>
    </xf>
    <xf numFmtId="1" fontId="43" fillId="40" borderId="96" xfId="0" applyNumberFormat="1" applyFont="1" applyFill="1" applyBorder="1" applyAlignment="1">
      <alignment horizontal="center" vertical="center"/>
    </xf>
    <xf numFmtId="1" fontId="43" fillId="40" borderId="97" xfId="0" applyNumberFormat="1" applyFont="1" applyFill="1" applyBorder="1" applyAlignment="1">
      <alignment horizontal="center" vertical="center"/>
    </xf>
    <xf numFmtId="1" fontId="43" fillId="40" borderId="94" xfId="0" applyNumberFormat="1" applyFont="1" applyFill="1" applyBorder="1" applyAlignment="1">
      <alignment horizontal="center" vertical="center"/>
    </xf>
    <xf numFmtId="1" fontId="43" fillId="40" borderId="98" xfId="0" applyNumberFormat="1" applyFont="1" applyFill="1" applyBorder="1" applyAlignment="1">
      <alignment horizontal="center" vertical="center"/>
    </xf>
    <xf numFmtId="0" fontId="59" fillId="0" borderId="28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1" fontId="59" fillId="0" borderId="0" xfId="0" applyNumberFormat="1" applyFont="1" applyBorder="1" applyAlignment="1" applyProtection="1">
      <alignment horizontal="center" vertical="center"/>
      <protection hidden="1"/>
    </xf>
    <xf numFmtId="1" fontId="59" fillId="0" borderId="65" xfId="0" applyNumberFormat="1" applyFont="1" applyBorder="1" applyAlignment="1" applyProtection="1">
      <alignment horizontal="center" vertical="center"/>
      <protection hidden="1"/>
    </xf>
    <xf numFmtId="0" fontId="59" fillId="0" borderId="0" xfId="0" applyFont="1" applyAlignment="1">
      <alignment vertical="center"/>
    </xf>
    <xf numFmtId="0" fontId="32" fillId="39" borderId="79" xfId="0" applyFont="1" applyFill="1" applyBorder="1" applyAlignment="1">
      <alignment horizontal="center" vertical="center"/>
    </xf>
    <xf numFmtId="1" fontId="60" fillId="41" borderId="99" xfId="0" applyNumberFormat="1" applyFont="1" applyFill="1" applyBorder="1" applyAlignment="1">
      <alignment horizontal="center" vertical="center"/>
    </xf>
    <xf numFmtId="1" fontId="58" fillId="41" borderId="99" xfId="0" applyNumberFormat="1" applyFont="1" applyFill="1" applyBorder="1" applyAlignment="1" applyProtection="1">
      <alignment horizontal="center" vertical="center"/>
      <protection locked="0"/>
    </xf>
    <xf numFmtId="1" fontId="58" fillId="41" borderId="100" xfId="0" applyNumberFormat="1" applyFont="1" applyFill="1" applyBorder="1" applyAlignment="1" applyProtection="1">
      <alignment horizontal="center" vertical="center"/>
      <protection locked="0"/>
    </xf>
    <xf numFmtId="0" fontId="58" fillId="0" borderId="101" xfId="0" applyFont="1" applyBorder="1" applyAlignment="1" applyProtection="1">
      <alignment horizontal="center" vertical="center"/>
      <protection locked="0"/>
    </xf>
    <xf numFmtId="1" fontId="58" fillId="0" borderId="102" xfId="0" applyNumberFormat="1" applyFont="1" applyBorder="1" applyAlignment="1">
      <alignment horizontal="center" vertical="center"/>
    </xf>
    <xf numFmtId="1" fontId="60" fillId="41" borderId="101" xfId="0" applyNumberFormat="1" applyFont="1" applyFill="1" applyBorder="1" applyAlignment="1">
      <alignment horizontal="center" vertical="center"/>
    </xf>
    <xf numFmtId="1" fontId="58" fillId="41" borderId="101" xfId="0" applyNumberFormat="1" applyFont="1" applyFill="1" applyBorder="1" applyAlignment="1" applyProtection="1">
      <alignment horizontal="center" vertical="center"/>
      <protection locked="0"/>
    </xf>
    <xf numFmtId="1" fontId="58" fillId="41" borderId="103" xfId="0" applyNumberFormat="1" applyFont="1" applyFill="1" applyBorder="1" applyAlignment="1" applyProtection="1">
      <alignment horizontal="center" vertical="center"/>
      <protection locked="0"/>
    </xf>
    <xf numFmtId="1" fontId="58" fillId="0" borderId="104" xfId="0" applyNumberFormat="1" applyFont="1" applyBorder="1" applyAlignment="1" applyProtection="1">
      <alignment horizontal="center" vertical="center"/>
      <protection locked="0"/>
    </xf>
    <xf numFmtId="0" fontId="58" fillId="0" borderId="102" xfId="0" applyFont="1" applyBorder="1" applyAlignment="1" applyProtection="1">
      <alignment horizontal="center" vertical="center"/>
      <protection locked="0"/>
    </xf>
    <xf numFmtId="0" fontId="60" fillId="41" borderId="99" xfId="0" applyFont="1" applyFill="1" applyBorder="1" applyAlignment="1">
      <alignment horizontal="center" vertical="center"/>
    </xf>
    <xf numFmtId="0" fontId="58" fillId="41" borderId="101" xfId="0" applyFont="1" applyFill="1" applyBorder="1" applyAlignment="1" applyProtection="1">
      <alignment horizontal="center" vertical="center"/>
      <protection locked="0"/>
    </xf>
    <xf numFmtId="0" fontId="60" fillId="41" borderId="105" xfId="0" applyFont="1" applyFill="1" applyBorder="1" applyAlignment="1">
      <alignment horizontal="center" vertical="center"/>
    </xf>
    <xf numFmtId="0" fontId="58" fillId="41" borderId="106" xfId="0" applyFont="1" applyFill="1" applyBorder="1" applyAlignment="1" applyProtection="1">
      <alignment horizontal="center" vertical="center"/>
      <protection locked="0"/>
    </xf>
    <xf numFmtId="1" fontId="23" fillId="41" borderId="99" xfId="0" applyNumberFormat="1" applyFont="1" applyFill="1" applyBorder="1" applyAlignment="1">
      <alignment horizontal="center" vertical="center"/>
    </xf>
    <xf numFmtId="1" fontId="23" fillId="41" borderId="105" xfId="0" applyNumberFormat="1" applyFont="1" applyFill="1" applyBorder="1" applyAlignment="1">
      <alignment horizontal="center" vertical="center"/>
    </xf>
    <xf numFmtId="0" fontId="61" fillId="0" borderId="19" xfId="0" applyNumberFormat="1" applyFont="1" applyBorder="1" applyAlignment="1">
      <alignment horizontal="center" vertical="center" shrinkToFit="1"/>
    </xf>
    <xf numFmtId="1" fontId="62" fillId="36" borderId="15" xfId="0" applyNumberFormat="1" applyFont="1" applyFill="1" applyBorder="1" applyAlignment="1">
      <alignment horizontal="center" vertical="center"/>
    </xf>
    <xf numFmtId="0" fontId="61" fillId="36" borderId="19" xfId="0" applyFont="1" applyFill="1" applyBorder="1" applyAlignment="1" applyProtection="1">
      <alignment horizontal="center" vertical="center" wrapText="1"/>
      <protection locked="0"/>
    </xf>
    <xf numFmtId="1" fontId="61" fillId="0" borderId="107" xfId="0" applyNumberFormat="1" applyFont="1" applyBorder="1" applyAlignment="1" applyProtection="1">
      <alignment horizontal="center" vertical="center"/>
      <protection locked="0"/>
    </xf>
    <xf numFmtId="0" fontId="61" fillId="0" borderId="13" xfId="0" applyNumberFormat="1" applyFont="1" applyBorder="1" applyAlignment="1">
      <alignment horizontal="center" vertical="center" shrinkToFit="1"/>
    </xf>
    <xf numFmtId="0" fontId="61" fillId="34" borderId="19" xfId="0" applyFont="1" applyFill="1" applyBorder="1" applyAlignment="1" applyProtection="1">
      <alignment vertical="center" wrapText="1"/>
      <protection locked="0"/>
    </xf>
    <xf numFmtId="0" fontId="61" fillId="34" borderId="19" xfId="0" applyFont="1" applyFill="1" applyBorder="1" applyAlignment="1" applyProtection="1">
      <alignment horizontal="center" vertical="center" wrapText="1"/>
      <protection locked="0"/>
    </xf>
    <xf numFmtId="0" fontId="61" fillId="0" borderId="14" xfId="0" applyNumberFormat="1" applyFont="1" applyBorder="1" applyAlignment="1">
      <alignment horizontal="center" vertical="center" shrinkToFit="1"/>
    </xf>
    <xf numFmtId="1" fontId="62" fillId="36" borderId="74" xfId="0" applyNumberFormat="1" applyFont="1" applyFill="1" applyBorder="1" applyAlignment="1">
      <alignment horizontal="center" vertical="center"/>
    </xf>
    <xf numFmtId="0" fontId="61" fillId="36" borderId="14" xfId="0" applyFont="1" applyFill="1" applyBorder="1" applyAlignment="1" applyProtection="1">
      <alignment horizontal="center" vertical="center" wrapText="1"/>
      <protection locked="0"/>
    </xf>
    <xf numFmtId="1" fontId="61" fillId="0" borderId="108" xfId="0" applyNumberFormat="1" applyFont="1" applyBorder="1" applyAlignment="1" applyProtection="1">
      <alignment horizontal="center" vertical="center"/>
      <protection locked="0"/>
    </xf>
    <xf numFmtId="0" fontId="61" fillId="0" borderId="26" xfId="0" applyNumberFormat="1" applyFont="1" applyBorder="1" applyAlignment="1">
      <alignment horizontal="center" vertical="center" shrinkToFit="1"/>
    </xf>
    <xf numFmtId="0" fontId="61" fillId="34" borderId="14" xfId="0" applyFont="1" applyFill="1" applyBorder="1" applyAlignment="1" applyProtection="1">
      <alignment vertical="center" wrapText="1"/>
      <protection locked="0"/>
    </xf>
    <xf numFmtId="0" fontId="61" fillId="34" borderId="14" xfId="0" applyFont="1" applyFill="1" applyBorder="1" applyAlignment="1" applyProtection="1">
      <alignment horizontal="center" vertical="center" wrapText="1"/>
      <protection locked="0"/>
    </xf>
    <xf numFmtId="0" fontId="61" fillId="0" borderId="14" xfId="0" applyFont="1" applyBorder="1" applyAlignment="1" applyProtection="1">
      <alignment vertical="center" wrapText="1"/>
      <protection locked="0"/>
    </xf>
    <xf numFmtId="0" fontId="61" fillId="0" borderId="14" xfId="0" applyFont="1" applyBorder="1" applyAlignment="1" applyProtection="1">
      <alignment horizontal="center" vertical="center" wrapText="1"/>
      <protection locked="0"/>
    </xf>
    <xf numFmtId="0" fontId="61" fillId="0" borderId="26" xfId="0" applyFont="1" applyBorder="1" applyAlignment="1" applyProtection="1">
      <alignment vertical="center" wrapText="1"/>
      <protection locked="0"/>
    </xf>
    <xf numFmtId="1" fontId="62" fillId="36" borderId="14" xfId="0" applyNumberFormat="1" applyFont="1" applyFill="1" applyBorder="1" applyAlignment="1">
      <alignment horizontal="center" vertical="center"/>
    </xf>
    <xf numFmtId="1" fontId="61" fillId="0" borderId="27" xfId="0" applyNumberFormat="1" applyFont="1" applyBorder="1" applyAlignment="1" applyProtection="1">
      <alignment horizontal="center" vertical="center"/>
      <protection locked="0"/>
    </xf>
    <xf numFmtId="1" fontId="61" fillId="36" borderId="14" xfId="0" applyNumberFormat="1" applyFont="1" applyFill="1" applyBorder="1" applyAlignment="1">
      <alignment horizontal="center" vertical="center"/>
    </xf>
    <xf numFmtId="0" fontId="61" fillId="0" borderId="14" xfId="0" applyFont="1" applyFill="1" applyBorder="1" applyAlignment="1" applyProtection="1">
      <alignment horizontal="center" vertical="center"/>
      <protection locked="0"/>
    </xf>
    <xf numFmtId="0" fontId="61" fillId="0" borderId="14" xfId="0" applyFont="1" applyFill="1" applyBorder="1" applyAlignment="1" applyProtection="1">
      <alignment horizontal="center" vertical="center" wrapText="1"/>
      <protection locked="0"/>
    </xf>
    <xf numFmtId="0" fontId="63" fillId="0" borderId="70" xfId="0" applyFont="1" applyFill="1" applyBorder="1" applyAlignment="1">
      <alignment horizontal="center" vertical="center"/>
    </xf>
    <xf numFmtId="0" fontId="61" fillId="0" borderId="70" xfId="0" applyFont="1" applyFill="1" applyBorder="1" applyAlignment="1" applyProtection="1">
      <alignment horizontal="center" vertical="center" wrapText="1"/>
      <protection locked="0"/>
    </xf>
    <xf numFmtId="0" fontId="58" fillId="33" borderId="14" xfId="0" applyFont="1" applyFill="1" applyBorder="1" applyAlignment="1" applyProtection="1">
      <alignment horizontal="center" vertical="center"/>
      <protection locked="0"/>
    </xf>
    <xf numFmtId="0" fontId="58" fillId="38" borderId="14" xfId="0" applyFont="1" applyFill="1" applyBorder="1" applyAlignment="1" applyProtection="1">
      <alignment horizontal="center" vertical="center"/>
      <protection locked="0"/>
    </xf>
    <xf numFmtId="1" fontId="58" fillId="38" borderId="27" xfId="0" applyNumberFormat="1" applyFont="1" applyFill="1" applyBorder="1" applyAlignment="1" applyProtection="1">
      <alignment horizontal="center" vertical="center"/>
      <protection locked="0"/>
    </xf>
    <xf numFmtId="0" fontId="58" fillId="0" borderId="14" xfId="0" applyFont="1" applyBorder="1" applyAlignment="1" applyProtection="1">
      <alignment vertical="center"/>
      <protection locked="0"/>
    </xf>
    <xf numFmtId="1" fontId="60" fillId="36" borderId="14" xfId="0" applyNumberFormat="1" applyFont="1" applyFill="1" applyBorder="1" applyAlignment="1">
      <alignment horizontal="center" vertical="center"/>
    </xf>
    <xf numFmtId="1" fontId="58" fillId="36" borderId="14" xfId="0" applyNumberFormat="1" applyFont="1" applyFill="1" applyBorder="1" applyAlignment="1">
      <alignment horizontal="center" vertical="center"/>
    </xf>
    <xf numFmtId="1" fontId="58" fillId="36" borderId="14" xfId="0" applyNumberFormat="1" applyFont="1" applyFill="1" applyBorder="1" applyAlignment="1" applyProtection="1">
      <alignment horizontal="center" vertical="center"/>
      <protection locked="0"/>
    </xf>
    <xf numFmtId="0" fontId="58" fillId="33" borderId="14" xfId="0" applyFont="1" applyFill="1" applyBorder="1" applyAlignment="1">
      <alignment horizontal="center" vertical="center"/>
    </xf>
    <xf numFmtId="1" fontId="60" fillId="36" borderId="74" xfId="0" applyNumberFormat="1" applyFont="1" applyFill="1" applyBorder="1" applyAlignment="1">
      <alignment horizontal="center" vertical="center"/>
    </xf>
    <xf numFmtId="0" fontId="58" fillId="33" borderId="74" xfId="0" applyFont="1" applyFill="1" applyBorder="1" applyAlignment="1" applyProtection="1">
      <alignment horizontal="center" vertical="center"/>
      <protection locked="0"/>
    </xf>
    <xf numFmtId="0" fontId="58" fillId="33" borderId="74" xfId="0" applyFont="1" applyFill="1" applyBorder="1" applyAlignment="1">
      <alignment vertical="center"/>
    </xf>
    <xf numFmtId="1" fontId="26" fillId="34" borderId="14" xfId="0" applyNumberFormat="1" applyFont="1" applyFill="1" applyBorder="1" applyAlignment="1">
      <alignment horizontal="right"/>
    </xf>
    <xf numFmtId="0" fontId="26" fillId="34" borderId="70" xfId="0" applyFont="1" applyFill="1" applyBorder="1" applyAlignment="1">
      <alignment horizontal="right"/>
    </xf>
    <xf numFmtId="1" fontId="26" fillId="34" borderId="109" xfId="0" applyNumberFormat="1" applyFont="1" applyFill="1" applyBorder="1" applyAlignment="1">
      <alignment horizontal="right"/>
    </xf>
    <xf numFmtId="0" fontId="26" fillId="34" borderId="71" xfId="0" applyFont="1" applyFill="1" applyBorder="1" applyAlignment="1">
      <alignment horizontal="right"/>
    </xf>
    <xf numFmtId="0" fontId="26" fillId="0" borderId="7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6" fillId="42" borderId="110" xfId="0" applyFont="1" applyFill="1" applyBorder="1" applyAlignment="1">
      <alignment horizontal="center" vertical="center"/>
    </xf>
    <xf numFmtId="1" fontId="46" fillId="42" borderId="72" xfId="0" applyNumberFormat="1" applyFont="1" applyFill="1" applyBorder="1" applyAlignment="1">
      <alignment horizontal="center" vertical="center"/>
    </xf>
    <xf numFmtId="1" fontId="46" fillId="42" borderId="110" xfId="0" applyNumberFormat="1" applyFont="1" applyFill="1" applyBorder="1" applyAlignment="1">
      <alignment horizontal="center" vertical="center"/>
    </xf>
    <xf numFmtId="1" fontId="46" fillId="42" borderId="111" xfId="0" applyNumberFormat="1" applyFont="1" applyFill="1" applyBorder="1" applyAlignment="1">
      <alignment horizontal="center" vertical="center"/>
    </xf>
    <xf numFmtId="1" fontId="46" fillId="42" borderId="112" xfId="0" applyNumberFormat="1" applyFont="1" applyFill="1" applyBorder="1" applyAlignment="1">
      <alignment horizontal="center" vertical="center"/>
    </xf>
    <xf numFmtId="198" fontId="46" fillId="42" borderId="110" xfId="0" applyNumberFormat="1" applyFont="1" applyFill="1" applyBorder="1" applyAlignment="1">
      <alignment horizontal="center" vertical="center"/>
    </xf>
    <xf numFmtId="1" fontId="46" fillId="42" borderId="113" xfId="0" applyNumberFormat="1" applyFont="1" applyFill="1" applyBorder="1" applyAlignment="1">
      <alignment horizontal="center" vertical="center"/>
    </xf>
    <xf numFmtId="0" fontId="26" fillId="0" borderId="28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24" fillId="0" borderId="114" xfId="0" applyFont="1" applyFill="1" applyBorder="1" applyAlignment="1">
      <alignment horizontal="center" vertical="center"/>
    </xf>
    <xf numFmtId="0" fontId="24" fillId="0" borderId="78" xfId="0" applyFont="1" applyFill="1" applyBorder="1" applyAlignment="1">
      <alignment horizontal="center" vertical="center"/>
    </xf>
    <xf numFmtId="1" fontId="26" fillId="43" borderId="115" xfId="0" applyNumberFormat="1" applyFont="1" applyFill="1" applyBorder="1" applyAlignment="1">
      <alignment horizontal="center" vertical="center" wrapText="1"/>
    </xf>
    <xf numFmtId="0" fontId="26" fillId="43" borderId="115" xfId="0" applyFont="1" applyFill="1" applyBorder="1" applyAlignment="1" applyProtection="1">
      <alignment horizontal="center" vertical="center" wrapText="1"/>
      <protection locked="0"/>
    </xf>
    <xf numFmtId="2" fontId="26" fillId="43" borderId="116" xfId="0" applyNumberFormat="1" applyFont="1" applyFill="1" applyBorder="1" applyAlignment="1" applyProtection="1">
      <alignment horizontal="center" vertical="center" wrapText="1"/>
      <protection locked="0"/>
    </xf>
    <xf numFmtId="9" fontId="46" fillId="42" borderId="112" xfId="63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1" fontId="26" fillId="43" borderId="101" xfId="0" applyNumberFormat="1" applyFont="1" applyFill="1" applyBorder="1" applyAlignment="1">
      <alignment horizontal="center" vertical="center" wrapText="1"/>
    </xf>
    <xf numFmtId="0" fontId="26" fillId="43" borderId="10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61" fillId="0" borderId="74" xfId="0" applyFont="1" applyFill="1" applyBorder="1" applyAlignment="1" applyProtection="1">
      <alignment horizontal="center" vertical="center"/>
      <protection locked="0"/>
    </xf>
    <xf numFmtId="0" fontId="61" fillId="0" borderId="74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13" fillId="38" borderId="0" xfId="0" applyFont="1" applyFill="1" applyBorder="1" applyAlignment="1">
      <alignment/>
    </xf>
    <xf numFmtId="0" fontId="21" fillId="38" borderId="0" xfId="0" applyFont="1" applyFill="1" applyAlignment="1">
      <alignment/>
    </xf>
    <xf numFmtId="0" fontId="16" fillId="38" borderId="0" xfId="0" applyFont="1" applyFill="1" applyAlignment="1">
      <alignment horizontal="left" vertical="center"/>
    </xf>
    <xf numFmtId="0" fontId="13" fillId="38" borderId="0" xfId="0" applyFont="1" applyFill="1" applyAlignment="1">
      <alignment vertical="center"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 vertical="center"/>
    </xf>
    <xf numFmtId="0" fontId="17" fillId="38" borderId="0" xfId="0" applyFont="1" applyFill="1" applyAlignment="1">
      <alignment/>
    </xf>
    <xf numFmtId="0" fontId="20" fillId="38" borderId="0" xfId="0" applyFont="1" applyFill="1" applyAlignment="1">
      <alignment/>
    </xf>
    <xf numFmtId="0" fontId="19" fillId="38" borderId="0" xfId="0" applyFont="1" applyFill="1" applyAlignment="1">
      <alignment vertical="center"/>
    </xf>
    <xf numFmtId="0" fontId="13" fillId="38" borderId="117" xfId="0" applyFont="1" applyFill="1" applyBorder="1" applyAlignment="1">
      <alignment/>
    </xf>
    <xf numFmtId="2" fontId="31" fillId="38" borderId="118" xfId="0" applyNumberFormat="1" applyFont="1" applyFill="1" applyBorder="1" applyAlignment="1" applyProtection="1">
      <alignment horizontal="left" vertical="center" wrapText="1"/>
      <protection locked="0"/>
    </xf>
    <xf numFmtId="0" fontId="58" fillId="38" borderId="99" xfId="0" applyFont="1" applyFill="1" applyBorder="1" applyAlignment="1" applyProtection="1">
      <alignment vertical="center" wrapText="1"/>
      <protection locked="0"/>
    </xf>
    <xf numFmtId="0" fontId="60" fillId="38" borderId="99" xfId="0" applyFont="1" applyFill="1" applyBorder="1" applyAlignment="1">
      <alignment horizontal="center" vertical="center"/>
    </xf>
    <xf numFmtId="0" fontId="58" fillId="38" borderId="99" xfId="0" applyFont="1" applyFill="1" applyBorder="1" applyAlignment="1">
      <alignment horizontal="center" vertical="center"/>
    </xf>
    <xf numFmtId="0" fontId="60" fillId="38" borderId="100" xfId="0" applyFont="1" applyFill="1" applyBorder="1" applyAlignment="1">
      <alignment horizontal="center" vertical="center"/>
    </xf>
    <xf numFmtId="0" fontId="60" fillId="38" borderId="119" xfId="0" applyFont="1" applyFill="1" applyBorder="1" applyAlignment="1">
      <alignment horizontal="center" vertical="center"/>
    </xf>
    <xf numFmtId="1" fontId="58" fillId="38" borderId="120" xfId="0" applyNumberFormat="1" applyFont="1" applyFill="1" applyBorder="1" applyAlignment="1">
      <alignment horizontal="center" vertical="center"/>
    </xf>
    <xf numFmtId="2" fontId="31" fillId="38" borderId="73" xfId="0" applyNumberFormat="1" applyFont="1" applyFill="1" applyBorder="1" applyAlignment="1" applyProtection="1">
      <alignment horizontal="left" vertical="center" wrapText="1"/>
      <protection locked="0"/>
    </xf>
    <xf numFmtId="0" fontId="58" fillId="38" borderId="101" xfId="0" applyFont="1" applyFill="1" applyBorder="1" applyAlignment="1" applyProtection="1">
      <alignment horizontal="left" vertical="center" wrapText="1"/>
      <protection locked="0"/>
    </xf>
    <xf numFmtId="0" fontId="58" fillId="38" borderId="101" xfId="0" applyFont="1" applyFill="1" applyBorder="1" applyAlignment="1" applyProtection="1">
      <alignment horizontal="center" vertical="center"/>
      <protection locked="0"/>
    </xf>
    <xf numFmtId="0" fontId="58" fillId="38" borderId="103" xfId="0" applyFont="1" applyFill="1" applyBorder="1" applyAlignment="1" applyProtection="1">
      <alignment horizontal="center" vertical="center"/>
      <protection locked="0"/>
    </xf>
    <xf numFmtId="0" fontId="60" fillId="38" borderId="104" xfId="0" applyFont="1" applyFill="1" applyBorder="1" applyAlignment="1" applyProtection="1">
      <alignment horizontal="center" vertical="center"/>
      <protection locked="0"/>
    </xf>
    <xf numFmtId="1" fontId="58" fillId="38" borderId="102" xfId="0" applyNumberFormat="1" applyFont="1" applyFill="1" applyBorder="1" applyAlignment="1">
      <alignment horizontal="center" vertical="center"/>
    </xf>
    <xf numFmtId="0" fontId="58" fillId="38" borderId="101" xfId="0" applyFont="1" applyFill="1" applyBorder="1" applyAlignment="1" applyProtection="1">
      <alignment vertical="center" wrapText="1"/>
      <protection locked="0"/>
    </xf>
    <xf numFmtId="1" fontId="58" fillId="38" borderId="119" xfId="0" applyNumberFormat="1" applyFont="1" applyFill="1" applyBorder="1" applyAlignment="1" applyProtection="1">
      <alignment horizontal="center" vertical="center"/>
      <protection locked="0"/>
    </xf>
    <xf numFmtId="0" fontId="58" fillId="38" borderId="120" xfId="0" applyFont="1" applyFill="1" applyBorder="1" applyAlignment="1">
      <alignment horizontal="center" vertical="center"/>
    </xf>
    <xf numFmtId="1" fontId="58" fillId="38" borderId="104" xfId="0" applyNumberFormat="1" applyFont="1" applyFill="1" applyBorder="1" applyAlignment="1" applyProtection="1">
      <alignment horizontal="center" vertical="center"/>
      <protection locked="0"/>
    </xf>
    <xf numFmtId="0" fontId="58" fillId="38" borderId="102" xfId="0" applyFont="1" applyFill="1" applyBorder="1" applyAlignment="1" applyProtection="1">
      <alignment horizontal="center" vertical="center"/>
      <protection locked="0"/>
    </xf>
    <xf numFmtId="1" fontId="58" fillId="38" borderId="101" xfId="0" applyNumberFormat="1" applyFont="1" applyFill="1" applyBorder="1" applyAlignment="1" applyProtection="1">
      <alignment horizontal="center" vertical="center"/>
      <protection locked="0"/>
    </xf>
    <xf numFmtId="0" fontId="62" fillId="38" borderId="27" xfId="0" applyFont="1" applyFill="1" applyBorder="1" applyAlignment="1" applyProtection="1">
      <alignment horizontal="center" vertical="center"/>
      <protection locked="0"/>
    </xf>
    <xf numFmtId="1" fontId="61" fillId="38" borderId="26" xfId="0" applyNumberFormat="1" applyFont="1" applyFill="1" applyBorder="1" applyAlignment="1">
      <alignment horizontal="center" vertical="center"/>
    </xf>
    <xf numFmtId="0" fontId="61" fillId="38" borderId="14" xfId="0" applyFont="1" applyFill="1" applyBorder="1" applyAlignment="1" applyProtection="1">
      <alignment horizontal="center" vertical="center"/>
      <protection locked="0"/>
    </xf>
    <xf numFmtId="0" fontId="61" fillId="38" borderId="14" xfId="0" applyFont="1" applyFill="1" applyBorder="1" applyAlignment="1" applyProtection="1">
      <alignment horizontal="center" vertical="center" wrapText="1"/>
      <protection locked="0"/>
    </xf>
    <xf numFmtId="0" fontId="61" fillId="38" borderId="70" xfId="0" applyFont="1" applyFill="1" applyBorder="1" applyAlignment="1">
      <alignment horizontal="center" vertical="center"/>
    </xf>
    <xf numFmtId="0" fontId="61" fillId="38" borderId="70" xfId="0" applyFont="1" applyFill="1" applyBorder="1" applyAlignment="1" applyProtection="1">
      <alignment horizontal="center" vertical="center" wrapText="1"/>
      <protection locked="0"/>
    </xf>
    <xf numFmtId="0" fontId="58" fillId="38" borderId="14" xfId="0" applyNumberFormat="1" applyFont="1" applyFill="1" applyBorder="1" applyAlignment="1" applyProtection="1">
      <alignment horizontal="center" vertical="center"/>
      <protection locked="0"/>
    </xf>
    <xf numFmtId="0" fontId="58" fillId="38" borderId="14" xfId="0" applyFont="1" applyFill="1" applyBorder="1" applyAlignment="1">
      <alignment horizontal="center" vertical="center"/>
    </xf>
    <xf numFmtId="0" fontId="58" fillId="38" borderId="48" xfId="0" applyFont="1" applyFill="1" applyBorder="1" applyAlignment="1">
      <alignment horizontal="center" vertical="center"/>
    </xf>
    <xf numFmtId="0" fontId="60" fillId="38" borderId="27" xfId="0" applyFont="1" applyFill="1" applyBorder="1" applyAlignment="1" applyProtection="1">
      <alignment horizontal="center" vertical="center"/>
      <protection locked="0"/>
    </xf>
    <xf numFmtId="1" fontId="58" fillId="38" borderId="26" xfId="0" applyNumberFormat="1" applyFont="1" applyFill="1" applyBorder="1" applyAlignment="1">
      <alignment horizontal="center" vertical="center"/>
    </xf>
    <xf numFmtId="0" fontId="60" fillId="38" borderId="27" xfId="0" applyFont="1" applyFill="1" applyBorder="1" applyAlignment="1" applyProtection="1">
      <alignment horizontal="center" vertical="center" wrapText="1"/>
      <protection locked="0"/>
    </xf>
    <xf numFmtId="0" fontId="58" fillId="33" borderId="14" xfId="0" applyNumberFormat="1" applyFont="1" applyFill="1" applyBorder="1" applyAlignment="1" applyProtection="1">
      <alignment horizontal="center" vertical="center"/>
      <protection locked="0"/>
    </xf>
    <xf numFmtId="0" fontId="58" fillId="33" borderId="48" xfId="0" applyFont="1" applyFill="1" applyBorder="1" applyAlignment="1">
      <alignment horizontal="center" vertical="center"/>
    </xf>
    <xf numFmtId="0" fontId="58" fillId="38" borderId="70" xfId="0" applyNumberFormat="1" applyFont="1" applyFill="1" applyBorder="1" applyAlignment="1" applyProtection="1">
      <alignment horizontal="center" vertical="center"/>
      <protection locked="0"/>
    </xf>
    <xf numFmtId="1" fontId="58" fillId="38" borderId="75" xfId="0" applyNumberFormat="1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1" fontId="58" fillId="38" borderId="121" xfId="0" applyNumberFormat="1" applyFont="1" applyFill="1" applyBorder="1" applyAlignment="1" applyProtection="1">
      <alignment horizontal="center" vertical="center"/>
      <protection locked="0"/>
    </xf>
    <xf numFmtId="0" fontId="58" fillId="38" borderId="0" xfId="0" applyFont="1" applyFill="1" applyAlignment="1">
      <alignment vertical="center"/>
    </xf>
    <xf numFmtId="0" fontId="61" fillId="38" borderId="19" xfId="0" applyNumberFormat="1" applyFont="1" applyFill="1" applyBorder="1" applyAlignment="1">
      <alignment horizontal="center" vertical="center" shrinkToFit="1"/>
    </xf>
    <xf numFmtId="0" fontId="61" fillId="38" borderId="47" xfId="0" applyNumberFormat="1" applyFont="1" applyFill="1" applyBorder="1" applyAlignment="1">
      <alignment horizontal="center" vertical="center" shrinkToFit="1"/>
    </xf>
    <xf numFmtId="0" fontId="62" fillId="38" borderId="107" xfId="0" applyFont="1" applyFill="1" applyBorder="1" applyAlignment="1" applyProtection="1">
      <alignment horizontal="center" vertical="center" wrapText="1"/>
      <protection locked="0"/>
    </xf>
    <xf numFmtId="1" fontId="61" fillId="38" borderId="13" xfId="0" applyNumberFormat="1" applyFont="1" applyFill="1" applyBorder="1" applyAlignment="1">
      <alignment horizontal="center" vertical="center"/>
    </xf>
    <xf numFmtId="0" fontId="61" fillId="38" borderId="14" xfId="0" applyNumberFormat="1" applyFont="1" applyFill="1" applyBorder="1" applyAlignment="1">
      <alignment horizontal="center" vertical="center" shrinkToFit="1"/>
    </xf>
    <xf numFmtId="0" fontId="61" fillId="38" borderId="48" xfId="0" applyNumberFormat="1" applyFont="1" applyFill="1" applyBorder="1" applyAlignment="1">
      <alignment horizontal="center" vertical="center" shrinkToFit="1"/>
    </xf>
    <xf numFmtId="0" fontId="62" fillId="38" borderId="108" xfId="0" applyFont="1" applyFill="1" applyBorder="1" applyAlignment="1" applyProtection="1">
      <alignment horizontal="center" vertical="center" wrapText="1"/>
      <protection locked="0"/>
    </xf>
    <xf numFmtId="0" fontId="61" fillId="38" borderId="14" xfId="0" applyFont="1" applyFill="1" applyBorder="1" applyAlignment="1" applyProtection="1">
      <alignment vertical="center" wrapText="1"/>
      <protection locked="0"/>
    </xf>
    <xf numFmtId="0" fontId="61" fillId="38" borderId="48" xfId="0" applyFont="1" applyFill="1" applyBorder="1" applyAlignment="1" applyProtection="1">
      <alignment vertical="center" wrapText="1"/>
      <protection locked="0"/>
    </xf>
    <xf numFmtId="0" fontId="61" fillId="38" borderId="0" xfId="0" applyFont="1" applyFill="1" applyBorder="1" applyAlignment="1">
      <alignment vertical="center"/>
    </xf>
    <xf numFmtId="198" fontId="61" fillId="44" borderId="14" xfId="0" applyNumberFormat="1" applyFont="1" applyFill="1" applyBorder="1" applyAlignment="1" applyProtection="1">
      <alignment horizontal="center" vertical="center" wrapText="1"/>
      <protection locked="0"/>
    </xf>
    <xf numFmtId="0" fontId="61" fillId="38" borderId="14" xfId="0" applyFont="1" applyFill="1" applyBorder="1" applyAlignment="1">
      <alignment vertical="center"/>
    </xf>
    <xf numFmtId="1" fontId="23" fillId="38" borderId="99" xfId="0" applyNumberFormat="1" applyFont="1" applyFill="1" applyBorder="1" applyAlignment="1">
      <alignment horizontal="center" vertical="center"/>
    </xf>
    <xf numFmtId="1" fontId="23" fillId="38" borderId="120" xfId="0" applyNumberFormat="1" applyFont="1" applyFill="1" applyBorder="1" applyAlignment="1">
      <alignment horizontal="center" vertical="center"/>
    </xf>
    <xf numFmtId="1" fontId="26" fillId="38" borderId="14" xfId="0" applyNumberFormat="1" applyFont="1" applyFill="1" applyBorder="1" applyAlignment="1">
      <alignment horizontal="right"/>
    </xf>
    <xf numFmtId="1" fontId="26" fillId="38" borderId="26" xfId="0" applyNumberFormat="1" applyFont="1" applyFill="1" applyBorder="1" applyAlignment="1">
      <alignment horizontal="right"/>
    </xf>
    <xf numFmtId="0" fontId="26" fillId="38" borderId="70" xfId="0" applyFont="1" applyFill="1" applyBorder="1" applyAlignment="1">
      <alignment horizontal="right"/>
    </xf>
    <xf numFmtId="1" fontId="61" fillId="36" borderId="48" xfId="0" applyNumberFormat="1" applyFont="1" applyFill="1" applyBorder="1" applyAlignment="1">
      <alignment horizontal="center" vertical="center"/>
    </xf>
    <xf numFmtId="198" fontId="61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1" fillId="34" borderId="70" xfId="0" applyFont="1" applyFill="1" applyBorder="1" applyAlignment="1" applyProtection="1">
      <alignment horizontal="center" vertical="center" wrapText="1"/>
      <protection locked="0"/>
    </xf>
    <xf numFmtId="0" fontId="61" fillId="34" borderId="74" xfId="0" applyFont="1" applyFill="1" applyBorder="1" applyAlignment="1" applyProtection="1">
      <alignment horizontal="center" vertical="center" wrapText="1"/>
      <protection locked="0"/>
    </xf>
    <xf numFmtId="1" fontId="58" fillId="36" borderId="48" xfId="0" applyNumberFormat="1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vertical="center"/>
    </xf>
    <xf numFmtId="0" fontId="58" fillId="34" borderId="14" xfId="0" applyFont="1" applyFill="1" applyBorder="1" applyAlignment="1">
      <alignment horizontal="center" vertical="center"/>
    </xf>
    <xf numFmtId="0" fontId="58" fillId="34" borderId="14" xfId="0" applyFont="1" applyFill="1" applyBorder="1" applyAlignment="1" applyProtection="1">
      <alignment horizontal="center" vertical="center"/>
      <protection locked="0"/>
    </xf>
    <xf numFmtId="0" fontId="58" fillId="34" borderId="0" xfId="0" applyFont="1" applyFill="1" applyBorder="1" applyAlignment="1">
      <alignment horizontal="center" vertical="center"/>
    </xf>
    <xf numFmtId="0" fontId="58" fillId="41" borderId="14" xfId="0" applyFont="1" applyFill="1" applyBorder="1" applyAlignment="1">
      <alignment horizontal="center" vertical="center"/>
    </xf>
    <xf numFmtId="0" fontId="58" fillId="34" borderId="74" xfId="0" applyFont="1" applyFill="1" applyBorder="1" applyAlignment="1" applyProtection="1">
      <alignment horizontal="center" vertical="center"/>
      <protection locked="0"/>
    </xf>
    <xf numFmtId="1" fontId="32" fillId="34" borderId="14" xfId="0" applyNumberFormat="1" applyFont="1" applyFill="1" applyBorder="1" applyAlignment="1">
      <alignment horizontal="center" vertical="center"/>
    </xf>
    <xf numFmtId="0" fontId="61" fillId="36" borderId="47" xfId="0" applyFont="1" applyFill="1" applyBorder="1" applyAlignment="1" applyProtection="1">
      <alignment horizontal="center" vertical="center" wrapText="1"/>
      <protection locked="0"/>
    </xf>
    <xf numFmtId="0" fontId="61" fillId="36" borderId="48" xfId="0" applyFont="1" applyFill="1" applyBorder="1" applyAlignment="1" applyProtection="1">
      <alignment horizontal="center" vertical="center" wrapText="1"/>
      <protection locked="0"/>
    </xf>
    <xf numFmtId="1" fontId="64" fillId="38" borderId="12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52" fillId="38" borderId="0" xfId="0" applyFont="1" applyFill="1" applyBorder="1" applyAlignment="1">
      <alignment horizontal="center" vertical="center" wrapText="1"/>
    </xf>
    <xf numFmtId="1" fontId="64" fillId="38" borderId="0" xfId="0" applyNumberFormat="1" applyFont="1" applyFill="1" applyBorder="1" applyAlignment="1">
      <alignment horizontal="center" vertical="center"/>
    </xf>
    <xf numFmtId="1" fontId="64" fillId="38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>
      <alignment horizontal="center" vertical="center" wrapText="1"/>
      <protection/>
    </xf>
    <xf numFmtId="0" fontId="52" fillId="0" borderId="0" xfId="0" applyFont="1" applyBorder="1" applyAlignment="1">
      <alignment horizontal="center" vertical="center"/>
    </xf>
    <xf numFmtId="0" fontId="31" fillId="0" borderId="118" xfId="0" applyFont="1" applyBorder="1" applyAlignment="1" applyProtection="1">
      <alignment horizontal="center" vertical="center"/>
      <protection locked="0"/>
    </xf>
    <xf numFmtId="0" fontId="32" fillId="33" borderId="15" xfId="0" applyFont="1" applyFill="1" applyBorder="1" applyAlignment="1" applyProtection="1">
      <alignment horizontal="left" vertical="center" wrapText="1"/>
      <protection locked="0"/>
    </xf>
    <xf numFmtId="0" fontId="32" fillId="0" borderId="15" xfId="0" applyFont="1" applyBorder="1" applyAlignment="1" applyProtection="1">
      <alignment horizontal="center" vertical="center"/>
      <protection locked="0"/>
    </xf>
    <xf numFmtId="0" fontId="31" fillId="0" borderId="15" xfId="0" applyFont="1" applyBorder="1" applyAlignment="1" applyProtection="1">
      <alignment horizontal="center" vertical="center"/>
      <protection locked="0"/>
    </xf>
    <xf numFmtId="0" fontId="31" fillId="0" borderId="15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2" fillId="0" borderId="123" xfId="0" applyFont="1" applyBorder="1" applyAlignment="1" applyProtection="1">
      <alignment horizontal="center" vertical="center" wrapText="1"/>
      <protection locked="0"/>
    </xf>
    <xf numFmtId="1" fontId="31" fillId="0" borderId="28" xfId="0" applyNumberFormat="1" applyFont="1" applyBorder="1" applyAlignment="1">
      <alignment horizontal="center" vertical="center"/>
    </xf>
    <xf numFmtId="1" fontId="32" fillId="36" borderId="15" xfId="0" applyNumberFormat="1" applyFont="1" applyFill="1" applyBorder="1" applyAlignment="1">
      <alignment horizontal="center" vertical="center"/>
    </xf>
    <xf numFmtId="1" fontId="31" fillId="36" borderId="15" xfId="0" applyNumberFormat="1" applyFont="1" applyFill="1" applyBorder="1" applyAlignment="1">
      <alignment horizontal="center" vertical="center"/>
    </xf>
    <xf numFmtId="1" fontId="31" fillId="36" borderId="43" xfId="0" applyNumberFormat="1" applyFont="1" applyFill="1" applyBorder="1" applyAlignment="1">
      <alignment horizontal="center" vertical="center"/>
    </xf>
    <xf numFmtId="1" fontId="31" fillId="0" borderId="123" xfId="0" applyNumberFormat="1" applyFont="1" applyBorder="1" applyAlignment="1" applyProtection="1">
      <alignment horizontal="center" vertical="center"/>
      <protection locked="0"/>
    </xf>
    <xf numFmtId="0" fontId="31" fillId="0" borderId="28" xfId="0" applyFont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0" fontId="31" fillId="0" borderId="124" xfId="0" applyFont="1" applyBorder="1" applyAlignment="1" applyProtection="1">
      <alignment horizontal="center" vertical="center"/>
      <protection locked="0"/>
    </xf>
    <xf numFmtId="0" fontId="58" fillId="0" borderId="70" xfId="0" applyFont="1" applyBorder="1" applyAlignment="1" applyProtection="1">
      <alignment horizontal="left" vertical="center" wrapText="1"/>
      <protection locked="0"/>
    </xf>
    <xf numFmtId="0" fontId="31" fillId="0" borderId="70" xfId="0" applyFont="1" applyBorder="1" applyAlignment="1" applyProtection="1">
      <alignment horizontal="center" vertical="center"/>
      <protection locked="0"/>
    </xf>
    <xf numFmtId="0" fontId="32" fillId="0" borderId="70" xfId="0" applyFont="1" applyBorder="1" applyAlignment="1">
      <alignment horizontal="center" vertical="center"/>
    </xf>
    <xf numFmtId="0" fontId="32" fillId="0" borderId="125" xfId="0" applyFont="1" applyBorder="1" applyAlignment="1">
      <alignment horizontal="center" vertical="center"/>
    </xf>
    <xf numFmtId="0" fontId="65" fillId="0" borderId="126" xfId="0" applyFont="1" applyFill="1" applyBorder="1" applyAlignment="1" applyProtection="1">
      <alignment horizontal="center" vertical="center" wrapText="1"/>
      <protection locked="0"/>
    </xf>
    <xf numFmtId="1" fontId="31" fillId="0" borderId="69" xfId="0" applyNumberFormat="1" applyFont="1" applyBorder="1" applyAlignment="1">
      <alignment horizontal="center" vertical="center"/>
    </xf>
    <xf numFmtId="1" fontId="32" fillId="36" borderId="70" xfId="0" applyNumberFormat="1" applyFont="1" applyFill="1" applyBorder="1" applyAlignment="1">
      <alignment horizontal="center" vertical="center"/>
    </xf>
    <xf numFmtId="1" fontId="32" fillId="36" borderId="125" xfId="0" applyNumberFormat="1" applyFont="1" applyFill="1" applyBorder="1" applyAlignment="1">
      <alignment horizontal="center" vertical="center"/>
    </xf>
    <xf numFmtId="1" fontId="31" fillId="0" borderId="126" xfId="0" applyNumberFormat="1" applyFont="1" applyBorder="1" applyAlignment="1" applyProtection="1">
      <alignment horizontal="center" vertical="center"/>
      <protection locked="0"/>
    </xf>
    <xf numFmtId="1" fontId="32" fillId="0" borderId="69" xfId="0" applyNumberFormat="1" applyFont="1" applyBorder="1" applyAlignment="1">
      <alignment horizontal="center" vertical="center"/>
    </xf>
    <xf numFmtId="1" fontId="32" fillId="0" borderId="70" xfId="0" applyNumberFormat="1" applyFont="1" applyBorder="1" applyAlignment="1">
      <alignment horizontal="center" vertical="center"/>
    </xf>
    <xf numFmtId="1" fontId="32" fillId="34" borderId="70" xfId="0" applyNumberFormat="1" applyFont="1" applyFill="1" applyBorder="1" applyAlignment="1">
      <alignment horizontal="center" vertical="center"/>
    </xf>
    <xf numFmtId="0" fontId="52" fillId="38" borderId="101" xfId="0" applyFont="1" applyFill="1" applyBorder="1" applyAlignment="1">
      <alignment horizontal="center" vertical="center" wrapText="1"/>
    </xf>
    <xf numFmtId="0" fontId="52" fillId="0" borderId="101" xfId="0" applyFont="1" applyFill="1" applyBorder="1" applyAlignment="1">
      <alignment horizontal="center" vertical="center" wrapText="1"/>
    </xf>
    <xf numFmtId="0" fontId="66" fillId="0" borderId="101" xfId="43" applyFont="1" applyBorder="1" applyAlignment="1">
      <alignment horizontal="center" vertical="center" wrapText="1"/>
    </xf>
    <xf numFmtId="0" fontId="52" fillId="38" borderId="115" xfId="0" applyFont="1" applyFill="1" applyBorder="1" applyAlignment="1">
      <alignment horizontal="center" vertical="center" wrapText="1"/>
    </xf>
    <xf numFmtId="0" fontId="52" fillId="0" borderId="115" xfId="0" applyFont="1" applyFill="1" applyBorder="1" applyAlignment="1">
      <alignment horizontal="center" vertical="center" wrapText="1"/>
    </xf>
    <xf numFmtId="0" fontId="26" fillId="0" borderId="127" xfId="0" applyFont="1" applyFill="1" applyBorder="1" applyAlignment="1">
      <alignment horizontal="center" vertical="center" wrapText="1"/>
    </xf>
    <xf numFmtId="0" fontId="52" fillId="38" borderId="122" xfId="0" applyFont="1" applyFill="1" applyBorder="1" applyAlignment="1">
      <alignment horizontal="center" vertical="center" wrapText="1"/>
    </xf>
    <xf numFmtId="1" fontId="64" fillId="38" borderId="122" xfId="0" applyNumberFormat="1" applyFont="1" applyFill="1" applyBorder="1" applyAlignment="1" applyProtection="1">
      <alignment horizontal="center" vertical="center"/>
      <protection locked="0"/>
    </xf>
    <xf numFmtId="0" fontId="52" fillId="0" borderId="122" xfId="0" applyFont="1" applyFill="1" applyBorder="1" applyAlignment="1">
      <alignment horizontal="center" vertical="center" wrapText="1"/>
    </xf>
    <xf numFmtId="0" fontId="26" fillId="0" borderId="122" xfId="51" applyFont="1" applyFill="1" applyBorder="1" applyAlignment="1">
      <alignment horizontal="center" vertical="center" wrapText="1"/>
      <protection/>
    </xf>
    <xf numFmtId="0" fontId="52" fillId="0" borderId="128" xfId="0" applyFont="1" applyBorder="1" applyAlignment="1">
      <alignment horizontal="center" vertical="center"/>
    </xf>
    <xf numFmtId="0" fontId="26" fillId="43" borderId="101" xfId="0" applyFont="1" applyFill="1" applyBorder="1" applyAlignment="1" applyProtection="1">
      <alignment vertical="center" wrapText="1"/>
      <protection locked="0"/>
    </xf>
    <xf numFmtId="0" fontId="26" fillId="38" borderId="101" xfId="0" applyFont="1" applyFill="1" applyBorder="1" applyAlignment="1" applyProtection="1">
      <alignment horizontal="center" vertical="center" wrapText="1"/>
      <protection locked="0"/>
    </xf>
    <xf numFmtId="1" fontId="26" fillId="38" borderId="101" xfId="0" applyNumberFormat="1" applyFont="1" applyFill="1" applyBorder="1" applyAlignment="1">
      <alignment horizontal="center" vertical="center" wrapText="1"/>
    </xf>
    <xf numFmtId="1" fontId="26" fillId="38" borderId="101" xfId="0" applyNumberFormat="1" applyFont="1" applyFill="1" applyBorder="1" applyAlignment="1" applyProtection="1">
      <alignment horizontal="center" vertical="center" wrapText="1"/>
      <protection locked="0"/>
    </xf>
    <xf numFmtId="0" fontId="66" fillId="38" borderId="101" xfId="43" applyFont="1" applyFill="1" applyBorder="1" applyAlignment="1">
      <alignment horizontal="center" vertical="center" wrapText="1"/>
    </xf>
    <xf numFmtId="0" fontId="26" fillId="33" borderId="101" xfId="0" applyFont="1" applyFill="1" applyBorder="1" applyAlignment="1" applyProtection="1">
      <alignment horizontal="left" vertical="center" wrapText="1"/>
      <protection locked="0"/>
    </xf>
    <xf numFmtId="0" fontId="26" fillId="38" borderId="101" xfId="0" applyFont="1" applyFill="1" applyBorder="1" applyAlignment="1">
      <alignment vertical="center" wrapText="1"/>
    </xf>
    <xf numFmtId="1" fontId="26" fillId="43" borderId="101" xfId="0" applyNumberFormat="1" applyFont="1" applyFill="1" applyBorder="1" applyAlignment="1" applyProtection="1">
      <alignment horizontal="center" vertical="center" wrapText="1"/>
      <protection locked="0"/>
    </xf>
    <xf numFmtId="0" fontId="26" fillId="43" borderId="115" xfId="0" applyFont="1" applyFill="1" applyBorder="1" applyAlignment="1" applyProtection="1">
      <alignment vertical="center" wrapText="1"/>
      <protection locked="0"/>
    </xf>
    <xf numFmtId="0" fontId="26" fillId="38" borderId="115" xfId="0" applyFont="1" applyFill="1" applyBorder="1" applyAlignment="1" applyProtection="1">
      <alignment horizontal="center" vertical="center" wrapText="1"/>
      <protection locked="0"/>
    </xf>
    <xf numFmtId="1" fontId="26" fillId="38" borderId="115" xfId="0" applyNumberFormat="1" applyFont="1" applyFill="1" applyBorder="1" applyAlignment="1">
      <alignment horizontal="center" vertical="center" wrapText="1"/>
    </xf>
    <xf numFmtId="1" fontId="26" fillId="38" borderId="115" xfId="0" applyNumberFormat="1" applyFont="1" applyFill="1" applyBorder="1" applyAlignment="1" applyProtection="1">
      <alignment horizontal="center" vertical="center" wrapText="1"/>
      <protection locked="0"/>
    </xf>
    <xf numFmtId="0" fontId="66" fillId="38" borderId="115" xfId="43" applyFont="1" applyFill="1" applyBorder="1" applyAlignment="1">
      <alignment horizontal="center" vertical="center" wrapText="1"/>
    </xf>
    <xf numFmtId="0" fontId="52" fillId="38" borderId="129" xfId="0" applyFont="1" applyFill="1" applyBorder="1" applyAlignment="1">
      <alignment horizontal="center" vertical="center" wrapText="1"/>
    </xf>
    <xf numFmtId="2" fontId="26" fillId="43" borderId="130" xfId="0" applyNumberFormat="1" applyFont="1" applyFill="1" applyBorder="1" applyAlignment="1" applyProtection="1">
      <alignment horizontal="center" vertical="center" wrapText="1"/>
      <protection locked="0"/>
    </xf>
    <xf numFmtId="0" fontId="52" fillId="38" borderId="106" xfId="0" applyFont="1" applyFill="1" applyBorder="1" applyAlignment="1">
      <alignment horizontal="center" vertical="center" wrapText="1"/>
    </xf>
    <xf numFmtId="2" fontId="26" fillId="43" borderId="131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132" xfId="0" applyFont="1" applyFill="1" applyBorder="1" applyAlignment="1" applyProtection="1">
      <alignment horizontal="left" vertical="center" wrapText="1"/>
      <protection locked="0"/>
    </xf>
    <xf numFmtId="0" fontId="26" fillId="38" borderId="132" xfId="0" applyFont="1" applyFill="1" applyBorder="1" applyAlignment="1" applyProtection="1">
      <alignment horizontal="center" vertical="center" wrapText="1"/>
      <protection locked="0"/>
    </xf>
    <xf numFmtId="1" fontId="26" fillId="38" borderId="132" xfId="0" applyNumberFormat="1" applyFont="1" applyFill="1" applyBorder="1" applyAlignment="1">
      <alignment horizontal="center" vertical="center" wrapText="1"/>
    </xf>
    <xf numFmtId="1" fontId="26" fillId="43" borderId="132" xfId="0" applyNumberFormat="1" applyFont="1" applyFill="1" applyBorder="1" applyAlignment="1">
      <alignment horizontal="center" vertical="center" wrapText="1"/>
    </xf>
    <xf numFmtId="0" fontId="26" fillId="43" borderId="132" xfId="0" applyFont="1" applyFill="1" applyBorder="1" applyAlignment="1" applyProtection="1">
      <alignment horizontal="center" vertical="center" wrapText="1"/>
      <protection locked="0"/>
    </xf>
    <xf numFmtId="1" fontId="26" fillId="38" borderId="132" xfId="0" applyNumberFormat="1" applyFont="1" applyFill="1" applyBorder="1" applyAlignment="1" applyProtection="1">
      <alignment horizontal="center" vertical="center" wrapText="1"/>
      <protection locked="0"/>
    </xf>
    <xf numFmtId="0" fontId="52" fillId="38" borderId="132" xfId="0" applyFont="1" applyFill="1" applyBorder="1" applyAlignment="1">
      <alignment horizontal="center" vertical="center" wrapText="1"/>
    </xf>
    <xf numFmtId="0" fontId="52" fillId="0" borderId="132" xfId="0" applyFont="1" applyFill="1" applyBorder="1" applyAlignment="1">
      <alignment horizontal="center" vertical="center" wrapText="1"/>
    </xf>
    <xf numFmtId="2" fontId="26" fillId="43" borderId="133" xfId="0" applyNumberFormat="1" applyFont="1" applyFill="1" applyBorder="1" applyAlignment="1" applyProtection="1">
      <alignment horizontal="center" vertical="center" wrapText="1"/>
      <protection locked="0"/>
    </xf>
    <xf numFmtId="0" fontId="26" fillId="38" borderId="99" xfId="0" applyFont="1" applyFill="1" applyBorder="1" applyAlignment="1" applyProtection="1">
      <alignment horizontal="center" vertical="center" wrapText="1"/>
      <protection locked="0"/>
    </xf>
    <xf numFmtId="1" fontId="26" fillId="38" borderId="99" xfId="0" applyNumberFormat="1" applyFont="1" applyFill="1" applyBorder="1" applyAlignment="1">
      <alignment horizontal="center" vertical="center" wrapText="1"/>
    </xf>
    <xf numFmtId="1" fontId="26" fillId="43" borderId="99" xfId="0" applyNumberFormat="1" applyFont="1" applyFill="1" applyBorder="1" applyAlignment="1">
      <alignment horizontal="center" vertical="center" wrapText="1"/>
    </xf>
    <xf numFmtId="0" fontId="26" fillId="43" borderId="99" xfId="0" applyFont="1" applyFill="1" applyBorder="1" applyAlignment="1" applyProtection="1">
      <alignment horizontal="center" vertical="center" wrapText="1"/>
      <protection locked="0"/>
    </xf>
    <xf numFmtId="1" fontId="26" fillId="38" borderId="99" xfId="0" applyNumberFormat="1" applyFont="1" applyFill="1" applyBorder="1" applyAlignment="1" applyProtection="1">
      <alignment horizontal="center" vertical="center" wrapText="1"/>
      <protection locked="0"/>
    </xf>
    <xf numFmtId="0" fontId="52" fillId="38" borderId="99" xfId="0" applyFont="1" applyFill="1" applyBorder="1" applyAlignment="1">
      <alignment horizontal="center" vertical="center" wrapText="1"/>
    </xf>
    <xf numFmtId="0" fontId="52" fillId="0" borderId="99" xfId="0" applyFont="1" applyFill="1" applyBorder="1" applyAlignment="1">
      <alignment horizontal="center" vertical="center" wrapText="1"/>
    </xf>
    <xf numFmtId="0" fontId="66" fillId="38" borderId="99" xfId="43" applyFont="1" applyFill="1" applyBorder="1" applyAlignment="1">
      <alignment horizontal="center" vertical="center" wrapText="1"/>
    </xf>
    <xf numFmtId="0" fontId="52" fillId="38" borderId="105" xfId="0" applyFont="1" applyFill="1" applyBorder="1" applyAlignment="1">
      <alignment horizontal="center" vertical="center" wrapText="1"/>
    </xf>
    <xf numFmtId="0" fontId="66" fillId="38" borderId="132" xfId="43" applyFont="1" applyFill="1" applyBorder="1" applyAlignment="1">
      <alignment horizontal="center" vertical="center" wrapText="1"/>
    </xf>
    <xf numFmtId="0" fontId="52" fillId="38" borderId="134" xfId="0" applyFont="1" applyFill="1" applyBorder="1" applyAlignment="1">
      <alignment horizontal="center" vertical="center" wrapText="1"/>
    </xf>
    <xf numFmtId="0" fontId="26" fillId="43" borderId="99" xfId="0" applyFont="1" applyFill="1" applyBorder="1" applyAlignment="1" applyProtection="1">
      <alignment vertical="center" wrapText="1"/>
      <protection locked="0"/>
    </xf>
    <xf numFmtId="0" fontId="26" fillId="33" borderId="101" xfId="0" applyFont="1" applyFill="1" applyBorder="1" applyAlignment="1">
      <alignment horizontal="left" vertical="center" wrapText="1"/>
    </xf>
    <xf numFmtId="0" fontId="52" fillId="38" borderId="122" xfId="0" applyFont="1" applyFill="1" applyBorder="1" applyAlignment="1">
      <alignment vertical="center"/>
    </xf>
    <xf numFmtId="0" fontId="26" fillId="43" borderId="132" xfId="0" applyFont="1" applyFill="1" applyBorder="1" applyAlignment="1" applyProtection="1">
      <alignment vertical="center" wrapText="1"/>
      <protection locked="0"/>
    </xf>
    <xf numFmtId="0" fontId="56" fillId="38" borderId="101" xfId="43" applyFill="1" applyBorder="1" applyAlignment="1">
      <alignment horizontal="center" vertical="center" wrapText="1"/>
    </xf>
    <xf numFmtId="0" fontId="58" fillId="0" borderId="101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left" vertical="center"/>
    </xf>
    <xf numFmtId="0" fontId="66" fillId="45" borderId="132" xfId="43" applyFont="1" applyFill="1" applyBorder="1" applyAlignment="1">
      <alignment horizontal="center" vertical="center" wrapText="1"/>
    </xf>
    <xf numFmtId="2" fontId="26" fillId="43" borderId="135" xfId="0" applyNumberFormat="1" applyFont="1" applyFill="1" applyBorder="1" applyAlignment="1" applyProtection="1">
      <alignment horizontal="center" vertical="center" wrapText="1"/>
      <protection locked="0"/>
    </xf>
    <xf numFmtId="0" fontId="26" fillId="43" borderId="110" xfId="0" applyFont="1" applyFill="1" applyBorder="1" applyAlignment="1" applyProtection="1">
      <alignment vertical="center" wrapText="1"/>
      <protection locked="0"/>
    </xf>
    <xf numFmtId="0" fontId="26" fillId="38" borderId="110" xfId="0" applyFont="1" applyFill="1" applyBorder="1" applyAlignment="1" applyProtection="1">
      <alignment horizontal="center" vertical="center" wrapText="1"/>
      <protection locked="0"/>
    </xf>
    <xf numFmtId="1" fontId="26" fillId="38" borderId="110" xfId="0" applyNumberFormat="1" applyFont="1" applyFill="1" applyBorder="1" applyAlignment="1">
      <alignment horizontal="center" vertical="center" wrapText="1"/>
    </xf>
    <xf numFmtId="1" fontId="26" fillId="43" borderId="110" xfId="0" applyNumberFormat="1" applyFont="1" applyFill="1" applyBorder="1" applyAlignment="1">
      <alignment horizontal="center" vertical="center" wrapText="1"/>
    </xf>
    <xf numFmtId="0" fontId="26" fillId="43" borderId="110" xfId="0" applyFont="1" applyFill="1" applyBorder="1" applyAlignment="1" applyProtection="1">
      <alignment horizontal="center" vertical="center" wrapText="1"/>
      <protection locked="0"/>
    </xf>
    <xf numFmtId="1" fontId="26" fillId="38" borderId="110" xfId="0" applyNumberFormat="1" applyFont="1" applyFill="1" applyBorder="1" applyAlignment="1" applyProtection="1">
      <alignment horizontal="center" vertical="center" wrapText="1"/>
      <protection locked="0"/>
    </xf>
    <xf numFmtId="0" fontId="52" fillId="38" borderId="110" xfId="0" applyFont="1" applyFill="1" applyBorder="1" applyAlignment="1">
      <alignment horizontal="center" vertical="center" wrapText="1"/>
    </xf>
    <xf numFmtId="0" fontId="52" fillId="0" borderId="110" xfId="0" applyFont="1" applyFill="1" applyBorder="1" applyAlignment="1">
      <alignment horizontal="center" vertical="center" wrapText="1"/>
    </xf>
    <xf numFmtId="0" fontId="66" fillId="38" borderId="110" xfId="43" applyFont="1" applyFill="1" applyBorder="1" applyAlignment="1">
      <alignment horizontal="center" vertical="center" wrapText="1"/>
    </xf>
    <xf numFmtId="0" fontId="52" fillId="38" borderId="136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66" fillId="0" borderId="0" xfId="43" applyFont="1" applyBorder="1" applyAlignment="1">
      <alignment horizontal="center" vertical="center" wrapText="1"/>
    </xf>
    <xf numFmtId="0" fontId="52" fillId="45" borderId="134" xfId="0" applyFont="1" applyFill="1" applyBorder="1" applyAlignment="1">
      <alignment horizontal="center" vertical="center" wrapText="1"/>
    </xf>
    <xf numFmtId="2" fontId="26" fillId="43" borderId="1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58" fillId="0" borderId="101" xfId="0" applyFont="1" applyFill="1" applyBorder="1" applyAlignment="1" applyProtection="1">
      <alignment horizontal="center" vertical="center"/>
      <protection locked="0"/>
    </xf>
    <xf numFmtId="0" fontId="58" fillId="0" borderId="102" xfId="0" applyFont="1" applyFill="1" applyBorder="1" applyAlignment="1" applyProtection="1">
      <alignment horizontal="center" vertical="center"/>
      <protection locked="0"/>
    </xf>
    <xf numFmtId="0" fontId="58" fillId="0" borderId="19" xfId="0" applyFont="1" applyFill="1" applyBorder="1" applyAlignment="1">
      <alignment horizontal="center" vertical="center"/>
    </xf>
    <xf numFmtId="0" fontId="58" fillId="0" borderId="14" xfId="0" applyFont="1" applyFill="1" applyBorder="1" applyAlignment="1" applyProtection="1">
      <alignment horizontal="center" vertical="center"/>
      <protection locked="0"/>
    </xf>
    <xf numFmtId="0" fontId="58" fillId="0" borderId="14" xfId="0" applyFont="1" applyFill="1" applyBorder="1" applyAlignment="1">
      <alignment horizontal="center" vertical="center"/>
    </xf>
    <xf numFmtId="0" fontId="58" fillId="0" borderId="14" xfId="0" applyNumberFormat="1" applyFont="1" applyFill="1" applyBorder="1" applyAlignment="1" applyProtection="1">
      <alignment horizontal="center" vertical="center"/>
      <protection locked="0"/>
    </xf>
    <xf numFmtId="0" fontId="58" fillId="0" borderId="48" xfId="0" applyFont="1" applyFill="1" applyBorder="1" applyAlignment="1">
      <alignment horizontal="center" vertical="center"/>
    </xf>
    <xf numFmtId="0" fontId="48" fillId="46" borderId="110" xfId="0" applyFont="1" applyFill="1" applyBorder="1" applyAlignment="1">
      <alignment horizontal="center" vertical="center"/>
    </xf>
    <xf numFmtId="0" fontId="48" fillId="46" borderId="72" xfId="0" applyFont="1" applyFill="1" applyBorder="1" applyAlignment="1">
      <alignment horizontal="center" vertical="center"/>
    </xf>
    <xf numFmtId="211" fontId="48" fillId="46" borderId="112" xfId="63" applyNumberFormat="1" applyFont="1" applyFill="1" applyBorder="1" applyAlignment="1">
      <alignment horizontal="center" vertical="center"/>
    </xf>
    <xf numFmtId="0" fontId="48" fillId="46" borderId="111" xfId="0" applyFont="1" applyFill="1" applyBorder="1" applyAlignment="1">
      <alignment horizontal="center" vertical="center"/>
    </xf>
    <xf numFmtId="0" fontId="48" fillId="46" borderId="113" xfId="0" applyFont="1" applyFill="1" applyBorder="1" applyAlignment="1">
      <alignment horizontal="center" vertical="center"/>
    </xf>
    <xf numFmtId="0" fontId="32" fillId="39" borderId="84" xfId="0" applyFont="1" applyFill="1" applyBorder="1" applyAlignment="1">
      <alignment horizontal="center" vertical="center"/>
    </xf>
    <xf numFmtId="1" fontId="32" fillId="39" borderId="80" xfId="0" applyNumberFormat="1" applyFont="1" applyFill="1" applyBorder="1" applyAlignment="1">
      <alignment horizontal="center" vertical="center"/>
    </xf>
    <xf numFmtId="1" fontId="32" fillId="39" borderId="85" xfId="0" applyNumberFormat="1" applyFont="1" applyFill="1" applyBorder="1" applyAlignment="1">
      <alignment horizontal="center" vertical="center"/>
    </xf>
    <xf numFmtId="1" fontId="32" fillId="39" borderId="79" xfId="0" applyNumberFormat="1" applyFont="1" applyFill="1" applyBorder="1" applyAlignment="1">
      <alignment horizontal="center" vertical="center"/>
    </xf>
    <xf numFmtId="1" fontId="32" fillId="39" borderId="84" xfId="0" applyNumberFormat="1" applyFont="1" applyFill="1" applyBorder="1" applyAlignment="1">
      <alignment horizontal="center" vertical="center"/>
    </xf>
    <xf numFmtId="1" fontId="32" fillId="39" borderId="83" xfId="0" applyNumberFormat="1" applyFont="1" applyFill="1" applyBorder="1" applyAlignment="1">
      <alignment horizontal="center" vertical="center"/>
    </xf>
    <xf numFmtId="0" fontId="43" fillId="40" borderId="79" xfId="0" applyFont="1" applyFill="1" applyBorder="1" applyAlignment="1">
      <alignment horizontal="center" vertical="center"/>
    </xf>
    <xf numFmtId="0" fontId="43" fillId="40" borderId="84" xfId="0" applyFont="1" applyFill="1" applyBorder="1" applyAlignment="1">
      <alignment horizontal="center" vertical="center"/>
    </xf>
    <xf numFmtId="1" fontId="43" fillId="40" borderId="80" xfId="0" applyNumberFormat="1" applyFont="1" applyFill="1" applyBorder="1" applyAlignment="1">
      <alignment horizontal="center" vertical="center"/>
    </xf>
    <xf numFmtId="1" fontId="43" fillId="40" borderId="85" xfId="0" applyNumberFormat="1" applyFont="1" applyFill="1" applyBorder="1" applyAlignment="1">
      <alignment horizontal="center" vertical="center"/>
    </xf>
    <xf numFmtId="1" fontId="43" fillId="40" borderId="79" xfId="0" applyNumberFormat="1" applyFont="1" applyFill="1" applyBorder="1" applyAlignment="1">
      <alignment horizontal="center" vertical="center"/>
    </xf>
    <xf numFmtId="1" fontId="43" fillId="40" borderId="84" xfId="0" applyNumberFormat="1" applyFont="1" applyFill="1" applyBorder="1" applyAlignment="1">
      <alignment horizontal="center" vertical="center"/>
    </xf>
    <xf numFmtId="1" fontId="43" fillId="40" borderId="83" xfId="0" applyNumberFormat="1" applyFont="1" applyFill="1" applyBorder="1" applyAlignment="1">
      <alignment horizontal="center" vertical="center"/>
    </xf>
    <xf numFmtId="0" fontId="58" fillId="0" borderId="13" xfId="0" applyFont="1" applyBorder="1" applyAlignment="1" applyProtection="1">
      <alignment vertical="center" wrapText="1"/>
      <protection locked="0"/>
    </xf>
    <xf numFmtId="0" fontId="58" fillId="33" borderId="19" xfId="0" applyNumberFormat="1" applyFont="1" applyFill="1" applyBorder="1" applyAlignment="1" applyProtection="1">
      <alignment horizontal="center" vertical="center"/>
      <protection locked="0"/>
    </xf>
    <xf numFmtId="0" fontId="58" fillId="33" borderId="19" xfId="0" applyFont="1" applyFill="1" applyBorder="1" applyAlignment="1" applyProtection="1">
      <alignment horizontal="center" vertical="center"/>
      <protection locked="0"/>
    </xf>
    <xf numFmtId="0" fontId="58" fillId="33" borderId="47" xfId="0" applyFont="1" applyFill="1" applyBorder="1" applyAlignment="1">
      <alignment horizontal="center" vertical="center"/>
    </xf>
    <xf numFmtId="0" fontId="60" fillId="38" borderId="138" xfId="0" applyFont="1" applyFill="1" applyBorder="1" applyAlignment="1" applyProtection="1">
      <alignment horizontal="center" vertical="center" wrapText="1"/>
      <protection locked="0"/>
    </xf>
    <xf numFmtId="0" fontId="58" fillId="0" borderId="139" xfId="0" applyFont="1" applyBorder="1" applyAlignment="1" applyProtection="1">
      <alignment vertical="center" wrapText="1"/>
      <protection locked="0"/>
    </xf>
    <xf numFmtId="0" fontId="58" fillId="38" borderId="139" xfId="0" applyNumberFormat="1" applyFont="1" applyFill="1" applyBorder="1" applyAlignment="1" applyProtection="1">
      <alignment horizontal="center" vertical="center"/>
      <protection locked="0"/>
    </xf>
    <xf numFmtId="0" fontId="58" fillId="38" borderId="139" xfId="0" applyFont="1" applyFill="1" applyBorder="1" applyAlignment="1" applyProtection="1">
      <alignment horizontal="center" vertical="center"/>
      <protection locked="0"/>
    </xf>
    <xf numFmtId="0" fontId="58" fillId="38" borderId="139" xfId="0" applyFont="1" applyFill="1" applyBorder="1" applyAlignment="1">
      <alignment horizontal="center" vertical="center"/>
    </xf>
    <xf numFmtId="0" fontId="58" fillId="38" borderId="140" xfId="0" applyFont="1" applyFill="1" applyBorder="1" applyAlignment="1">
      <alignment horizontal="center" vertical="center"/>
    </xf>
    <xf numFmtId="0" fontId="60" fillId="38" borderId="141" xfId="0" applyFont="1" applyFill="1" applyBorder="1" applyAlignment="1" applyProtection="1">
      <alignment horizontal="center" vertical="center" wrapText="1"/>
      <protection locked="0"/>
    </xf>
    <xf numFmtId="0" fontId="58" fillId="0" borderId="19" xfId="0" applyFont="1" applyFill="1" applyBorder="1" applyAlignment="1" applyProtection="1">
      <alignment horizontal="center" vertical="center"/>
      <protection locked="0"/>
    </xf>
    <xf numFmtId="0" fontId="58" fillId="34" borderId="15" xfId="0" applyFont="1" applyFill="1" applyBorder="1" applyAlignment="1" applyProtection="1">
      <alignment horizontal="center" vertical="center"/>
      <protection locked="0"/>
    </xf>
    <xf numFmtId="0" fontId="58" fillId="33" borderId="142" xfId="0" applyFont="1" applyFill="1" applyBorder="1" applyAlignment="1" applyProtection="1">
      <alignment horizontal="center" vertical="center"/>
      <protection locked="0"/>
    </xf>
    <xf numFmtId="0" fontId="58" fillId="33" borderId="143" xfId="0" applyFont="1" applyFill="1" applyBorder="1" applyAlignment="1">
      <alignment vertical="center"/>
    </xf>
    <xf numFmtId="0" fontId="58" fillId="34" borderId="139" xfId="0" applyFont="1" applyFill="1" applyBorder="1" applyAlignment="1" applyProtection="1">
      <alignment horizontal="center" vertical="center"/>
      <protection locked="0"/>
    </xf>
    <xf numFmtId="0" fontId="31" fillId="0" borderId="144" xfId="0" applyFont="1" applyBorder="1" applyAlignment="1" applyProtection="1">
      <alignment horizontal="center" vertical="center"/>
      <protection locked="0"/>
    </xf>
    <xf numFmtId="0" fontId="32" fillId="0" borderId="47" xfId="0" applyFont="1" applyBorder="1" applyAlignment="1">
      <alignment horizontal="center" vertical="center"/>
    </xf>
    <xf numFmtId="0" fontId="32" fillId="0" borderId="138" xfId="0" applyFont="1" applyFill="1" applyBorder="1" applyAlignment="1" applyProtection="1">
      <alignment horizontal="center" vertical="center" wrapText="1"/>
      <protection locked="0"/>
    </xf>
    <xf numFmtId="1" fontId="31" fillId="0" borderId="13" xfId="0" applyNumberFormat="1" applyFont="1" applyBorder="1" applyAlignment="1">
      <alignment horizontal="center" vertical="center"/>
    </xf>
    <xf numFmtId="1" fontId="32" fillId="36" borderId="19" xfId="0" applyNumberFormat="1" applyFont="1" applyFill="1" applyBorder="1" applyAlignment="1">
      <alignment horizontal="center" vertical="center"/>
    </xf>
    <xf numFmtId="1" fontId="32" fillId="36" borderId="47" xfId="0" applyNumberFormat="1" applyFont="1" applyFill="1" applyBorder="1" applyAlignment="1">
      <alignment horizontal="center" vertical="center"/>
    </xf>
    <xf numFmtId="1" fontId="31" fillId="38" borderId="138" xfId="0" applyNumberFormat="1" applyFont="1" applyFill="1" applyBorder="1" applyAlignment="1" applyProtection="1">
      <alignment horizontal="center" vertical="center"/>
      <protection locked="0"/>
    </xf>
    <xf numFmtId="1" fontId="32" fillId="38" borderId="13" xfId="0" applyNumberFormat="1" applyFont="1" applyFill="1" applyBorder="1" applyAlignment="1">
      <alignment horizontal="center" vertical="center"/>
    </xf>
    <xf numFmtId="1" fontId="32" fillId="38" borderId="19" xfId="0" applyNumberFormat="1" applyFont="1" applyFill="1" applyBorder="1" applyAlignment="1">
      <alignment horizontal="center" vertical="center"/>
    </xf>
    <xf numFmtId="1" fontId="32" fillId="34" borderId="19" xfId="0" applyNumberFormat="1" applyFont="1" applyFill="1" applyBorder="1" applyAlignment="1">
      <alignment horizontal="center" vertical="center"/>
    </xf>
    <xf numFmtId="1" fontId="32" fillId="0" borderId="19" xfId="0" applyNumberFormat="1" applyFont="1" applyBorder="1" applyAlignment="1">
      <alignment horizontal="center" vertical="center"/>
    </xf>
    <xf numFmtId="0" fontId="58" fillId="38" borderId="70" xfId="0" applyFont="1" applyFill="1" applyBorder="1" applyAlignment="1" applyProtection="1">
      <alignment vertical="center" wrapText="1"/>
      <protection locked="0"/>
    </xf>
    <xf numFmtId="0" fontId="58" fillId="33" borderId="70" xfId="0" applyFont="1" applyFill="1" applyBorder="1" applyAlignment="1" applyProtection="1">
      <alignment horizontal="center" vertical="center"/>
      <protection locked="0"/>
    </xf>
    <xf numFmtId="0" fontId="58" fillId="38" borderId="70" xfId="0" applyFont="1" applyFill="1" applyBorder="1" applyAlignment="1">
      <alignment horizontal="center" vertical="center"/>
    </xf>
    <xf numFmtId="0" fontId="58" fillId="38" borderId="125" xfId="0" applyFont="1" applyFill="1" applyBorder="1" applyAlignment="1">
      <alignment horizontal="center" vertical="center"/>
    </xf>
    <xf numFmtId="0" fontId="60" fillId="38" borderId="126" xfId="0" applyFont="1" applyFill="1" applyBorder="1" applyAlignment="1" applyProtection="1">
      <alignment horizontal="center" vertical="center" wrapText="1"/>
      <protection locked="0"/>
    </xf>
    <xf numFmtId="1" fontId="58" fillId="38" borderId="69" xfId="0" applyNumberFormat="1" applyFont="1" applyFill="1" applyBorder="1" applyAlignment="1">
      <alignment horizontal="center" vertical="center"/>
    </xf>
    <xf numFmtId="1" fontId="60" fillId="36" borderId="70" xfId="0" applyNumberFormat="1" applyFont="1" applyFill="1" applyBorder="1" applyAlignment="1">
      <alignment horizontal="center" vertical="center"/>
    </xf>
    <xf numFmtId="1" fontId="58" fillId="36" borderId="70" xfId="0" applyNumberFormat="1" applyFont="1" applyFill="1" applyBorder="1" applyAlignment="1">
      <alignment horizontal="center" vertical="center"/>
    </xf>
    <xf numFmtId="1" fontId="58" fillId="36" borderId="125" xfId="0" applyNumberFormat="1" applyFont="1" applyFill="1" applyBorder="1" applyAlignment="1">
      <alignment horizontal="center" vertical="center"/>
    </xf>
    <xf numFmtId="1" fontId="58" fillId="38" borderId="126" xfId="0" applyNumberFormat="1" applyFont="1" applyFill="1" applyBorder="1" applyAlignment="1" applyProtection="1">
      <alignment horizontal="center" vertical="center"/>
      <protection locked="0"/>
    </xf>
    <xf numFmtId="0" fontId="58" fillId="38" borderId="69" xfId="0" applyFont="1" applyFill="1" applyBorder="1" applyAlignment="1">
      <alignment horizontal="center" vertical="center"/>
    </xf>
    <xf numFmtId="0" fontId="58" fillId="34" borderId="70" xfId="0" applyFont="1" applyFill="1" applyBorder="1" applyAlignment="1">
      <alignment horizontal="center" vertical="center"/>
    </xf>
    <xf numFmtId="0" fontId="58" fillId="34" borderId="70" xfId="0" applyFont="1" applyFill="1" applyBorder="1" applyAlignment="1" applyProtection="1">
      <alignment horizontal="center" vertical="center"/>
      <protection locked="0"/>
    </xf>
    <xf numFmtId="1" fontId="62" fillId="36" borderId="145" xfId="0" applyNumberFormat="1" applyFont="1" applyFill="1" applyBorder="1" applyAlignment="1">
      <alignment horizontal="center" vertical="center"/>
    </xf>
    <xf numFmtId="0" fontId="20" fillId="0" borderId="146" xfId="0" applyFont="1" applyFill="1" applyBorder="1" applyAlignment="1">
      <alignment horizontal="center"/>
    </xf>
    <xf numFmtId="0" fontId="2" fillId="0" borderId="147" xfId="0" applyFont="1" applyFill="1" applyBorder="1" applyAlignment="1">
      <alignment horizontal="center"/>
    </xf>
    <xf numFmtId="0" fontId="2" fillId="0" borderId="148" xfId="0" applyFont="1" applyFill="1" applyBorder="1" applyAlignment="1">
      <alignment horizontal="center"/>
    </xf>
    <xf numFmtId="0" fontId="2" fillId="0" borderId="149" xfId="0" applyFont="1" applyFill="1" applyBorder="1" applyAlignment="1">
      <alignment horizontal="center"/>
    </xf>
    <xf numFmtId="0" fontId="2" fillId="0" borderId="150" xfId="0" applyFont="1" applyFill="1" applyBorder="1" applyAlignment="1">
      <alignment horizontal="center"/>
    </xf>
    <xf numFmtId="0" fontId="2" fillId="0" borderId="151" xfId="0" applyFont="1" applyFill="1" applyBorder="1" applyAlignment="1">
      <alignment horizontal="center"/>
    </xf>
    <xf numFmtId="0" fontId="2" fillId="0" borderId="116" xfId="0" applyFont="1" applyFill="1" applyBorder="1" applyAlignment="1">
      <alignment horizontal="center"/>
    </xf>
    <xf numFmtId="0" fontId="2" fillId="0" borderId="115" xfId="0" applyFont="1" applyFill="1" applyBorder="1" applyAlignment="1">
      <alignment horizontal="center"/>
    </xf>
    <xf numFmtId="0" fontId="2" fillId="0" borderId="129" xfId="0" applyFont="1" applyFill="1" applyBorder="1" applyAlignment="1">
      <alignment horizontal="center"/>
    </xf>
    <xf numFmtId="0" fontId="2" fillId="0" borderId="152" xfId="0" applyFont="1" applyFill="1" applyBorder="1" applyAlignment="1">
      <alignment horizontal="center"/>
    </xf>
    <xf numFmtId="0" fontId="2" fillId="0" borderId="153" xfId="0" applyFont="1" applyFill="1" applyBorder="1" applyAlignment="1">
      <alignment horizontal="center"/>
    </xf>
    <xf numFmtId="0" fontId="20" fillId="0" borderId="10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54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130" xfId="0" applyFont="1" applyFill="1" applyBorder="1" applyAlignment="1">
      <alignment horizontal="center"/>
    </xf>
    <xf numFmtId="0" fontId="2" fillId="0" borderId="101" xfId="0" applyFont="1" applyFill="1" applyBorder="1" applyAlignment="1">
      <alignment horizontal="center"/>
    </xf>
    <xf numFmtId="0" fontId="2" fillId="0" borderId="106" xfId="0" applyFont="1" applyFill="1" applyBorder="1" applyAlignment="1">
      <alignment horizontal="center"/>
    </xf>
    <xf numFmtId="0" fontId="2" fillId="0" borderId="155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156" xfId="0" applyFont="1" applyFill="1" applyBorder="1" applyAlignment="1">
      <alignment horizontal="center"/>
    </xf>
    <xf numFmtId="0" fontId="20" fillId="0" borderId="157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125" xfId="0" applyFont="1" applyFill="1" applyBorder="1" applyAlignment="1">
      <alignment horizontal="center"/>
    </xf>
    <xf numFmtId="0" fontId="2" fillId="0" borderId="15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127" xfId="0" applyFont="1" applyFill="1" applyBorder="1" applyAlignment="1">
      <alignment horizontal="center"/>
    </xf>
    <xf numFmtId="0" fontId="2" fillId="0" borderId="122" xfId="0" applyFont="1" applyFill="1" applyBorder="1" applyAlignment="1">
      <alignment horizontal="center"/>
    </xf>
    <xf numFmtId="0" fontId="2" fillId="0" borderId="128" xfId="0" applyFont="1" applyFill="1" applyBorder="1" applyAlignment="1">
      <alignment horizontal="center"/>
    </xf>
    <xf numFmtId="0" fontId="2" fillId="0" borderId="159" xfId="0" applyFont="1" applyFill="1" applyBorder="1" applyAlignment="1">
      <alignment horizontal="center"/>
    </xf>
    <xf numFmtId="0" fontId="2" fillId="0" borderId="160" xfId="0" applyFont="1" applyFill="1" applyBorder="1" applyAlignment="1">
      <alignment horizontal="center"/>
    </xf>
    <xf numFmtId="0" fontId="13" fillId="0" borderId="70" xfId="0" applyFont="1" applyFill="1" applyBorder="1" applyAlignment="1">
      <alignment/>
    </xf>
    <xf numFmtId="0" fontId="13" fillId="0" borderId="71" xfId="0" applyFont="1" applyFill="1" applyBorder="1" applyAlignment="1">
      <alignment/>
    </xf>
    <xf numFmtId="0" fontId="13" fillId="0" borderId="160" xfId="0" applyFont="1" applyFill="1" applyBorder="1" applyAlignment="1">
      <alignment/>
    </xf>
    <xf numFmtId="0" fontId="13" fillId="0" borderId="69" xfId="0" applyFont="1" applyFill="1" applyBorder="1" applyAlignment="1">
      <alignment/>
    </xf>
    <xf numFmtId="0" fontId="2" fillId="0" borderId="12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0" fillId="0" borderId="99" xfId="0" applyFont="1" applyFill="1" applyBorder="1" applyAlignment="1">
      <alignment horizontal="center" vertical="center"/>
    </xf>
    <xf numFmtId="0" fontId="20" fillId="0" borderId="161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4" fillId="0" borderId="18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center" textRotation="90" wrapText="1"/>
    </xf>
    <xf numFmtId="0" fontId="16" fillId="41" borderId="162" xfId="57" applyFont="1" applyFill="1" applyBorder="1" applyAlignment="1">
      <alignment horizontal="centerContinuous"/>
      <protection/>
    </xf>
    <xf numFmtId="0" fontId="16" fillId="41" borderId="94" xfId="57" applyFont="1" applyFill="1" applyBorder="1" applyAlignment="1">
      <alignment horizontal="centerContinuous"/>
      <protection/>
    </xf>
    <xf numFmtId="0" fontId="16" fillId="41" borderId="95" xfId="57" applyFont="1" applyFill="1" applyBorder="1" applyAlignment="1">
      <alignment horizontal="centerContinuous"/>
      <protection/>
    </xf>
    <xf numFmtId="0" fontId="16" fillId="41" borderId="98" xfId="57" applyFont="1" applyFill="1" applyBorder="1" applyAlignment="1">
      <alignment horizontal="centerContinuous"/>
      <protection/>
    </xf>
    <xf numFmtId="0" fontId="16" fillId="41" borderId="97" xfId="57" applyFont="1" applyFill="1" applyBorder="1" applyAlignment="1">
      <alignment horizontal="centerContinuous"/>
      <protection/>
    </xf>
    <xf numFmtId="0" fontId="16" fillId="41" borderId="163" xfId="57" applyFont="1" applyFill="1" applyBorder="1" applyAlignment="1">
      <alignment horizontal="centerContinuous"/>
      <protection/>
    </xf>
    <xf numFmtId="0" fontId="16" fillId="41" borderId="94" xfId="57" applyFont="1" applyFill="1" applyBorder="1" applyAlignment="1">
      <alignment horizontal="center"/>
      <protection/>
    </xf>
    <xf numFmtId="0" fontId="16" fillId="41" borderId="98" xfId="57" applyFont="1" applyFill="1" applyBorder="1" applyAlignment="1">
      <alignment horizontal="center"/>
      <protection/>
    </xf>
    <xf numFmtId="0" fontId="13" fillId="41" borderId="130" xfId="57" applyFont="1" applyFill="1" applyBorder="1" applyAlignment="1">
      <alignment horizontal="center" vertical="center"/>
      <protection/>
    </xf>
    <xf numFmtId="0" fontId="13" fillId="41" borderId="101" xfId="57" applyFont="1" applyFill="1" applyBorder="1" applyAlignment="1">
      <alignment horizontal="center" vertical="center"/>
      <protection/>
    </xf>
    <xf numFmtId="0" fontId="13" fillId="41" borderId="103" xfId="57" applyFont="1" applyFill="1" applyBorder="1" applyAlignment="1">
      <alignment horizontal="center" vertical="center"/>
      <protection/>
    </xf>
    <xf numFmtId="0" fontId="13" fillId="41" borderId="106" xfId="57" applyFont="1" applyFill="1" applyBorder="1" applyAlignment="1">
      <alignment horizontal="center" vertical="center"/>
      <protection/>
    </xf>
    <xf numFmtId="0" fontId="13" fillId="41" borderId="102" xfId="57" applyFont="1" applyFill="1" applyBorder="1" applyAlignment="1">
      <alignment horizontal="center" vertical="center"/>
      <protection/>
    </xf>
    <xf numFmtId="0" fontId="13" fillId="41" borderId="164" xfId="57" applyFont="1" applyFill="1" applyBorder="1" applyAlignment="1">
      <alignment horizontal="center" vertical="center"/>
      <protection/>
    </xf>
    <xf numFmtId="0" fontId="13" fillId="41" borderId="127" xfId="57" applyFont="1" applyFill="1" applyBorder="1" applyAlignment="1">
      <alignment horizontal="center" vertical="center"/>
      <protection/>
    </xf>
    <xf numFmtId="0" fontId="13" fillId="41" borderId="122" xfId="57" applyFont="1" applyFill="1" applyBorder="1" applyAlignment="1">
      <alignment horizontal="center" vertical="center"/>
      <protection/>
    </xf>
    <xf numFmtId="0" fontId="13" fillId="41" borderId="165" xfId="57" applyFont="1" applyFill="1" applyBorder="1" applyAlignment="1">
      <alignment horizontal="center" vertical="center"/>
      <protection/>
    </xf>
    <xf numFmtId="0" fontId="13" fillId="41" borderId="128" xfId="57" applyFont="1" applyFill="1" applyBorder="1" applyAlignment="1">
      <alignment horizontal="center" vertical="center"/>
      <protection/>
    </xf>
    <xf numFmtId="0" fontId="13" fillId="41" borderId="166" xfId="57" applyFont="1" applyFill="1" applyBorder="1" applyAlignment="1">
      <alignment horizontal="center" vertical="center"/>
      <protection/>
    </xf>
    <xf numFmtId="0" fontId="13" fillId="41" borderId="167" xfId="57" applyFont="1" applyFill="1" applyBorder="1" applyAlignment="1">
      <alignment horizontal="center" vertical="center"/>
      <protection/>
    </xf>
    <xf numFmtId="2" fontId="31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103" xfId="0" applyFont="1" applyFill="1" applyBorder="1" applyAlignment="1" applyProtection="1">
      <alignment horizontal="left" vertical="center" wrapText="1"/>
      <protection locked="0"/>
    </xf>
    <xf numFmtId="0" fontId="58" fillId="0" borderId="103" xfId="0" applyFont="1" applyFill="1" applyBorder="1" applyAlignment="1" applyProtection="1">
      <alignment horizontal="center" vertical="center"/>
      <protection locked="0"/>
    </xf>
    <xf numFmtId="0" fontId="60" fillId="0" borderId="104" xfId="0" applyFont="1" applyFill="1" applyBorder="1" applyAlignment="1" applyProtection="1">
      <alignment horizontal="center" vertical="center"/>
      <protection locked="0"/>
    </xf>
    <xf numFmtId="1" fontId="58" fillId="0" borderId="102" xfId="0" applyNumberFormat="1" applyFont="1" applyFill="1" applyBorder="1" applyAlignment="1">
      <alignment horizontal="center" vertical="center"/>
    </xf>
    <xf numFmtId="1" fontId="58" fillId="0" borderId="104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>
      <alignment vertical="center"/>
    </xf>
    <xf numFmtId="1" fontId="31" fillId="0" borderId="14" xfId="0" applyNumberFormat="1" applyFont="1" applyFill="1" applyBorder="1" applyAlignment="1" applyProtection="1">
      <alignment horizontal="center" vertical="center"/>
      <protection hidden="1"/>
    </xf>
    <xf numFmtId="1" fontId="31" fillId="0" borderId="64" xfId="0" applyNumberFormat="1" applyFont="1" applyFill="1" applyBorder="1" applyAlignment="1" applyProtection="1">
      <alignment horizontal="center" vertical="center"/>
      <protection hidden="1"/>
    </xf>
    <xf numFmtId="2" fontId="58" fillId="0" borderId="73" xfId="0" applyNumberFormat="1" applyFont="1" applyFill="1" applyBorder="1" applyAlignment="1" applyProtection="1">
      <alignment horizontal="center" vertical="center" wrapText="1"/>
      <protection locked="0"/>
    </xf>
    <xf numFmtId="2" fontId="58" fillId="0" borderId="168" xfId="0" applyNumberFormat="1" applyFont="1" applyFill="1" applyBorder="1" applyAlignment="1" applyProtection="1">
      <alignment horizontal="center" vertical="center" wrapText="1"/>
      <protection locked="0"/>
    </xf>
    <xf numFmtId="2" fontId="58" fillId="0" borderId="124" xfId="0" applyNumberFormat="1" applyFont="1" applyFill="1" applyBorder="1" applyAlignment="1" applyProtection="1">
      <alignment horizontal="center" vertical="center" wrapText="1"/>
      <protection locked="0"/>
    </xf>
    <xf numFmtId="2" fontId="3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122" xfId="43" applyFont="1" applyFill="1" applyBorder="1" applyAlignment="1">
      <alignment horizontal="center" vertical="center" wrapText="1"/>
    </xf>
    <xf numFmtId="0" fontId="66" fillId="0" borderId="132" xfId="43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169" xfId="0" applyFont="1" applyBorder="1" applyAlignment="1">
      <alignment horizontal="center"/>
    </xf>
    <xf numFmtId="0" fontId="9" fillId="0" borderId="62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0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13" fillId="41" borderId="171" xfId="57" applyFont="1" applyFill="1" applyBorder="1" applyAlignment="1">
      <alignment horizontal="center" vertical="center"/>
      <protection/>
    </xf>
    <xf numFmtId="0" fontId="0" fillId="41" borderId="171" xfId="0" applyFont="1" applyFill="1" applyBorder="1" applyAlignment="1">
      <alignment vertical="center"/>
    </xf>
    <xf numFmtId="0" fontId="13" fillId="41" borderId="172" xfId="57" applyFont="1" applyFill="1" applyBorder="1" applyAlignment="1">
      <alignment horizontal="center" vertical="center"/>
      <protection/>
    </xf>
    <xf numFmtId="0" fontId="0" fillId="41" borderId="171" xfId="0" applyFont="1" applyFill="1" applyBorder="1" applyAlignment="1">
      <alignment horizontal="center" vertical="center"/>
    </xf>
    <xf numFmtId="0" fontId="0" fillId="41" borderId="113" xfId="0" applyFont="1" applyFill="1" applyBorder="1" applyAlignment="1">
      <alignment vertical="center"/>
    </xf>
    <xf numFmtId="0" fontId="0" fillId="41" borderId="113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textRotation="90"/>
    </xf>
    <xf numFmtId="0" fontId="24" fillId="0" borderId="18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79" xfId="0" applyFont="1" applyFill="1" applyBorder="1" applyAlignment="1">
      <alignment horizontal="center" vertical="center"/>
    </xf>
    <xf numFmtId="0" fontId="29" fillId="0" borderId="173" xfId="0" applyFont="1" applyFill="1" applyBorder="1" applyAlignment="1">
      <alignment horizontal="center" vertical="center"/>
    </xf>
    <xf numFmtId="0" fontId="29" fillId="0" borderId="83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9" fillId="0" borderId="174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textRotation="90" wrapText="1"/>
    </xf>
    <xf numFmtId="0" fontId="20" fillId="0" borderId="17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textRotation="90"/>
    </xf>
    <xf numFmtId="0" fontId="23" fillId="38" borderId="0" xfId="0" applyFont="1" applyFill="1" applyBorder="1" applyAlignment="1">
      <alignment horizontal="center"/>
    </xf>
    <xf numFmtId="0" fontId="13" fillId="38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16" fillId="41" borderId="175" xfId="57" applyFont="1" applyFill="1" applyBorder="1" applyAlignment="1">
      <alignment horizontal="center" vertical="center" wrapText="1"/>
      <protection/>
    </xf>
    <xf numFmtId="0" fontId="16" fillId="41" borderId="176" xfId="57" applyFont="1" applyFill="1" applyBorder="1" applyAlignment="1">
      <alignment horizontal="center" vertical="center" wrapText="1"/>
      <protection/>
    </xf>
    <xf numFmtId="0" fontId="0" fillId="41" borderId="176" xfId="57" applyFont="1" applyFill="1" applyBorder="1" applyAlignment="1">
      <alignment horizontal="center" vertical="center" wrapText="1"/>
      <protection/>
    </xf>
    <xf numFmtId="0" fontId="0" fillId="41" borderId="177" xfId="57" applyFont="1" applyFill="1" applyBorder="1" applyAlignment="1">
      <alignment horizontal="center" vertical="center" wrapText="1"/>
      <protection/>
    </xf>
    <xf numFmtId="0" fontId="19" fillId="38" borderId="0" xfId="0" applyFont="1" applyFill="1" applyBorder="1" applyAlignment="1">
      <alignment horizontal="right" vertical="center"/>
    </xf>
    <xf numFmtId="0" fontId="19" fillId="38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top" wrapText="1"/>
    </xf>
    <xf numFmtId="0" fontId="16" fillId="38" borderId="0" xfId="0" applyFont="1" applyFill="1" applyBorder="1" applyAlignment="1">
      <alignment horizontal="left" vertical="center"/>
    </xf>
    <xf numFmtId="0" fontId="53" fillId="41" borderId="0" xfId="0" applyFont="1" applyFill="1" applyBorder="1" applyAlignment="1">
      <alignment horizontal="center" vertical="top" wrapText="1"/>
    </xf>
    <xf numFmtId="0" fontId="54" fillId="41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/>
    </xf>
    <xf numFmtId="0" fontId="23" fillId="0" borderId="67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210" fontId="46" fillId="42" borderId="172" xfId="0" applyNumberFormat="1" applyFont="1" applyFill="1" applyBorder="1" applyAlignment="1">
      <alignment horizontal="left" vertical="center" wrapText="1"/>
    </xf>
    <xf numFmtId="0" fontId="47" fillId="0" borderId="112" xfId="0" applyFont="1" applyBorder="1" applyAlignment="1">
      <alignment horizontal="left" vertical="center" wrapText="1"/>
    </xf>
    <xf numFmtId="0" fontId="48" fillId="46" borderId="172" xfId="0" applyFont="1" applyFill="1" applyBorder="1" applyAlignment="1">
      <alignment vertical="center" wrapText="1"/>
    </xf>
    <xf numFmtId="0" fontId="55" fillId="46" borderId="112" xfId="0" applyFont="1" applyFill="1" applyBorder="1" applyAlignment="1">
      <alignment vertical="center" wrapText="1"/>
    </xf>
    <xf numFmtId="0" fontId="23" fillId="0" borderId="133" xfId="0" applyFont="1" applyFill="1" applyBorder="1" applyAlignment="1">
      <alignment vertical="center"/>
    </xf>
    <xf numFmtId="0" fontId="23" fillId="0" borderId="99" xfId="0" applyFont="1" applyFill="1" applyBorder="1" applyAlignment="1">
      <alignment vertical="center"/>
    </xf>
    <xf numFmtId="0" fontId="21" fillId="47" borderId="78" xfId="0" applyFont="1" applyFill="1" applyBorder="1" applyAlignment="1">
      <alignment horizontal="center" vertical="center"/>
    </xf>
    <xf numFmtId="0" fontId="21" fillId="47" borderId="178" xfId="0" applyFont="1" applyFill="1" applyBorder="1" applyAlignment="1">
      <alignment horizontal="center" vertical="center"/>
    </xf>
    <xf numFmtId="0" fontId="21" fillId="47" borderId="179" xfId="0" applyFont="1" applyFill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178" xfId="0" applyFont="1" applyBorder="1" applyAlignment="1">
      <alignment horizontal="center" vertical="center"/>
    </xf>
    <xf numFmtId="0" fontId="32" fillId="0" borderId="179" xfId="0" applyFont="1" applyBorder="1" applyAlignment="1">
      <alignment horizontal="center" vertical="center"/>
    </xf>
    <xf numFmtId="0" fontId="32" fillId="39" borderId="180" xfId="0" applyFont="1" applyFill="1" applyBorder="1" applyAlignment="1" applyProtection="1">
      <alignment horizontal="center" vertical="center" wrapText="1"/>
      <protection locked="0"/>
    </xf>
    <xf numFmtId="0" fontId="32" fillId="39" borderId="181" xfId="0" applyFont="1" applyFill="1" applyBorder="1" applyAlignment="1" applyProtection="1">
      <alignment horizontal="center" vertical="center" wrapText="1"/>
      <protection locked="0"/>
    </xf>
    <xf numFmtId="0" fontId="34" fillId="43" borderId="86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21" fillId="47" borderId="180" xfId="0" applyFont="1" applyFill="1" applyBorder="1" applyAlignment="1">
      <alignment horizontal="center" vertical="center"/>
    </xf>
    <xf numFmtId="0" fontId="21" fillId="47" borderId="181" xfId="0" applyFont="1" applyFill="1" applyBorder="1" applyAlignment="1">
      <alignment horizontal="center" vertical="center"/>
    </xf>
    <xf numFmtId="0" fontId="21" fillId="47" borderId="183" xfId="0" applyFont="1" applyFill="1" applyBorder="1" applyAlignment="1">
      <alignment horizontal="center" vertical="center"/>
    </xf>
    <xf numFmtId="0" fontId="32" fillId="39" borderId="78" xfId="0" applyFont="1" applyFill="1" applyBorder="1" applyAlignment="1" applyProtection="1">
      <alignment horizontal="center" vertical="center" wrapText="1"/>
      <protection locked="0"/>
    </xf>
    <xf numFmtId="0" fontId="32" fillId="39" borderId="178" xfId="0" applyFont="1" applyFill="1" applyBorder="1" applyAlignment="1" applyProtection="1">
      <alignment horizontal="center" vertical="center" wrapText="1"/>
      <protection locked="0"/>
    </xf>
    <xf numFmtId="49" fontId="43" fillId="0" borderId="78" xfId="0" applyNumberFormat="1" applyFont="1" applyBorder="1" applyAlignment="1">
      <alignment horizontal="center" vertical="center"/>
    </xf>
    <xf numFmtId="49" fontId="43" fillId="0" borderId="178" xfId="0" applyNumberFormat="1" applyFont="1" applyBorder="1" applyAlignment="1">
      <alignment horizontal="center" vertical="center"/>
    </xf>
    <xf numFmtId="49" fontId="43" fillId="0" borderId="179" xfId="0" applyNumberFormat="1" applyFont="1" applyBorder="1" applyAlignment="1">
      <alignment horizontal="center" vertical="center"/>
    </xf>
    <xf numFmtId="0" fontId="43" fillId="40" borderId="78" xfId="0" applyFont="1" applyFill="1" applyBorder="1" applyAlignment="1" applyProtection="1">
      <alignment horizontal="center" vertical="center" wrapText="1"/>
      <protection locked="0"/>
    </xf>
    <xf numFmtId="0" fontId="43" fillId="40" borderId="178" xfId="0" applyFont="1" applyFill="1" applyBorder="1" applyAlignment="1" applyProtection="1">
      <alignment horizontal="center" vertical="center" wrapText="1"/>
      <protection locked="0"/>
    </xf>
    <xf numFmtId="0" fontId="23" fillId="0" borderId="124" xfId="0" applyFont="1" applyBorder="1" applyAlignment="1">
      <alignment vertical="center"/>
    </xf>
    <xf numFmtId="0" fontId="23" fillId="0" borderId="184" xfId="0" applyFont="1" applyBorder="1" applyAlignment="1">
      <alignment vertical="center"/>
    </xf>
    <xf numFmtId="0" fontId="43" fillId="0" borderId="185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179" xfId="0" applyFont="1" applyBorder="1" applyAlignment="1">
      <alignment horizontal="center" vertical="center"/>
    </xf>
    <xf numFmtId="200" fontId="43" fillId="40" borderId="186" xfId="0" applyNumberFormat="1" applyFont="1" applyFill="1" applyBorder="1" applyAlignment="1">
      <alignment horizontal="center" vertical="center"/>
    </xf>
    <xf numFmtId="200" fontId="43" fillId="40" borderId="187" xfId="0" applyNumberFormat="1" applyFont="1" applyFill="1" applyBorder="1" applyAlignment="1">
      <alignment horizontal="center" vertical="center"/>
    </xf>
    <xf numFmtId="200" fontId="21" fillId="47" borderId="188" xfId="0" applyNumberFormat="1" applyFont="1" applyFill="1" applyBorder="1" applyAlignment="1">
      <alignment horizontal="center" vertical="center"/>
    </xf>
    <xf numFmtId="200" fontId="21" fillId="47" borderId="123" xfId="0" applyNumberFormat="1" applyFont="1" applyFill="1" applyBorder="1" applyAlignment="1">
      <alignment horizontal="center" vertical="center"/>
    </xf>
    <xf numFmtId="200" fontId="21" fillId="47" borderId="189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2" fontId="34" fillId="0" borderId="73" xfId="0" applyNumberFormat="1" applyFont="1" applyBorder="1" applyAlignment="1" applyProtection="1">
      <alignment horizontal="center" vertical="center" wrapText="1"/>
      <protection locked="0"/>
    </xf>
    <xf numFmtId="0" fontId="18" fillId="33" borderId="74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Border="1" applyAlignment="1">
      <alignment horizontal="center" vertical="center" textRotation="90" wrapText="1"/>
    </xf>
    <xf numFmtId="0" fontId="13" fillId="36" borderId="48" xfId="0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center" textRotation="90" wrapText="1"/>
    </xf>
    <xf numFmtId="0" fontId="25" fillId="36" borderId="48" xfId="0" applyFont="1" applyFill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/>
    </xf>
    <xf numFmtId="0" fontId="13" fillId="0" borderId="4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textRotation="90"/>
    </xf>
    <xf numFmtId="0" fontId="13" fillId="0" borderId="26" xfId="0" applyFont="1" applyBorder="1" applyAlignment="1">
      <alignment horizontal="center" vertical="center"/>
    </xf>
    <xf numFmtId="0" fontId="32" fillId="0" borderId="185" xfId="0" applyFont="1" applyBorder="1" applyAlignment="1">
      <alignment horizontal="center"/>
    </xf>
    <xf numFmtId="0" fontId="32" fillId="0" borderId="80" xfId="0" applyFont="1" applyBorder="1" applyAlignment="1">
      <alignment horizontal="center"/>
    </xf>
    <xf numFmtId="0" fontId="32" fillId="0" borderId="179" xfId="0" applyFont="1" applyBorder="1" applyAlignment="1">
      <alignment horizontal="center"/>
    </xf>
    <xf numFmtId="0" fontId="30" fillId="0" borderId="31" xfId="0" applyFont="1" applyBorder="1" applyAlignment="1">
      <alignment horizontal="center" vertical="center"/>
    </xf>
    <xf numFmtId="0" fontId="30" fillId="0" borderId="109" xfId="0" applyFont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textRotation="90"/>
    </xf>
    <xf numFmtId="0" fontId="13" fillId="36" borderId="14" xfId="0" applyFont="1" applyFill="1" applyBorder="1" applyAlignment="1">
      <alignment horizontal="center" vertical="center" textRotation="90" wrapText="1"/>
    </xf>
    <xf numFmtId="0" fontId="13" fillId="0" borderId="31" xfId="0" applyFont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0" borderId="153" xfId="0" applyFont="1" applyBorder="1" applyAlignment="1">
      <alignment horizontal="center" vertical="center" textRotation="90"/>
    </xf>
    <xf numFmtId="0" fontId="13" fillId="0" borderId="190" xfId="0" applyFont="1" applyBorder="1" applyAlignment="1">
      <alignment horizontal="center" vertical="center" textRotation="90"/>
    </xf>
    <xf numFmtId="0" fontId="13" fillId="0" borderId="14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9" xfId="0" applyFont="1" applyBorder="1" applyAlignment="1">
      <alignment horizontal="center" vertical="center" wrapText="1"/>
    </xf>
    <xf numFmtId="0" fontId="13" fillId="0" borderId="191" xfId="0" applyFont="1" applyBorder="1" applyAlignment="1">
      <alignment horizontal="center" vertical="center" textRotation="90" wrapText="1"/>
    </xf>
    <xf numFmtId="0" fontId="13" fillId="0" borderId="192" xfId="0" applyFont="1" applyBorder="1" applyAlignment="1">
      <alignment horizontal="center" vertical="center" textRotation="90" wrapText="1"/>
    </xf>
    <xf numFmtId="0" fontId="13" fillId="0" borderId="193" xfId="0" applyFont="1" applyBorder="1" applyAlignment="1">
      <alignment horizontal="center" vertical="center"/>
    </xf>
    <xf numFmtId="0" fontId="13" fillId="0" borderId="147" xfId="0" applyFont="1" applyBorder="1" applyAlignment="1">
      <alignment horizontal="center" vertical="center"/>
    </xf>
    <xf numFmtId="0" fontId="13" fillId="0" borderId="194" xfId="0" applyFont="1" applyBorder="1" applyAlignment="1">
      <alignment horizontal="center" vertical="center"/>
    </xf>
    <xf numFmtId="0" fontId="13" fillId="0" borderId="194" xfId="0" applyFont="1" applyBorder="1" applyAlignment="1">
      <alignment horizontal="center" vertical="center" wrapText="1"/>
    </xf>
    <xf numFmtId="0" fontId="13" fillId="0" borderId="195" xfId="0" applyFont="1" applyBorder="1" applyAlignment="1">
      <alignment horizontal="center" vertical="center" wrapText="1"/>
    </xf>
    <xf numFmtId="0" fontId="13" fillId="0" borderId="151" xfId="0" applyFont="1" applyBorder="1" applyAlignment="1">
      <alignment horizontal="center" vertical="center" wrapText="1"/>
    </xf>
    <xf numFmtId="0" fontId="21" fillId="48" borderId="172" xfId="0" applyFont="1" applyFill="1" applyBorder="1" applyAlignment="1">
      <alignment horizontal="center" vertical="center" wrapText="1"/>
    </xf>
    <xf numFmtId="0" fontId="21" fillId="48" borderId="171" xfId="0" applyFont="1" applyFill="1" applyBorder="1" applyAlignment="1">
      <alignment horizontal="center" vertical="center" wrapText="1"/>
    </xf>
    <xf numFmtId="0" fontId="21" fillId="48" borderId="113" xfId="0" applyFont="1" applyFill="1" applyBorder="1" applyAlignment="1">
      <alignment horizontal="center" vertical="center" wrapText="1"/>
    </xf>
    <xf numFmtId="0" fontId="21" fillId="42" borderId="172" xfId="0" applyFont="1" applyFill="1" applyBorder="1" applyAlignment="1">
      <alignment horizontal="center" vertical="center" wrapText="1"/>
    </xf>
    <xf numFmtId="0" fontId="21" fillId="42" borderId="171" xfId="0" applyFont="1" applyFill="1" applyBorder="1" applyAlignment="1">
      <alignment horizontal="center" vertical="center" wrapText="1"/>
    </xf>
    <xf numFmtId="0" fontId="21" fillId="42" borderId="113" xfId="0" applyFont="1" applyFill="1" applyBorder="1" applyAlignment="1">
      <alignment horizontal="center" vertical="center" wrapText="1"/>
    </xf>
    <xf numFmtId="0" fontId="30" fillId="0" borderId="196" xfId="0" applyFont="1" applyBorder="1" applyAlignment="1">
      <alignment horizontal="center" vertical="center" textRotation="90" wrapText="1"/>
    </xf>
    <xf numFmtId="0" fontId="30" fillId="0" borderId="197" xfId="0" applyFont="1" applyBorder="1" applyAlignment="1">
      <alignment horizontal="center" vertical="center" textRotation="90" wrapText="1"/>
    </xf>
    <xf numFmtId="0" fontId="30" fillId="0" borderId="96" xfId="0" applyFont="1" applyBorder="1" applyAlignment="1">
      <alignment horizontal="center" vertical="center" textRotation="90" wrapText="1"/>
    </xf>
    <xf numFmtId="0" fontId="52" fillId="0" borderId="196" xfId="0" applyFont="1" applyBorder="1" applyAlignment="1">
      <alignment horizontal="center" vertical="center" wrapText="1"/>
    </xf>
    <xf numFmtId="0" fontId="52" fillId="0" borderId="197" xfId="0" applyFont="1" applyBorder="1" applyAlignment="1">
      <alignment horizontal="center" vertical="center" wrapText="1"/>
    </xf>
    <xf numFmtId="0" fontId="52" fillId="0" borderId="96" xfId="0" applyFont="1" applyBorder="1" applyAlignment="1">
      <alignment horizontal="center" vertical="center" wrapText="1"/>
    </xf>
    <xf numFmtId="0" fontId="13" fillId="38" borderId="101" xfId="0" applyFont="1" applyFill="1" applyBorder="1" applyAlignment="1">
      <alignment horizontal="center" vertical="center" textRotation="90" wrapText="1"/>
    </xf>
    <xf numFmtId="0" fontId="13" fillId="38" borderId="122" xfId="0" applyFont="1" applyFill="1" applyBorder="1" applyAlignment="1">
      <alignment horizontal="center" vertical="center" textRotation="90" wrapText="1"/>
    </xf>
    <xf numFmtId="0" fontId="13" fillId="38" borderId="106" xfId="0" applyFont="1" applyFill="1" applyBorder="1" applyAlignment="1">
      <alignment horizontal="center" vertical="center" textRotation="90" wrapText="1"/>
    </xf>
    <xf numFmtId="0" fontId="13" fillId="38" borderId="128" xfId="0" applyFont="1" applyFill="1" applyBorder="1" applyAlignment="1">
      <alignment horizontal="center" vertical="center" textRotation="90" wrapText="1"/>
    </xf>
    <xf numFmtId="0" fontId="21" fillId="49" borderId="172" xfId="0" applyFont="1" applyFill="1" applyBorder="1" applyAlignment="1">
      <alignment horizontal="center" vertical="center" wrapText="1"/>
    </xf>
    <xf numFmtId="0" fontId="21" fillId="49" borderId="171" xfId="0" applyFont="1" applyFill="1" applyBorder="1" applyAlignment="1">
      <alignment horizontal="center" vertical="center" wrapText="1"/>
    </xf>
    <xf numFmtId="0" fontId="21" fillId="49" borderId="113" xfId="0" applyFont="1" applyFill="1" applyBorder="1" applyAlignment="1">
      <alignment horizontal="center" vertical="center" wrapText="1"/>
    </xf>
    <xf numFmtId="0" fontId="21" fillId="50" borderId="172" xfId="0" applyFont="1" applyFill="1" applyBorder="1" applyAlignment="1">
      <alignment horizontal="center" vertical="center" wrapText="1"/>
    </xf>
    <xf numFmtId="0" fontId="21" fillId="50" borderId="171" xfId="0" applyFont="1" applyFill="1" applyBorder="1" applyAlignment="1">
      <alignment horizontal="center" vertical="center" wrapText="1"/>
    </xf>
    <xf numFmtId="0" fontId="21" fillId="50" borderId="113" xfId="0" applyFont="1" applyFill="1" applyBorder="1" applyAlignment="1">
      <alignment horizontal="center" vertical="center" wrapText="1"/>
    </xf>
    <xf numFmtId="0" fontId="35" fillId="51" borderId="172" xfId="0" applyFont="1" applyFill="1" applyBorder="1" applyAlignment="1">
      <alignment horizontal="center" vertical="center" wrapText="1"/>
    </xf>
    <xf numFmtId="0" fontId="35" fillId="51" borderId="171" xfId="0" applyFont="1" applyFill="1" applyBorder="1" applyAlignment="1">
      <alignment horizontal="center" vertical="center" wrapText="1"/>
    </xf>
    <xf numFmtId="0" fontId="35" fillId="51" borderId="113" xfId="0" applyFont="1" applyFill="1" applyBorder="1" applyAlignment="1">
      <alignment horizontal="center" vertical="center" wrapText="1"/>
    </xf>
    <xf numFmtId="0" fontId="21" fillId="46" borderId="172" xfId="0" applyFont="1" applyFill="1" applyBorder="1" applyAlignment="1">
      <alignment horizontal="center" vertical="center" wrapText="1"/>
    </xf>
    <xf numFmtId="0" fontId="21" fillId="46" borderId="171" xfId="0" applyFont="1" applyFill="1" applyBorder="1" applyAlignment="1">
      <alignment horizontal="center" vertical="center" wrapText="1"/>
    </xf>
    <xf numFmtId="0" fontId="21" fillId="46" borderId="113" xfId="0" applyFont="1" applyFill="1" applyBorder="1" applyAlignment="1">
      <alignment horizontal="center" vertical="center" wrapText="1"/>
    </xf>
    <xf numFmtId="0" fontId="13" fillId="0" borderId="198" xfId="0" applyFont="1" applyBorder="1" applyAlignment="1">
      <alignment horizontal="center" vertical="center" wrapText="1"/>
    </xf>
    <xf numFmtId="0" fontId="13" fillId="0" borderId="103" xfId="0" applyFont="1" applyBorder="1" applyAlignment="1">
      <alignment horizontal="center" vertical="center" wrapText="1"/>
    </xf>
    <xf numFmtId="0" fontId="13" fillId="0" borderId="165" xfId="0" applyFont="1" applyBorder="1" applyAlignment="1">
      <alignment horizontal="center" vertical="center" wrapText="1"/>
    </xf>
    <xf numFmtId="0" fontId="13" fillId="0" borderId="199" xfId="0" applyFont="1" applyBorder="1" applyAlignment="1">
      <alignment horizontal="center" vertical="center" textRotation="90" wrapText="1"/>
    </xf>
    <xf numFmtId="0" fontId="13" fillId="0" borderId="104" xfId="0" applyFont="1" applyBorder="1" applyAlignment="1">
      <alignment horizontal="center" vertical="center" textRotation="90" wrapText="1"/>
    </xf>
    <xf numFmtId="0" fontId="13" fillId="0" borderId="200" xfId="0" applyFont="1" applyBorder="1" applyAlignment="1">
      <alignment horizontal="center" vertical="center" textRotation="90" wrapText="1"/>
    </xf>
    <xf numFmtId="0" fontId="13" fillId="0" borderId="201" xfId="0" applyFont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/>
    </xf>
    <xf numFmtId="0" fontId="13" fillId="0" borderId="198" xfId="0" applyFont="1" applyBorder="1" applyAlignment="1">
      <alignment horizontal="center" vertical="center"/>
    </xf>
    <xf numFmtId="0" fontId="13" fillId="0" borderId="130" xfId="0" applyFont="1" applyBorder="1" applyAlignment="1">
      <alignment horizontal="center" vertical="center" textRotation="90" wrapText="1"/>
    </xf>
    <xf numFmtId="0" fontId="13" fillId="0" borderId="127" xfId="0" applyFont="1" applyBorder="1" applyAlignment="1">
      <alignment horizontal="center" vertical="center" textRotation="90" wrapText="1"/>
    </xf>
    <xf numFmtId="0" fontId="13" fillId="38" borderId="101" xfId="0" applyFont="1" applyFill="1" applyBorder="1" applyAlignment="1">
      <alignment horizontal="center" vertical="center"/>
    </xf>
    <xf numFmtId="0" fontId="13" fillId="38" borderId="106" xfId="0" applyFont="1" applyFill="1" applyBorder="1" applyAlignment="1">
      <alignment horizontal="center" vertical="center"/>
    </xf>
    <xf numFmtId="0" fontId="13" fillId="0" borderId="202" xfId="0" applyFont="1" applyBorder="1" applyAlignment="1">
      <alignment horizontal="center" vertical="center" textRotation="90"/>
    </xf>
    <xf numFmtId="0" fontId="13" fillId="0" borderId="203" xfId="0" applyFont="1" applyBorder="1" applyAlignment="1">
      <alignment horizontal="center" vertical="center" textRotation="90"/>
    </xf>
    <xf numFmtId="0" fontId="30" fillId="0" borderId="196" xfId="0" applyFont="1" applyBorder="1" applyAlignment="1">
      <alignment horizontal="center" vertical="center" wrapText="1"/>
    </xf>
    <xf numFmtId="0" fontId="30" fillId="0" borderId="197" xfId="0" applyFont="1" applyBorder="1" applyAlignment="1">
      <alignment horizontal="center" vertical="center" wrapText="1"/>
    </xf>
    <xf numFmtId="0" fontId="30" fillId="0" borderId="96" xfId="0" applyFont="1" applyBorder="1" applyAlignment="1">
      <alignment horizontal="center" vertical="center" wrapText="1"/>
    </xf>
    <xf numFmtId="0" fontId="21" fillId="0" borderId="175" xfId="0" applyFont="1" applyBorder="1" applyAlignment="1">
      <alignment horizontal="center" vertical="center" wrapText="1"/>
    </xf>
    <xf numFmtId="0" fontId="35" fillId="0" borderId="91" xfId="0" applyFont="1" applyBorder="1" applyAlignment="1">
      <alignment horizontal="center" vertical="center" wrapText="1"/>
    </xf>
    <xf numFmtId="0" fontId="35" fillId="0" borderId="204" xfId="0" applyFont="1" applyBorder="1" applyAlignment="1">
      <alignment horizontal="center" vertical="center" wrapText="1"/>
    </xf>
    <xf numFmtId="0" fontId="13" fillId="0" borderId="116" xfId="0" applyFont="1" applyBorder="1" applyAlignment="1">
      <alignment horizontal="center" vertical="center" textRotation="90"/>
    </xf>
    <xf numFmtId="0" fontId="13" fillId="0" borderId="130" xfId="0" applyFont="1" applyBorder="1" applyAlignment="1">
      <alignment horizontal="center" vertical="center" textRotation="90"/>
    </xf>
    <xf numFmtId="0" fontId="13" fillId="0" borderId="127" xfId="0" applyFont="1" applyBorder="1" applyAlignment="1">
      <alignment horizontal="center" vertical="center" textRotation="90"/>
    </xf>
    <xf numFmtId="0" fontId="21" fillId="38" borderId="175" xfId="0" applyFont="1" applyFill="1" applyBorder="1" applyAlignment="1">
      <alignment horizontal="center" vertical="center" wrapText="1"/>
    </xf>
    <xf numFmtId="0" fontId="35" fillId="38" borderId="91" xfId="0" applyFont="1" applyFill="1" applyBorder="1" applyAlignment="1">
      <alignment horizontal="center" vertical="center" wrapText="1"/>
    </xf>
    <xf numFmtId="0" fontId="35" fillId="38" borderId="20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0" fillId="0" borderId="53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05" xfId="0" applyFont="1" applyBorder="1" applyAlignment="1">
      <alignment horizontal="center"/>
    </xf>
    <xf numFmtId="0" fontId="0" fillId="0" borderId="206" xfId="0" applyFont="1" applyBorder="1" applyAlignment="1">
      <alignment horizontal="center" vertical="center"/>
    </xf>
    <xf numFmtId="0" fontId="18" fillId="0" borderId="0" xfId="58" applyFont="1" applyFill="1" applyBorder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horizontal="left" vertical="center"/>
      <protection/>
    </xf>
    <xf numFmtId="0" fontId="26" fillId="0" borderId="0" xfId="58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ідсотковий 2" xfId="40"/>
    <cellStyle name="Вывод" xfId="41"/>
    <cellStyle name="Вычисление" xfId="42"/>
    <cellStyle name="Hyperlink" xfId="43"/>
    <cellStyle name="Гіперпосилання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ab.uu.edu.ua/edu-discipline/agrarne_pravo" TargetMode="External" /><Relationship Id="rId2" Type="http://schemas.openxmlformats.org/officeDocument/2006/relationships/hyperlink" Target="https://ab.uu.edu.ua/edu-discipline/gospodarskii_protses" TargetMode="External" /><Relationship Id="rId3" Type="http://schemas.openxmlformats.org/officeDocument/2006/relationships/hyperlink" Target="https://ab.uu.edu.ua/edu-discipline/notariat_ukrayini" TargetMode="External" /><Relationship Id="rId4" Type="http://schemas.openxmlformats.org/officeDocument/2006/relationships/hyperlink" Target="https://ab.uu.edu.ua/edu-discipline/pravo_sotsialnogo_zabezpechennya" TargetMode="External" /><Relationship Id="rId5" Type="http://schemas.openxmlformats.org/officeDocument/2006/relationships/hyperlink" Target="https://ab.uu.edu.ua/edu-discipline/ekologichne_pravo" TargetMode="External" /><Relationship Id="rId6" Type="http://schemas.openxmlformats.org/officeDocument/2006/relationships/hyperlink" Target="https://ab.uu.edu.ua/edu-discipline/podatkove_ta_mitne_pravo" TargetMode="External" /><Relationship Id="rId7" Type="http://schemas.openxmlformats.org/officeDocument/2006/relationships/hyperlink" Target="https://ab.uu.edu.ua/edu-discipline/bankivske_pravo" TargetMode="External" /><Relationship Id="rId8" Type="http://schemas.openxmlformats.org/officeDocument/2006/relationships/hyperlink" Target="https://ab.uu.edu.ua/edu-discipline/vikonavche_provadzhennya" TargetMode="External" /><Relationship Id="rId9" Type="http://schemas.openxmlformats.org/officeDocument/2006/relationships/hyperlink" Target="https://ab.uu.edu.ua/edu-discipline/zhitlove_pravo" TargetMode="External" /><Relationship Id="rId10" Type="http://schemas.openxmlformats.org/officeDocument/2006/relationships/hyperlink" Target="https://ab.uu.edu.ua/edu-discipline/yuridichna_vidpovidalnist_u_gospodarskii_diyalnosti" TargetMode="External" /><Relationship Id="rId11" Type="http://schemas.openxmlformats.org/officeDocument/2006/relationships/hyperlink" Target="https://ab.uu.edu.ua/edu-discipline/administrativne_protsesualne_pravo" TargetMode="External" /><Relationship Id="rId12" Type="http://schemas.openxmlformats.org/officeDocument/2006/relationships/hyperlink" Target="https://ab.uu.edu.ua/edu-discipline/advokatura_ukrayini" TargetMode="External" /><Relationship Id="rId13" Type="http://schemas.openxmlformats.org/officeDocument/2006/relationships/hyperlink" Target="https://vo.uu.edu.ua/course/view.php?id=841" TargetMode="External" /><Relationship Id="rId14" Type="http://schemas.openxmlformats.org/officeDocument/2006/relationships/hyperlink" Target="https://vo.uu.edu.ua/course/view.php?id=225" TargetMode="External" /><Relationship Id="rId15" Type="http://schemas.openxmlformats.org/officeDocument/2006/relationships/hyperlink" Target="https://vo.uu.edu.ua/course/view.php?id=9405" TargetMode="External" /><Relationship Id="rId16" Type="http://schemas.openxmlformats.org/officeDocument/2006/relationships/hyperlink" Target="https://vo.uu.edu.ua/course/view.php?id=10192" TargetMode="External" /><Relationship Id="rId17" Type="http://schemas.openxmlformats.org/officeDocument/2006/relationships/hyperlink" Target="https://vo.uu.edu.ua/course/view.php?id=853" TargetMode="External" /><Relationship Id="rId18" Type="http://schemas.openxmlformats.org/officeDocument/2006/relationships/hyperlink" Target="https://vo.uu.edu.ua/course/view.php?id=9407" TargetMode="External" /><Relationship Id="rId19" Type="http://schemas.openxmlformats.org/officeDocument/2006/relationships/hyperlink" Target="https://vo.uu.edu.ua/course/view.php?id=9408" TargetMode="External" /><Relationship Id="rId20" Type="http://schemas.openxmlformats.org/officeDocument/2006/relationships/hyperlink" Target="https://vo.uu.edu.ua/course/view.php?id=820" TargetMode="External" /><Relationship Id="rId21" Type="http://schemas.openxmlformats.org/officeDocument/2006/relationships/hyperlink" Target="https://vo.uu.edu.ua/course/view.php?id=9409" TargetMode="External" /><Relationship Id="rId22" Type="http://schemas.openxmlformats.org/officeDocument/2006/relationships/hyperlink" Target="https://vo.uu.edu.ua/course/view.php?id=852" TargetMode="External" /><Relationship Id="rId23" Type="http://schemas.openxmlformats.org/officeDocument/2006/relationships/hyperlink" Target="https://vo.uu.edu.ua/course/view.php?id=296" TargetMode="External" /><Relationship Id="rId24" Type="http://schemas.openxmlformats.org/officeDocument/2006/relationships/hyperlink" Target="https://vo.uu.edu.ua/course/view.php?id=838" TargetMode="External" /><Relationship Id="rId25" Type="http://schemas.openxmlformats.org/officeDocument/2006/relationships/hyperlink" Target="https://vo.uu.edu.ua/course/view.php?id=9411" TargetMode="External" /><Relationship Id="rId26" Type="http://schemas.openxmlformats.org/officeDocument/2006/relationships/hyperlink" Target="https://ab.uu.edu.ua/edu-discipline/admin_vidpovidalnist" TargetMode="External" /><Relationship Id="rId27" Type="http://schemas.openxmlformats.org/officeDocument/2006/relationships/hyperlink" Target="https://ab.uu.edu.ua/edu-discipline/admin_reforma_ta_municipalne_pravo" TargetMode="External" /><Relationship Id="rId28" Type="http://schemas.openxmlformats.org/officeDocument/2006/relationships/hyperlink" Target="https://vo.uu.edu.ua/course/view.php?id=12742" TargetMode="External" /><Relationship Id="rId29" Type="http://schemas.openxmlformats.org/officeDocument/2006/relationships/hyperlink" Target="https://ab.uu.edu.ua/edu-discipline/publichne_administruvannya_u_sferakh_suspilnikh_vidnosin" TargetMode="External" /><Relationship Id="rId30" Type="http://schemas.openxmlformats.org/officeDocument/2006/relationships/hyperlink" Target="https://vo.uu.edu.ua/course/view.php?id=10625" TargetMode="External" /><Relationship Id="rId31" Type="http://schemas.openxmlformats.org/officeDocument/2006/relationships/hyperlink" Target="https://ab.uu.edu.ua/edu-discipline/teoriya_dokaziv" TargetMode="External" /><Relationship Id="rId32" Type="http://schemas.openxmlformats.org/officeDocument/2006/relationships/hyperlink" Target="https://ab.uu.edu.ua/edu-discipline/kriminalistika" TargetMode="External" /><Relationship Id="rId33" Type="http://schemas.openxmlformats.org/officeDocument/2006/relationships/hyperlink" Target="https://vo.uu.edu.ua/course/view.php?id=842" TargetMode="External" /><Relationship Id="rId34" Type="http://schemas.openxmlformats.org/officeDocument/2006/relationships/hyperlink" Target="https://vo.uu.edu.ua/course/view.php?id=848" TargetMode="External" /><Relationship Id="rId35" Type="http://schemas.openxmlformats.org/officeDocument/2006/relationships/hyperlink" Target="https://vo.uu.edu.ua/course/view.php?id=46" TargetMode="External" /><Relationship Id="rId36" Type="http://schemas.openxmlformats.org/officeDocument/2006/relationships/hyperlink" Target="https://ab.uu.edu.ua/edu-discipline/criminologiya" TargetMode="External" /><Relationship Id="rId37" Type="http://schemas.openxmlformats.org/officeDocument/2006/relationships/hyperlink" Target="https://ab.uu.edu.ua/edu-discipline/dilovodstvo_yurclinica" TargetMode="External" /><Relationship Id="rId3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GridLines="0" showZeros="0" view="pageBreakPreview" zoomScale="146" zoomScaleSheetLayoutView="146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 customHeight="1">
      <c r="A1" s="1" t="s">
        <v>0</v>
      </c>
      <c r="B1" s="788" t="s">
        <v>1</v>
      </c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3"/>
      <c r="O1" s="3"/>
      <c r="P1" s="3"/>
      <c r="Q1" s="4"/>
      <c r="R1" s="788"/>
      <c r="S1" s="788"/>
      <c r="T1" s="788"/>
      <c r="U1" s="788"/>
      <c r="V1" s="788"/>
      <c r="W1" s="788"/>
      <c r="X1" s="788"/>
      <c r="Y1" s="788"/>
      <c r="Z1" s="788"/>
      <c r="AA1" s="5"/>
      <c r="AB1" s="5"/>
      <c r="AC1" s="788"/>
      <c r="AD1" s="788"/>
      <c r="AE1" s="788"/>
      <c r="AF1" s="788"/>
      <c r="AG1" s="788"/>
      <c r="AH1" s="788"/>
      <c r="AI1" s="788"/>
      <c r="AJ1" s="788"/>
      <c r="AK1" s="788"/>
      <c r="AL1" s="5"/>
      <c r="AM1" s="2"/>
      <c r="AN1" s="788"/>
      <c r="AO1" s="788"/>
      <c r="AP1" s="788"/>
      <c r="AQ1" s="788"/>
      <c r="AR1" s="788"/>
      <c r="AS1" s="788"/>
      <c r="AT1" s="788"/>
      <c r="AU1" s="788"/>
      <c r="AV1" s="788"/>
      <c r="AW1" s="5"/>
      <c r="AX1" s="1"/>
      <c r="AY1" s="1"/>
      <c r="AZ1" s="6"/>
      <c r="BA1" s="6"/>
      <c r="BB1" s="785" t="s">
        <v>2</v>
      </c>
      <c r="BC1" s="785"/>
      <c r="BD1" s="785"/>
      <c r="BE1" s="785"/>
      <c r="BF1" s="785"/>
      <c r="BG1" s="785"/>
      <c r="BH1" s="785"/>
      <c r="BI1" s="785"/>
      <c r="BJ1" s="785"/>
      <c r="BK1" s="7"/>
    </row>
    <row r="2" spans="1:63" ht="18" customHeight="1">
      <c r="A2" s="8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4"/>
      <c r="O2" s="4"/>
      <c r="P2" s="4"/>
      <c r="Q2" s="4"/>
      <c r="R2" s="786"/>
      <c r="S2" s="786"/>
      <c r="T2" s="786"/>
      <c r="U2" s="786"/>
      <c r="V2" s="786"/>
      <c r="W2" s="786"/>
      <c r="X2" s="786"/>
      <c r="Y2" s="786"/>
      <c r="Z2" s="786"/>
      <c r="AA2" s="786"/>
      <c r="AB2" s="10"/>
      <c r="AC2" s="786"/>
      <c r="AD2" s="786"/>
      <c r="AE2" s="786"/>
      <c r="AF2" s="786"/>
      <c r="AG2" s="786"/>
      <c r="AH2" s="786"/>
      <c r="AI2" s="786"/>
      <c r="AJ2" s="786"/>
      <c r="AK2" s="786"/>
      <c r="AL2" s="786"/>
      <c r="AM2" s="11"/>
      <c r="AN2" s="787"/>
      <c r="AO2" s="787"/>
      <c r="AP2" s="787"/>
      <c r="AQ2" s="787"/>
      <c r="AR2" s="787"/>
      <c r="AS2" s="787"/>
      <c r="AT2" s="787"/>
      <c r="AU2" s="787"/>
      <c r="AV2" s="787"/>
      <c r="AW2" s="787"/>
      <c r="AX2" s="12"/>
      <c r="AY2" s="784" t="s">
        <v>4</v>
      </c>
      <c r="AZ2" s="784"/>
      <c r="BA2" s="784"/>
      <c r="BB2" s="784"/>
      <c r="BC2" s="784"/>
      <c r="BD2" s="784"/>
      <c r="BE2" s="784"/>
      <c r="BF2" s="784"/>
      <c r="BG2" s="784"/>
      <c r="BH2" s="784"/>
      <c r="BI2" s="784"/>
      <c r="BJ2" s="784"/>
      <c r="BK2" s="7"/>
    </row>
    <row r="3" spans="1:63" ht="18.75">
      <c r="A3" s="777" t="s">
        <v>5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3"/>
      <c r="Q3" s="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13"/>
      <c r="AC3" s="777"/>
      <c r="AD3" s="777"/>
      <c r="AE3" s="777"/>
      <c r="AF3" s="777"/>
      <c r="AG3" s="777"/>
      <c r="AH3" s="777"/>
      <c r="AI3" s="777"/>
      <c r="AJ3" s="777"/>
      <c r="AK3" s="777"/>
      <c r="AL3" s="777"/>
      <c r="AM3" s="13"/>
      <c r="AN3" s="777"/>
      <c r="AO3" s="777"/>
      <c r="AP3" s="777"/>
      <c r="AQ3" s="777"/>
      <c r="AR3" s="777"/>
      <c r="AS3" s="777"/>
      <c r="AT3" s="777"/>
      <c r="AU3" s="777"/>
      <c r="AV3" s="777"/>
      <c r="AW3" s="777"/>
      <c r="AX3" s="1"/>
      <c r="AY3" s="1"/>
      <c r="AZ3" s="1"/>
      <c r="BA3" s="1"/>
      <c r="BB3" s="784" t="s">
        <v>6</v>
      </c>
      <c r="BC3" s="784"/>
      <c r="BD3" s="784"/>
      <c r="BE3" s="1" t="s">
        <v>7</v>
      </c>
      <c r="BF3" s="14"/>
      <c r="BG3" s="14"/>
      <c r="BH3" s="14"/>
      <c r="BI3" s="1"/>
      <c r="BJ3" s="1"/>
      <c r="BK3" s="7"/>
    </row>
    <row r="4" spans="1:63" ht="18.75">
      <c r="A4" s="777" t="s">
        <v>8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3"/>
      <c r="Q4" s="3"/>
      <c r="R4" s="777"/>
      <c r="S4" s="777"/>
      <c r="T4" s="777"/>
      <c r="U4" s="777"/>
      <c r="V4" s="777"/>
      <c r="W4" s="777"/>
      <c r="X4" s="777"/>
      <c r="Y4" s="777"/>
      <c r="Z4" s="777"/>
      <c r="AA4" s="777"/>
      <c r="AB4" s="1"/>
      <c r="AC4" s="777"/>
      <c r="AD4" s="777"/>
      <c r="AE4" s="777"/>
      <c r="AF4" s="777"/>
      <c r="AG4" s="777"/>
      <c r="AH4" s="777"/>
      <c r="AI4" s="777"/>
      <c r="AJ4" s="777"/>
      <c r="AK4" s="777"/>
      <c r="AL4" s="777"/>
      <c r="AM4" s="13"/>
      <c r="AN4" s="777"/>
      <c r="AO4" s="777"/>
      <c r="AP4" s="777"/>
      <c r="AQ4" s="777"/>
      <c r="AR4" s="777"/>
      <c r="AS4" s="777"/>
      <c r="AT4" s="777"/>
      <c r="AU4" s="777"/>
      <c r="AV4" s="777"/>
      <c r="AW4" s="777"/>
      <c r="AX4" s="1"/>
      <c r="AY4" s="1"/>
      <c r="AZ4" s="1"/>
      <c r="BA4" s="1"/>
      <c r="BB4" s="776" t="s">
        <v>9</v>
      </c>
      <c r="BC4" s="776"/>
      <c r="BD4" s="776"/>
      <c r="BE4" s="776"/>
      <c r="BF4" s="776"/>
      <c r="BG4" s="776"/>
      <c r="BH4" s="776"/>
      <c r="BI4" s="1"/>
      <c r="BJ4" s="1"/>
      <c r="BK4" s="7"/>
    </row>
    <row r="5" spans="1:63" ht="18.7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5"/>
      <c r="BC5" s="12"/>
      <c r="BD5" s="12"/>
      <c r="BE5" s="12"/>
      <c r="BF5" s="12"/>
      <c r="BG5" s="12"/>
      <c r="BH5" s="12"/>
      <c r="BI5" s="1"/>
      <c r="BJ5" s="1"/>
      <c r="BK5" s="7"/>
    </row>
    <row r="6" spans="1:6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6"/>
      <c r="S6" s="16"/>
      <c r="T6" s="776" t="s">
        <v>10</v>
      </c>
      <c r="U6" s="776"/>
      <c r="V6" s="776"/>
      <c r="W6" s="776"/>
      <c r="X6" s="776"/>
      <c r="Y6" s="776"/>
      <c r="Z6" s="776"/>
      <c r="AA6" s="776"/>
      <c r="AB6" s="776"/>
      <c r="AC6" s="776"/>
      <c r="AD6" s="776"/>
      <c r="AE6" s="776"/>
      <c r="AF6" s="776"/>
      <c r="AG6" s="776"/>
      <c r="AH6" s="776"/>
      <c r="AI6" s="776"/>
      <c r="AJ6" s="776"/>
      <c r="AK6" s="776"/>
      <c r="AL6" s="776"/>
      <c r="AM6" s="776"/>
      <c r="AN6" s="776"/>
      <c r="AO6" s="776"/>
      <c r="AP6" s="776"/>
      <c r="AQ6" s="776"/>
      <c r="AR6" s="776"/>
      <c r="AS6" s="776"/>
      <c r="AT6" s="776"/>
      <c r="AU6" s="776"/>
      <c r="AV6" s="776"/>
      <c r="AW6" s="776"/>
      <c r="AX6" s="776"/>
      <c r="AY6" s="776"/>
      <c r="AZ6" s="776"/>
      <c r="BA6" s="776"/>
      <c r="BB6" s="777" t="s">
        <v>11</v>
      </c>
      <c r="BC6" s="777"/>
      <c r="BD6" s="777"/>
      <c r="BE6" s="777"/>
      <c r="BF6" s="777"/>
      <c r="BG6" s="777"/>
      <c r="BH6" s="777"/>
      <c r="BI6" s="777"/>
      <c r="BJ6" s="777"/>
      <c r="BK6" s="7"/>
    </row>
    <row r="7" spans="1:63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776" t="s">
        <v>12</v>
      </c>
      <c r="S7" s="776"/>
      <c r="T7" s="776"/>
      <c r="U7" s="776"/>
      <c r="V7" s="776"/>
      <c r="W7" s="776"/>
      <c r="X7" s="776"/>
      <c r="Y7" s="776"/>
      <c r="Z7" s="776"/>
      <c r="AA7" s="776"/>
      <c r="AB7" s="776"/>
      <c r="AC7" s="776"/>
      <c r="AD7" s="776"/>
      <c r="AE7" s="776"/>
      <c r="AF7" s="776"/>
      <c r="AG7" s="776"/>
      <c r="AH7" s="776"/>
      <c r="AI7" s="776"/>
      <c r="AJ7" s="776"/>
      <c r="AK7" s="776"/>
      <c r="AL7" s="776"/>
      <c r="AM7" s="776"/>
      <c r="AN7" s="776"/>
      <c r="AO7" s="776"/>
      <c r="AP7" s="776"/>
      <c r="AQ7" s="776"/>
      <c r="AR7" s="776"/>
      <c r="AS7" s="776"/>
      <c r="AT7" s="776"/>
      <c r="AU7" s="776"/>
      <c r="AV7" s="776"/>
      <c r="AW7" s="776"/>
      <c r="AX7" s="776"/>
      <c r="AY7" s="776"/>
      <c r="AZ7" s="776"/>
      <c r="BA7" s="776"/>
      <c r="BB7" s="777" t="s">
        <v>11</v>
      </c>
      <c r="BC7" s="777"/>
      <c r="BD7" s="777"/>
      <c r="BE7" s="777"/>
      <c r="BF7" s="777"/>
      <c r="BG7" s="777"/>
      <c r="BH7" s="777"/>
      <c r="BI7" s="777"/>
      <c r="BJ7" s="777"/>
      <c r="BK7" s="7"/>
    </row>
    <row r="8" spans="1:63" ht="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6"/>
      <c r="S8" s="16"/>
      <c r="T8" s="782" t="s">
        <v>13</v>
      </c>
      <c r="U8" s="782"/>
      <c r="V8" s="782"/>
      <c r="W8" s="782"/>
      <c r="X8" s="782"/>
      <c r="Y8" s="782"/>
      <c r="Z8" s="782"/>
      <c r="AA8" s="782"/>
      <c r="AB8" s="782"/>
      <c r="AC8" s="782"/>
      <c r="AD8" s="782"/>
      <c r="AE8" s="782"/>
      <c r="AF8" s="782"/>
      <c r="AG8" s="782"/>
      <c r="AH8" s="782"/>
      <c r="AI8" s="782"/>
      <c r="AJ8" s="782"/>
      <c r="AK8" s="782"/>
      <c r="AL8" s="782"/>
      <c r="AM8" s="782"/>
      <c r="AN8" s="782"/>
      <c r="AO8" s="782"/>
      <c r="AP8" s="782"/>
      <c r="AQ8" s="782"/>
      <c r="AR8" s="782"/>
      <c r="AS8" s="782"/>
      <c r="AT8" s="782"/>
      <c r="AU8" s="782"/>
      <c r="AV8" s="782"/>
      <c r="AW8" s="782"/>
      <c r="AX8" s="782"/>
      <c r="AY8" s="782"/>
      <c r="AZ8" s="782"/>
      <c r="BA8" s="782"/>
      <c r="BB8" s="14" t="s">
        <v>11</v>
      </c>
      <c r="BC8" s="1"/>
      <c r="BD8" s="1"/>
      <c r="BE8" s="1"/>
      <c r="BF8" s="1"/>
      <c r="BG8" s="1"/>
      <c r="BH8" s="1"/>
      <c r="BI8" s="1"/>
      <c r="BJ8" s="1"/>
      <c r="BK8" s="7"/>
    </row>
    <row r="9" spans="1:63" ht="15.75">
      <c r="A9" s="1"/>
      <c r="B9" s="17"/>
      <c r="C9" s="1"/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772" t="s">
        <v>14</v>
      </c>
      <c r="U9" s="772"/>
      <c r="V9" s="772"/>
      <c r="W9" s="772"/>
      <c r="X9" s="772"/>
      <c r="Y9" s="772"/>
      <c r="Z9" s="772"/>
      <c r="AA9" s="772"/>
      <c r="AB9" s="772"/>
      <c r="AC9" s="772"/>
      <c r="AD9" s="772"/>
      <c r="AE9" s="772"/>
      <c r="AF9" s="772"/>
      <c r="AG9" s="772"/>
      <c r="AH9" s="772"/>
      <c r="AI9" s="772"/>
      <c r="AJ9" s="772"/>
      <c r="AK9" s="772"/>
      <c r="AL9" s="772"/>
      <c r="AM9" s="772"/>
      <c r="AN9" s="772"/>
      <c r="AO9" s="772"/>
      <c r="AP9" s="772"/>
      <c r="AQ9" s="772"/>
      <c r="AR9" s="772"/>
      <c r="AS9" s="772"/>
      <c r="AT9" s="772"/>
      <c r="AU9" s="772"/>
      <c r="AV9" s="772"/>
      <c r="AW9" s="772"/>
      <c r="AX9" s="772"/>
      <c r="AY9" s="772"/>
      <c r="AZ9" s="772"/>
      <c r="BA9" s="17"/>
      <c r="BB9" s="14" t="s">
        <v>15</v>
      </c>
      <c r="BC9" s="1"/>
      <c r="BD9" s="1"/>
      <c r="BE9" s="1"/>
      <c r="BF9" s="1"/>
      <c r="BG9" s="1"/>
      <c r="BH9" s="1"/>
      <c r="BI9" s="1"/>
      <c r="BJ9" s="1"/>
      <c r="BK9" s="7"/>
    </row>
    <row r="10" spans="1:63" ht="15.75">
      <c r="A10" s="1"/>
      <c r="B10" s="17"/>
      <c r="C10" s="1"/>
      <c r="D10" s="1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772" t="s">
        <v>16</v>
      </c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72"/>
      <c r="AL10" s="772"/>
      <c r="AM10" s="772"/>
      <c r="AN10" s="772"/>
      <c r="AO10" s="772"/>
      <c r="AP10" s="772"/>
      <c r="AQ10" s="772"/>
      <c r="AR10" s="772"/>
      <c r="AS10" s="772"/>
      <c r="AT10" s="772"/>
      <c r="AU10" s="772"/>
      <c r="AV10" s="772"/>
      <c r="AW10" s="772"/>
      <c r="AX10" s="772"/>
      <c r="AY10" s="772"/>
      <c r="AZ10" s="772"/>
      <c r="BA10" s="772"/>
      <c r="BB10" s="14"/>
      <c r="BC10" s="1"/>
      <c r="BD10" s="1"/>
      <c r="BE10" s="1"/>
      <c r="BF10" s="1"/>
      <c r="BG10" s="1"/>
      <c r="BH10" s="1"/>
      <c r="BI10" s="1"/>
      <c r="BJ10" s="1"/>
      <c r="BK10" s="7"/>
    </row>
    <row r="11" spans="1:6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6"/>
      <c r="S11" s="16"/>
      <c r="T11" s="776" t="s">
        <v>17</v>
      </c>
      <c r="U11" s="776"/>
      <c r="V11" s="776"/>
      <c r="W11" s="776"/>
      <c r="X11" s="776"/>
      <c r="Y11" s="776"/>
      <c r="Z11" s="776"/>
      <c r="AA11" s="776"/>
      <c r="AB11" s="776"/>
      <c r="AC11" s="776"/>
      <c r="AD11" s="776"/>
      <c r="AE11" s="776"/>
      <c r="AF11" s="776"/>
      <c r="AG11" s="776"/>
      <c r="AH11" s="776"/>
      <c r="AI11" s="776"/>
      <c r="AJ11" s="776"/>
      <c r="AK11" s="776"/>
      <c r="AL11" s="776"/>
      <c r="AM11" s="776"/>
      <c r="AN11" s="776"/>
      <c r="AO11" s="776"/>
      <c r="AP11" s="776"/>
      <c r="AQ11" s="776"/>
      <c r="AR11" s="776"/>
      <c r="AS11" s="776"/>
      <c r="AT11" s="776"/>
      <c r="AU11" s="776"/>
      <c r="AV11" s="776"/>
      <c r="AW11" s="776"/>
      <c r="AX11" s="776"/>
      <c r="AY11" s="776"/>
      <c r="AZ11" s="776"/>
      <c r="BA11" s="776"/>
      <c r="BB11" s="14" t="s">
        <v>11</v>
      </c>
      <c r="BC11" s="1"/>
      <c r="BD11" s="1"/>
      <c r="BE11" s="1"/>
      <c r="BF11" s="1"/>
      <c r="BG11" s="1"/>
      <c r="BH11" s="1"/>
      <c r="BI11" s="1"/>
      <c r="BJ11" s="1"/>
      <c r="BK11" s="7"/>
    </row>
    <row r="12" spans="1:6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  <c r="S12" s="1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4" t="s">
        <v>18</v>
      </c>
      <c r="BC12" s="1"/>
      <c r="BD12" s="1"/>
      <c r="BE12" s="1"/>
      <c r="BF12" s="1"/>
      <c r="BG12" s="1"/>
      <c r="BH12" s="1"/>
      <c r="BI12" s="1"/>
      <c r="BJ12" s="1"/>
      <c r="BK12" s="7"/>
    </row>
    <row r="13" spans="1:63" ht="15.75">
      <c r="A13" s="16"/>
      <c r="B13" s="16"/>
      <c r="C13" s="16"/>
      <c r="D13" s="16"/>
      <c r="E13" s="16"/>
      <c r="F13" s="16"/>
      <c r="G13" s="16"/>
      <c r="H13" s="16"/>
      <c r="I13" s="18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772" t="s">
        <v>19</v>
      </c>
      <c r="U13" s="772"/>
      <c r="V13" s="772"/>
      <c r="W13" s="772"/>
      <c r="X13" s="772"/>
      <c r="Y13" s="772"/>
      <c r="Z13" s="772"/>
      <c r="AA13" s="772"/>
      <c r="AB13" s="772"/>
      <c r="AC13" s="772"/>
      <c r="AD13" s="772"/>
      <c r="AE13" s="772"/>
      <c r="AF13" s="772"/>
      <c r="AG13" s="772"/>
      <c r="AH13" s="772"/>
      <c r="AI13" s="772"/>
      <c r="AJ13" s="772"/>
      <c r="AK13" s="772"/>
      <c r="AL13" s="772"/>
      <c r="AM13" s="772"/>
      <c r="AN13" s="772"/>
      <c r="AO13" s="772"/>
      <c r="AP13" s="772"/>
      <c r="AQ13" s="772"/>
      <c r="AR13" s="772"/>
      <c r="AS13" s="772"/>
      <c r="AT13" s="772"/>
      <c r="AU13" s="772"/>
      <c r="AV13" s="772"/>
      <c r="AW13" s="772"/>
      <c r="AX13" s="772"/>
      <c r="AY13" s="772"/>
      <c r="AZ13" s="772"/>
      <c r="BA13" s="772"/>
      <c r="BB13" s="777" t="s">
        <v>20</v>
      </c>
      <c r="BC13" s="777"/>
      <c r="BD13" s="777"/>
      <c r="BE13" s="777"/>
      <c r="BF13" s="777"/>
      <c r="BG13" s="777"/>
      <c r="BH13" s="777"/>
      <c r="BI13" s="777"/>
      <c r="BJ13" s="777"/>
      <c r="BK13" s="7"/>
    </row>
    <row r="14" spans="1:63" ht="12.75" customHeight="1">
      <c r="A14" s="781" t="s">
        <v>21</v>
      </c>
      <c r="B14" s="778" t="s">
        <v>22</v>
      </c>
      <c r="C14" s="778"/>
      <c r="D14" s="778"/>
      <c r="E14" s="778"/>
      <c r="F14" s="778" t="s">
        <v>23</v>
      </c>
      <c r="G14" s="778"/>
      <c r="H14" s="778"/>
      <c r="I14" s="778"/>
      <c r="J14" s="778"/>
      <c r="K14" s="779" t="s">
        <v>24</v>
      </c>
      <c r="L14" s="779"/>
      <c r="M14" s="779"/>
      <c r="N14" s="779"/>
      <c r="O14" s="778" t="s">
        <v>25</v>
      </c>
      <c r="P14" s="778"/>
      <c r="Q14" s="778"/>
      <c r="R14" s="778"/>
      <c r="S14" s="778" t="s">
        <v>26</v>
      </c>
      <c r="T14" s="778"/>
      <c r="U14" s="778"/>
      <c r="V14" s="778"/>
      <c r="W14" s="778"/>
      <c r="X14" s="778" t="s">
        <v>27</v>
      </c>
      <c r="Y14" s="778"/>
      <c r="Z14" s="778"/>
      <c r="AA14" s="778"/>
      <c r="AB14" s="778" t="s">
        <v>28</v>
      </c>
      <c r="AC14" s="778"/>
      <c r="AD14" s="778"/>
      <c r="AE14" s="778"/>
      <c r="AF14" s="779" t="s">
        <v>29</v>
      </c>
      <c r="AG14" s="779"/>
      <c r="AH14" s="779"/>
      <c r="AI14" s="779"/>
      <c r="AJ14" s="779"/>
      <c r="AK14" s="780" t="s">
        <v>30</v>
      </c>
      <c r="AL14" s="780"/>
      <c r="AM14" s="780"/>
      <c r="AN14" s="21"/>
      <c r="AO14" s="773" t="s">
        <v>31</v>
      </c>
      <c r="AP14" s="773"/>
      <c r="AQ14" s="773"/>
      <c r="AR14" s="773"/>
      <c r="AS14" s="779" t="s">
        <v>32</v>
      </c>
      <c r="AT14" s="779"/>
      <c r="AU14" s="779"/>
      <c r="AV14" s="779"/>
      <c r="AW14" s="779"/>
      <c r="AX14" s="773" t="s">
        <v>33</v>
      </c>
      <c r="AY14" s="773"/>
      <c r="AZ14" s="773"/>
      <c r="BA14" s="773"/>
      <c r="BB14" s="19" t="s">
        <v>34</v>
      </c>
      <c r="BC14" s="19" t="s">
        <v>35</v>
      </c>
      <c r="BD14" s="19" t="s">
        <v>36</v>
      </c>
      <c r="BE14" s="19" t="s">
        <v>37</v>
      </c>
      <c r="BF14" s="19" t="s">
        <v>38</v>
      </c>
      <c r="BG14" s="19" t="s">
        <v>39</v>
      </c>
      <c r="BH14" s="774" t="s">
        <v>40</v>
      </c>
      <c r="BI14" s="774" t="s">
        <v>41</v>
      </c>
      <c r="BJ14" s="774" t="s">
        <v>21</v>
      </c>
      <c r="BK14" s="7"/>
    </row>
    <row r="15" spans="1:63" ht="15">
      <c r="A15" s="781"/>
      <c r="B15" s="22">
        <v>3</v>
      </c>
      <c r="C15" s="22">
        <f>B15+7</f>
        <v>10</v>
      </c>
      <c r="D15" s="22">
        <f>C15+7</f>
        <v>17</v>
      </c>
      <c r="E15" s="22">
        <f>D15+7</f>
        <v>24</v>
      </c>
      <c r="F15" s="22">
        <v>1</v>
      </c>
      <c r="G15" s="22">
        <f>F15+7</f>
        <v>8</v>
      </c>
      <c r="H15" s="22">
        <f>G15+7</f>
        <v>15</v>
      </c>
      <c r="I15" s="22">
        <f>H15+7</f>
        <v>22</v>
      </c>
      <c r="J15" s="22">
        <f>I15+7</f>
        <v>29</v>
      </c>
      <c r="K15" s="22">
        <f>J17+1</f>
        <v>5</v>
      </c>
      <c r="L15" s="22">
        <f>K15+7</f>
        <v>12</v>
      </c>
      <c r="M15" s="22">
        <f>L15+7</f>
        <v>19</v>
      </c>
      <c r="N15" s="22">
        <f>M15+7</f>
        <v>26</v>
      </c>
      <c r="O15" s="22">
        <v>3</v>
      </c>
      <c r="P15" s="22">
        <f>O15+7</f>
        <v>10</v>
      </c>
      <c r="Q15" s="22">
        <f>P15+7</f>
        <v>17</v>
      </c>
      <c r="R15" s="22">
        <f>Q15+7</f>
        <v>24</v>
      </c>
      <c r="S15" s="22">
        <v>31</v>
      </c>
      <c r="T15" s="22">
        <f>S17+1</f>
        <v>7</v>
      </c>
      <c r="U15" s="22">
        <f>T16+1</f>
        <v>14</v>
      </c>
      <c r="V15" s="22">
        <f>U16+1</f>
        <v>21</v>
      </c>
      <c r="W15" s="22">
        <v>28</v>
      </c>
      <c r="X15" s="22">
        <f>W17+1</f>
        <v>4</v>
      </c>
      <c r="Y15" s="22">
        <f>X16+1</f>
        <v>11</v>
      </c>
      <c r="Z15" s="22">
        <f>Y16+1</f>
        <v>18</v>
      </c>
      <c r="AA15" s="22">
        <v>25</v>
      </c>
      <c r="AB15" s="22">
        <f>AA17+1</f>
        <v>4</v>
      </c>
      <c r="AC15" s="22">
        <f>AB16+1</f>
        <v>11</v>
      </c>
      <c r="AD15" s="22">
        <f>AC16+1</f>
        <v>18</v>
      </c>
      <c r="AE15" s="22">
        <f>AD16+1</f>
        <v>25</v>
      </c>
      <c r="AF15" s="22">
        <v>1</v>
      </c>
      <c r="AG15" s="22">
        <f>AF16+1</f>
        <v>8</v>
      </c>
      <c r="AH15" s="22">
        <f>AG16+1</f>
        <v>15</v>
      </c>
      <c r="AI15" s="22">
        <f>AH16+1</f>
        <v>22</v>
      </c>
      <c r="AJ15" s="22">
        <v>29</v>
      </c>
      <c r="AK15" s="22">
        <f>AJ17+1</f>
        <v>6</v>
      </c>
      <c r="AL15" s="22">
        <f>AK16+1</f>
        <v>13</v>
      </c>
      <c r="AM15" s="22">
        <f>AL16+1</f>
        <v>20</v>
      </c>
      <c r="AN15" s="22">
        <f>AM16+1</f>
        <v>27</v>
      </c>
      <c r="AO15" s="22">
        <f>AN17+1</f>
        <v>3</v>
      </c>
      <c r="AP15" s="22">
        <f>AO16+1</f>
        <v>10</v>
      </c>
      <c r="AQ15" s="22">
        <f>AP16+1</f>
        <v>17</v>
      </c>
      <c r="AR15" s="22">
        <f>AQ16+1</f>
        <v>24</v>
      </c>
      <c r="AS15" s="22">
        <v>1</v>
      </c>
      <c r="AT15" s="22">
        <f>AS16+1</f>
        <v>8</v>
      </c>
      <c r="AU15" s="22">
        <f>AT16+1</f>
        <v>15</v>
      </c>
      <c r="AV15" s="22">
        <f>AU16+1</f>
        <v>22</v>
      </c>
      <c r="AW15" s="22">
        <f>AV16+1</f>
        <v>29</v>
      </c>
      <c r="AX15" s="22">
        <v>5</v>
      </c>
      <c r="AY15" s="22">
        <f>AX16+1</f>
        <v>12</v>
      </c>
      <c r="AZ15" s="22">
        <f>AY16+1</f>
        <v>19</v>
      </c>
      <c r="BA15" s="22">
        <v>26</v>
      </c>
      <c r="BB15" s="23" t="s">
        <v>42</v>
      </c>
      <c r="BC15" s="23" t="s">
        <v>43</v>
      </c>
      <c r="BD15" s="23" t="s">
        <v>44</v>
      </c>
      <c r="BE15" s="23" t="s">
        <v>44</v>
      </c>
      <c r="BF15" s="23" t="s">
        <v>45</v>
      </c>
      <c r="BG15" s="23" t="s">
        <v>46</v>
      </c>
      <c r="BH15" s="774"/>
      <c r="BI15" s="774"/>
      <c r="BJ15" s="774"/>
      <c r="BK15" s="7"/>
    </row>
    <row r="16" spans="1:63" ht="15">
      <c r="A16" s="781"/>
      <c r="B16" s="22">
        <f aca="true" t="shared" si="0" ref="B16:I16">B15+6</f>
        <v>9</v>
      </c>
      <c r="C16" s="22">
        <f t="shared" si="0"/>
        <v>16</v>
      </c>
      <c r="D16" s="22">
        <f t="shared" si="0"/>
        <v>23</v>
      </c>
      <c r="E16" s="22">
        <f t="shared" si="0"/>
        <v>30</v>
      </c>
      <c r="F16" s="22">
        <f t="shared" si="0"/>
        <v>7</v>
      </c>
      <c r="G16" s="22">
        <f t="shared" si="0"/>
        <v>14</v>
      </c>
      <c r="H16" s="22">
        <f t="shared" si="0"/>
        <v>21</v>
      </c>
      <c r="I16" s="22">
        <f t="shared" si="0"/>
        <v>28</v>
      </c>
      <c r="J16" s="22" t="s">
        <v>47</v>
      </c>
      <c r="K16" s="22">
        <f>K15+6</f>
        <v>11</v>
      </c>
      <c r="L16" s="22">
        <f>L15+6</f>
        <v>18</v>
      </c>
      <c r="M16" s="22">
        <f>M15+6</f>
        <v>25</v>
      </c>
      <c r="N16" s="22" t="s">
        <v>48</v>
      </c>
      <c r="O16" s="22">
        <f>O15+6</f>
        <v>9</v>
      </c>
      <c r="P16" s="22">
        <f>P15+6</f>
        <v>16</v>
      </c>
      <c r="Q16" s="22">
        <f>Q15+6</f>
        <v>23</v>
      </c>
      <c r="R16" s="22">
        <v>30</v>
      </c>
      <c r="S16" s="22" t="s">
        <v>49</v>
      </c>
      <c r="T16" s="22">
        <f>T15+6</f>
        <v>13</v>
      </c>
      <c r="U16" s="22">
        <f>U15+6</f>
        <v>20</v>
      </c>
      <c r="V16" s="22">
        <f>V15+6</f>
        <v>27</v>
      </c>
      <c r="W16" s="22" t="s">
        <v>50</v>
      </c>
      <c r="X16" s="22">
        <f>X15+6</f>
        <v>10</v>
      </c>
      <c r="Y16" s="22">
        <f>Y15+6</f>
        <v>17</v>
      </c>
      <c r="Z16" s="22">
        <f>Z15+6</f>
        <v>24</v>
      </c>
      <c r="AA16" s="22" t="s">
        <v>51</v>
      </c>
      <c r="AB16" s="22">
        <f>AB15+6</f>
        <v>10</v>
      </c>
      <c r="AC16" s="22">
        <f>AC15+6</f>
        <v>17</v>
      </c>
      <c r="AD16" s="22">
        <f>AD15+6</f>
        <v>24</v>
      </c>
      <c r="AE16" s="22">
        <v>31</v>
      </c>
      <c r="AF16" s="22">
        <f>AF15+6</f>
        <v>7</v>
      </c>
      <c r="AG16" s="22">
        <f>AG15+6</f>
        <v>14</v>
      </c>
      <c r="AH16" s="22">
        <f>AH15+6</f>
        <v>21</v>
      </c>
      <c r="AI16" s="22">
        <f>AI15+6</f>
        <v>28</v>
      </c>
      <c r="AJ16" s="22" t="s">
        <v>52</v>
      </c>
      <c r="AK16" s="22">
        <f>AK15+6</f>
        <v>12</v>
      </c>
      <c r="AL16" s="22">
        <f>AL15+6</f>
        <v>19</v>
      </c>
      <c r="AM16" s="22">
        <f>AM15+6</f>
        <v>26</v>
      </c>
      <c r="AN16" s="22" t="s">
        <v>53</v>
      </c>
      <c r="AO16" s="22">
        <f>AO15+6</f>
        <v>9</v>
      </c>
      <c r="AP16" s="22">
        <f>AP15+6</f>
        <v>16</v>
      </c>
      <c r="AQ16" s="22">
        <f>AQ15+6</f>
        <v>23</v>
      </c>
      <c r="AR16" s="22">
        <v>30</v>
      </c>
      <c r="AS16" s="22">
        <f>AS15+6</f>
        <v>7</v>
      </c>
      <c r="AT16" s="22">
        <f>AT15+6</f>
        <v>14</v>
      </c>
      <c r="AU16" s="22">
        <f>AU15+6</f>
        <v>21</v>
      </c>
      <c r="AV16" s="22">
        <f>AV15+6</f>
        <v>28</v>
      </c>
      <c r="AW16" s="22" t="s">
        <v>54</v>
      </c>
      <c r="AX16" s="22">
        <f>AX15+6</f>
        <v>11</v>
      </c>
      <c r="AY16" s="22">
        <f>AY15+6</f>
        <v>18</v>
      </c>
      <c r="AZ16" s="22">
        <f>AZ15+6</f>
        <v>25</v>
      </c>
      <c r="BA16" s="22" t="s">
        <v>47</v>
      </c>
      <c r="BB16" s="23" t="s">
        <v>55</v>
      </c>
      <c r="BC16" s="24"/>
      <c r="BD16" s="24"/>
      <c r="BE16" s="24"/>
      <c r="BF16" s="23" t="s">
        <v>56</v>
      </c>
      <c r="BG16" s="24"/>
      <c r="BH16" s="774"/>
      <c r="BI16" s="774"/>
      <c r="BJ16" s="774"/>
      <c r="BK16" s="7"/>
    </row>
    <row r="17" spans="1:63" ht="15">
      <c r="A17" s="781"/>
      <c r="B17" s="25"/>
      <c r="C17" s="25"/>
      <c r="D17" s="25"/>
      <c r="E17" s="25"/>
      <c r="F17" s="25"/>
      <c r="G17" s="25"/>
      <c r="H17" s="25"/>
      <c r="I17" s="26"/>
      <c r="J17" s="25">
        <v>4</v>
      </c>
      <c r="K17" s="25"/>
      <c r="L17" s="25"/>
      <c r="M17" s="25"/>
      <c r="N17" s="25">
        <v>2</v>
      </c>
      <c r="O17" s="25"/>
      <c r="P17" s="25"/>
      <c r="Q17" s="25"/>
      <c r="R17" s="26"/>
      <c r="S17" s="27">
        <v>6</v>
      </c>
      <c r="T17" s="27"/>
      <c r="U17" s="27"/>
      <c r="V17" s="25"/>
      <c r="W17" s="26">
        <v>3</v>
      </c>
      <c r="X17" s="25"/>
      <c r="Y17" s="25"/>
      <c r="Z17" s="25"/>
      <c r="AA17" s="26">
        <v>3</v>
      </c>
      <c r="AB17" s="25"/>
      <c r="AC17" s="25"/>
      <c r="AD17" s="25"/>
      <c r="AE17" s="26"/>
      <c r="AF17" s="25"/>
      <c r="AG17" s="25"/>
      <c r="AH17" s="25"/>
      <c r="AI17" s="26"/>
      <c r="AJ17" s="25">
        <v>5</v>
      </c>
      <c r="AK17" s="25"/>
      <c r="AL17" s="25"/>
      <c r="AM17" s="25"/>
      <c r="AN17" s="25">
        <v>2</v>
      </c>
      <c r="AO17" s="25"/>
      <c r="AP17" s="25"/>
      <c r="AQ17" s="25"/>
      <c r="AR17" s="26"/>
      <c r="AS17" s="25"/>
      <c r="AT17" s="25"/>
      <c r="AU17" s="25"/>
      <c r="AV17" s="26"/>
      <c r="AW17" s="25">
        <v>4</v>
      </c>
      <c r="AX17" s="25"/>
      <c r="AY17" s="25"/>
      <c r="AZ17" s="25"/>
      <c r="BA17" s="28">
        <v>1</v>
      </c>
      <c r="BB17" s="26" t="s">
        <v>57</v>
      </c>
      <c r="BC17" s="25"/>
      <c r="BD17" s="25"/>
      <c r="BE17" s="25"/>
      <c r="BF17" s="25"/>
      <c r="BG17" s="25"/>
      <c r="BH17" s="774"/>
      <c r="BI17" s="774"/>
      <c r="BJ17" s="774"/>
      <c r="BK17" s="7"/>
    </row>
    <row r="18" spans="1:63" ht="18.75">
      <c r="A18" s="29" t="s">
        <v>49</v>
      </c>
      <c r="B18" s="30"/>
      <c r="C18" s="30"/>
      <c r="D18" s="30"/>
      <c r="E18" s="30"/>
      <c r="F18" s="30"/>
      <c r="G18" s="30"/>
      <c r="H18" s="30"/>
      <c r="I18" s="31">
        <v>17</v>
      </c>
      <c r="J18" s="32"/>
      <c r="K18" s="30"/>
      <c r="L18" s="30"/>
      <c r="M18" s="30"/>
      <c r="N18" s="30"/>
      <c r="O18" s="30"/>
      <c r="P18" s="33"/>
      <c r="Q18" s="33"/>
      <c r="R18" s="33"/>
      <c r="S18" s="34" t="s">
        <v>58</v>
      </c>
      <c r="T18" s="33" t="s">
        <v>59</v>
      </c>
      <c r="U18" s="33" t="s">
        <v>59</v>
      </c>
      <c r="V18" s="33" t="s">
        <v>59</v>
      </c>
      <c r="W18" s="34" t="s">
        <v>58</v>
      </c>
      <c r="X18" s="31"/>
      <c r="Y18" s="30"/>
      <c r="Z18" s="30"/>
      <c r="AA18" s="30"/>
      <c r="AB18" s="31">
        <v>9</v>
      </c>
      <c r="AC18" s="33"/>
      <c r="AD18" s="34"/>
      <c r="AE18" s="30"/>
      <c r="AF18" s="33"/>
      <c r="AG18" s="33" t="s">
        <v>59</v>
      </c>
      <c r="AH18" s="34"/>
      <c r="AI18" s="30"/>
      <c r="AJ18" s="31"/>
      <c r="AK18" s="30"/>
      <c r="AL18" s="31">
        <v>9</v>
      </c>
      <c r="AM18" s="31"/>
      <c r="AN18" s="30"/>
      <c r="AO18" s="35"/>
      <c r="AP18" s="35"/>
      <c r="AQ18" s="35" t="s">
        <v>59</v>
      </c>
      <c r="AR18" s="35" t="s">
        <v>59</v>
      </c>
      <c r="AS18" s="20" t="s">
        <v>60</v>
      </c>
      <c r="AT18" s="20" t="s">
        <v>60</v>
      </c>
      <c r="AU18" s="20" t="s">
        <v>60</v>
      </c>
      <c r="AV18" s="34" t="s">
        <v>58</v>
      </c>
      <c r="AW18" s="34" t="s">
        <v>58</v>
      </c>
      <c r="AX18" s="34" t="s">
        <v>58</v>
      </c>
      <c r="AY18" s="34" t="s">
        <v>58</v>
      </c>
      <c r="AZ18" s="34" t="s">
        <v>58</v>
      </c>
      <c r="BA18" s="34" t="s">
        <v>58</v>
      </c>
      <c r="BB18" s="32">
        <v>35</v>
      </c>
      <c r="BC18" s="32">
        <v>6</v>
      </c>
      <c r="BD18" s="32">
        <v>3</v>
      </c>
      <c r="BE18" s="36"/>
      <c r="BF18" s="36"/>
      <c r="BG18" s="36"/>
      <c r="BH18" s="32">
        <v>8</v>
      </c>
      <c r="BI18" s="32">
        <f>SUM(BB18:BH18)</f>
        <v>52</v>
      </c>
      <c r="BJ18" s="37" t="s">
        <v>49</v>
      </c>
      <c r="BK18" s="7"/>
    </row>
    <row r="19" spans="1:63" ht="18.75">
      <c r="A19" s="38" t="s">
        <v>61</v>
      </c>
      <c r="B19" s="39"/>
      <c r="C19" s="39"/>
      <c r="D19" s="39"/>
      <c r="E19" s="39"/>
      <c r="F19" s="39"/>
      <c r="G19" s="39"/>
      <c r="H19" s="39"/>
      <c r="I19" s="40">
        <v>17</v>
      </c>
      <c r="J19" s="41"/>
      <c r="K19" s="39"/>
      <c r="L19" s="39"/>
      <c r="M19" s="39"/>
      <c r="N19" s="39"/>
      <c r="O19" s="39"/>
      <c r="P19" s="42"/>
      <c r="Q19" s="42"/>
      <c r="R19" s="42"/>
      <c r="S19" s="43" t="s">
        <v>58</v>
      </c>
      <c r="T19" s="42" t="s">
        <v>59</v>
      </c>
      <c r="U19" s="42" t="s">
        <v>59</v>
      </c>
      <c r="V19" s="42" t="s">
        <v>59</v>
      </c>
      <c r="W19" s="43" t="s">
        <v>58</v>
      </c>
      <c r="X19" s="40"/>
      <c r="Y19" s="39"/>
      <c r="Z19" s="39"/>
      <c r="AA19" s="39"/>
      <c r="AB19" s="40">
        <v>9</v>
      </c>
      <c r="AC19" s="42"/>
      <c r="AD19" s="43"/>
      <c r="AE19" s="39"/>
      <c r="AF19" s="42"/>
      <c r="AG19" s="42" t="s">
        <v>59</v>
      </c>
      <c r="AH19" s="43"/>
      <c r="AI19" s="39"/>
      <c r="AJ19" s="40"/>
      <c r="AK19" s="39"/>
      <c r="AL19" s="40">
        <v>9</v>
      </c>
      <c r="AM19" s="40"/>
      <c r="AN19" s="39"/>
      <c r="AO19" s="44"/>
      <c r="AP19" s="44"/>
      <c r="AQ19" s="44" t="s">
        <v>59</v>
      </c>
      <c r="AR19" s="44" t="s">
        <v>59</v>
      </c>
      <c r="AS19" s="22" t="s">
        <v>60</v>
      </c>
      <c r="AT19" s="22" t="s">
        <v>60</v>
      </c>
      <c r="AU19" s="22" t="s">
        <v>60</v>
      </c>
      <c r="AV19" s="43" t="s">
        <v>58</v>
      </c>
      <c r="AW19" s="43" t="s">
        <v>58</v>
      </c>
      <c r="AX19" s="43" t="s">
        <v>58</v>
      </c>
      <c r="AY19" s="43" t="s">
        <v>58</v>
      </c>
      <c r="AZ19" s="43" t="s">
        <v>58</v>
      </c>
      <c r="BA19" s="43" t="s">
        <v>58</v>
      </c>
      <c r="BB19" s="41">
        <v>35</v>
      </c>
      <c r="BC19" s="41">
        <v>6</v>
      </c>
      <c r="BD19" s="41">
        <v>3</v>
      </c>
      <c r="BE19" s="45"/>
      <c r="BF19" s="45"/>
      <c r="BG19" s="45"/>
      <c r="BH19" s="41">
        <v>8</v>
      </c>
      <c r="BI19" s="41">
        <f>SUM(BB19:BH19)</f>
        <v>52</v>
      </c>
      <c r="BJ19" s="46" t="s">
        <v>61</v>
      </c>
      <c r="BK19" s="7"/>
    </row>
    <row r="20" spans="1:63" ht="18.75">
      <c r="A20" s="38" t="s">
        <v>51</v>
      </c>
      <c r="B20" s="39"/>
      <c r="C20" s="39"/>
      <c r="D20" s="39"/>
      <c r="E20" s="39"/>
      <c r="F20" s="39"/>
      <c r="G20" s="39"/>
      <c r="H20" s="39"/>
      <c r="I20" s="40">
        <v>17</v>
      </c>
      <c r="J20" s="41"/>
      <c r="K20" s="39"/>
      <c r="L20" s="39"/>
      <c r="M20" s="39"/>
      <c r="N20" s="39"/>
      <c r="O20" s="39"/>
      <c r="P20" s="42"/>
      <c r="Q20" s="42"/>
      <c r="R20" s="42"/>
      <c r="S20" s="43" t="s">
        <v>58</v>
      </c>
      <c r="T20" s="42" t="s">
        <v>59</v>
      </c>
      <c r="U20" s="42" t="s">
        <v>59</v>
      </c>
      <c r="V20" s="42" t="s">
        <v>59</v>
      </c>
      <c r="W20" s="43" t="s">
        <v>58</v>
      </c>
      <c r="X20" s="40"/>
      <c r="Y20" s="39"/>
      <c r="Z20" s="39"/>
      <c r="AA20" s="39"/>
      <c r="AB20" s="40">
        <v>9</v>
      </c>
      <c r="AC20" s="42"/>
      <c r="AD20" s="43"/>
      <c r="AE20" s="39"/>
      <c r="AF20" s="42"/>
      <c r="AG20" s="42" t="s">
        <v>59</v>
      </c>
      <c r="AH20" s="43"/>
      <c r="AI20" s="39"/>
      <c r="AJ20" s="40"/>
      <c r="AK20" s="39"/>
      <c r="AL20" s="40">
        <v>9</v>
      </c>
      <c r="AM20" s="40"/>
      <c r="AN20" s="39"/>
      <c r="AO20" s="44"/>
      <c r="AP20" s="44"/>
      <c r="AQ20" s="44" t="s">
        <v>59</v>
      </c>
      <c r="AR20" s="44" t="s">
        <v>59</v>
      </c>
      <c r="AS20" s="22" t="s">
        <v>62</v>
      </c>
      <c r="AT20" s="22" t="s">
        <v>62</v>
      </c>
      <c r="AU20" s="22" t="s">
        <v>62</v>
      </c>
      <c r="AV20" s="22" t="s">
        <v>62</v>
      </c>
      <c r="AW20" s="43" t="s">
        <v>58</v>
      </c>
      <c r="AX20" s="43" t="s">
        <v>58</v>
      </c>
      <c r="AY20" s="43" t="s">
        <v>58</v>
      </c>
      <c r="AZ20" s="43" t="s">
        <v>58</v>
      </c>
      <c r="BA20" s="43" t="s">
        <v>58</v>
      </c>
      <c r="BB20" s="41">
        <v>35</v>
      </c>
      <c r="BC20" s="41">
        <v>6</v>
      </c>
      <c r="BD20" s="45"/>
      <c r="BE20" s="41">
        <v>4</v>
      </c>
      <c r="BF20" s="45"/>
      <c r="BG20" s="45"/>
      <c r="BH20" s="41">
        <v>7</v>
      </c>
      <c r="BI20" s="41">
        <f>SUM(BB20:BH20)</f>
        <v>52</v>
      </c>
      <c r="BJ20" s="46" t="s">
        <v>51</v>
      </c>
      <c r="BK20" s="7"/>
    </row>
    <row r="21" spans="1:63" ht="18.75">
      <c r="A21" s="38" t="s">
        <v>63</v>
      </c>
      <c r="B21" s="39"/>
      <c r="C21" s="39"/>
      <c r="D21" s="39"/>
      <c r="E21" s="39"/>
      <c r="F21" s="39"/>
      <c r="G21" s="39"/>
      <c r="H21" s="39"/>
      <c r="I21" s="40">
        <v>17</v>
      </c>
      <c r="J21" s="41"/>
      <c r="K21" s="39"/>
      <c r="L21" s="39"/>
      <c r="M21" s="39"/>
      <c r="N21" s="39"/>
      <c r="O21" s="39"/>
      <c r="P21" s="42"/>
      <c r="Q21" s="42"/>
      <c r="R21" s="42"/>
      <c r="S21" s="43" t="s">
        <v>58</v>
      </c>
      <c r="T21" s="42" t="s">
        <v>59</v>
      </c>
      <c r="U21" s="42" t="s">
        <v>59</v>
      </c>
      <c r="V21" s="42" t="s">
        <v>59</v>
      </c>
      <c r="W21" s="43" t="s">
        <v>58</v>
      </c>
      <c r="X21" s="40"/>
      <c r="Y21" s="39"/>
      <c r="Z21" s="39"/>
      <c r="AA21" s="39"/>
      <c r="AB21" s="40">
        <v>9</v>
      </c>
      <c r="AC21" s="42"/>
      <c r="AD21" s="43"/>
      <c r="AE21" s="39"/>
      <c r="AF21" s="42"/>
      <c r="AG21" s="42" t="s">
        <v>59</v>
      </c>
      <c r="AH21" s="43"/>
      <c r="AI21" s="39"/>
      <c r="AJ21" s="40"/>
      <c r="AK21" s="39"/>
      <c r="AL21" s="40">
        <v>9</v>
      </c>
      <c r="AM21" s="40"/>
      <c r="AN21" s="44"/>
      <c r="AO21" s="44"/>
      <c r="AP21" s="44"/>
      <c r="AQ21" s="44" t="s">
        <v>59</v>
      </c>
      <c r="AR21" s="44" t="s">
        <v>59</v>
      </c>
      <c r="AS21" s="22" t="s">
        <v>62</v>
      </c>
      <c r="AT21" s="22" t="s">
        <v>62</v>
      </c>
      <c r="AU21" s="22" t="s">
        <v>62</v>
      </c>
      <c r="AV21" s="22" t="s">
        <v>64</v>
      </c>
      <c r="AW21" s="43" t="s">
        <v>58</v>
      </c>
      <c r="AX21" s="43" t="s">
        <v>58</v>
      </c>
      <c r="AY21" s="43" t="s">
        <v>58</v>
      </c>
      <c r="AZ21" s="43" t="s">
        <v>58</v>
      </c>
      <c r="BA21" s="43" t="s">
        <v>58</v>
      </c>
      <c r="BB21" s="41">
        <v>35</v>
      </c>
      <c r="BC21" s="41">
        <v>6</v>
      </c>
      <c r="BD21" s="45"/>
      <c r="BE21" s="41">
        <v>3</v>
      </c>
      <c r="BF21" s="45"/>
      <c r="BG21" s="41">
        <v>1</v>
      </c>
      <c r="BH21" s="41">
        <v>7</v>
      </c>
      <c r="BI21" s="41">
        <f>SUM(BB21:BH21)</f>
        <v>52</v>
      </c>
      <c r="BJ21" s="46" t="s">
        <v>63</v>
      </c>
      <c r="BK21" s="7"/>
    </row>
    <row r="22" spans="1:63" ht="18.75">
      <c r="A22" s="38" t="s">
        <v>52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41"/>
      <c r="BC22" s="41"/>
      <c r="BD22" s="41"/>
      <c r="BE22" s="41"/>
      <c r="BF22" s="41"/>
      <c r="BG22" s="41"/>
      <c r="BH22" s="41"/>
      <c r="BI22" s="41"/>
      <c r="BJ22" s="46" t="s">
        <v>52</v>
      </c>
      <c r="BK22" s="7"/>
    </row>
    <row r="23" spans="1:63" ht="18.75">
      <c r="A23" s="47" t="s">
        <v>53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49"/>
      <c r="U23" s="49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775" t="s">
        <v>65</v>
      </c>
      <c r="AX23" s="775"/>
      <c r="AY23" s="775"/>
      <c r="AZ23" s="775"/>
      <c r="BA23" s="775"/>
      <c r="BB23" s="50">
        <f aca="true" t="shared" si="1" ref="BB23:BI23">SUM(BB18:BB22)</f>
        <v>140</v>
      </c>
      <c r="BC23" s="50">
        <f t="shared" si="1"/>
        <v>24</v>
      </c>
      <c r="BD23" s="50">
        <f t="shared" si="1"/>
        <v>6</v>
      </c>
      <c r="BE23" s="50">
        <f t="shared" si="1"/>
        <v>7</v>
      </c>
      <c r="BF23" s="50">
        <f t="shared" si="1"/>
        <v>0</v>
      </c>
      <c r="BG23" s="50">
        <f t="shared" si="1"/>
        <v>1</v>
      </c>
      <c r="BH23" s="50">
        <f t="shared" si="1"/>
        <v>30</v>
      </c>
      <c r="BI23" s="50">
        <f t="shared" si="1"/>
        <v>208</v>
      </c>
      <c r="BJ23" s="51" t="s">
        <v>53</v>
      </c>
      <c r="BK23" s="7"/>
    </row>
    <row r="24" spans="1:63" ht="15.75">
      <c r="A24" s="15"/>
      <c r="B24" s="15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7"/>
    </row>
    <row r="25" spans="1:63" ht="16.5" customHeight="1">
      <c r="A25" s="12"/>
      <c r="B25" s="12"/>
      <c r="C25" s="12"/>
      <c r="D25" s="776" t="s">
        <v>66</v>
      </c>
      <c r="E25" s="776"/>
      <c r="F25" s="52"/>
      <c r="G25" s="52"/>
      <c r="H25" s="52"/>
      <c r="I25" s="52"/>
      <c r="J25" s="52"/>
      <c r="K25" s="52"/>
      <c r="L25" s="52"/>
      <c r="M25" s="52"/>
      <c r="O25" s="52" t="s">
        <v>67</v>
      </c>
      <c r="Y25" s="53"/>
      <c r="AB25" s="52" t="s">
        <v>68</v>
      </c>
      <c r="AC25" s="52"/>
      <c r="AD25" s="52"/>
      <c r="AE25" s="52"/>
      <c r="AF25" s="52"/>
      <c r="AG25" s="52"/>
      <c r="AH25" s="52"/>
      <c r="AI25" s="52"/>
      <c r="AJ25" s="1"/>
      <c r="AK25" s="54" t="s">
        <v>59</v>
      </c>
      <c r="AL25" s="777" t="s">
        <v>18</v>
      </c>
      <c r="AM25" s="777"/>
      <c r="AN25" s="777"/>
      <c r="AO25" s="772" t="s">
        <v>69</v>
      </c>
      <c r="AP25" s="772"/>
      <c r="AQ25" s="772"/>
      <c r="AR25" s="772"/>
      <c r="AS25" s="772"/>
      <c r="AT25" s="772"/>
      <c r="AU25" s="772"/>
      <c r="AV25" s="14"/>
      <c r="AW25" s="55" t="s">
        <v>60</v>
      </c>
      <c r="AY25" s="14"/>
      <c r="AZ25" s="1"/>
      <c r="BA25" s="1"/>
      <c r="BB25" s="1"/>
      <c r="BC25" s="772" t="s">
        <v>70</v>
      </c>
      <c r="BD25" s="772"/>
      <c r="BE25" s="772"/>
      <c r="BF25" s="772"/>
      <c r="BG25" s="56" t="s">
        <v>62</v>
      </c>
      <c r="BI25" s="16"/>
      <c r="BJ25" s="16"/>
      <c r="BK25" s="7"/>
    </row>
    <row r="26" spans="1:63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3"/>
      <c r="BH26" s="16"/>
      <c r="BI26" s="16"/>
      <c r="BJ26" s="16"/>
      <c r="BK26" s="7"/>
    </row>
    <row r="27" spans="1:63" ht="15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9"/>
      <c r="L27" s="9"/>
      <c r="M27" s="9"/>
      <c r="N27" s="9"/>
      <c r="O27" s="9"/>
      <c r="P27" s="57"/>
      <c r="Q27" s="9"/>
      <c r="R27" s="52"/>
      <c r="S27" s="17"/>
      <c r="T27" s="17"/>
      <c r="U27" s="1"/>
      <c r="V27" s="58"/>
      <c r="W27" s="1" t="s">
        <v>18</v>
      </c>
      <c r="X27" s="1" t="s">
        <v>18</v>
      </c>
      <c r="Y27" s="52" t="s">
        <v>71</v>
      </c>
      <c r="Z27" s="52"/>
      <c r="AA27" s="59"/>
      <c r="AB27" s="57"/>
      <c r="AC27" s="9"/>
      <c r="AD27" s="9"/>
      <c r="AE27" s="9"/>
      <c r="AF27" s="9"/>
      <c r="AG27" s="9"/>
      <c r="AH27" s="9"/>
      <c r="AI27" s="16"/>
      <c r="AJ27" s="16"/>
      <c r="AK27" s="55" t="s">
        <v>72</v>
      </c>
      <c r="AL27" s="16"/>
      <c r="AM27" s="14"/>
      <c r="AN27" s="14"/>
      <c r="AO27" s="52" t="s">
        <v>73</v>
      </c>
      <c r="AP27" s="52"/>
      <c r="AQ27" s="52"/>
      <c r="AR27" s="57"/>
      <c r="AS27" s="9"/>
      <c r="AT27" s="9"/>
      <c r="AU27" s="55" t="s">
        <v>64</v>
      </c>
      <c r="AV27" s="16"/>
      <c r="AX27" s="16"/>
      <c r="AY27" s="16"/>
      <c r="AZ27" s="16"/>
      <c r="BA27" s="16"/>
      <c r="BB27" s="16"/>
      <c r="BC27" s="772" t="s">
        <v>74</v>
      </c>
      <c r="BD27" s="772"/>
      <c r="BE27" s="772"/>
      <c r="BF27" s="772"/>
      <c r="BG27" s="60" t="s">
        <v>58</v>
      </c>
      <c r="BH27" s="16"/>
      <c r="BI27" s="16"/>
      <c r="BJ27" s="16"/>
      <c r="BK27" s="7"/>
    </row>
    <row r="30" spans="42:65" ht="12.75">
      <c r="AP30" s="61"/>
      <c r="BM30" s="61"/>
    </row>
  </sheetData>
  <sheetProtection selectLockedCells="1" selectUnlockedCells="1"/>
  <mergeCells count="51">
    <mergeCell ref="BB1:BJ1"/>
    <mergeCell ref="R2:AA2"/>
    <mergeCell ref="AC2:AL2"/>
    <mergeCell ref="AN2:AW2"/>
    <mergeCell ref="AY2:BJ2"/>
    <mergeCell ref="B1:M1"/>
    <mergeCell ref="R1:Z1"/>
    <mergeCell ref="AC1:AK1"/>
    <mergeCell ref="AN1:AV1"/>
    <mergeCell ref="BB3:BD3"/>
    <mergeCell ref="A4:O4"/>
    <mergeCell ref="R4:AA4"/>
    <mergeCell ref="AC4:AL4"/>
    <mergeCell ref="AN4:AW4"/>
    <mergeCell ref="BB4:BH4"/>
    <mergeCell ref="T8:BA8"/>
    <mergeCell ref="T9:AZ9"/>
    <mergeCell ref="A3:O3"/>
    <mergeCell ref="R3:AA3"/>
    <mergeCell ref="AC3:AL3"/>
    <mergeCell ref="AN3:AW3"/>
    <mergeCell ref="T6:BA6"/>
    <mergeCell ref="BJ14:BJ17"/>
    <mergeCell ref="BB6:BJ6"/>
    <mergeCell ref="R7:BA7"/>
    <mergeCell ref="BB7:BJ7"/>
    <mergeCell ref="BB13:BJ13"/>
    <mergeCell ref="A14:A17"/>
    <mergeCell ref="B14:E14"/>
    <mergeCell ref="F14:J14"/>
    <mergeCell ref="K14:N14"/>
    <mergeCell ref="O14:R14"/>
    <mergeCell ref="AB14:AE14"/>
    <mergeCell ref="AF14:AJ14"/>
    <mergeCell ref="AK14:AM14"/>
    <mergeCell ref="AO14:AR14"/>
    <mergeCell ref="AS14:AW14"/>
    <mergeCell ref="T10:BA10"/>
    <mergeCell ref="T11:BA11"/>
    <mergeCell ref="T13:BA13"/>
    <mergeCell ref="S14:W14"/>
    <mergeCell ref="BC27:BF27"/>
    <mergeCell ref="AX14:BA14"/>
    <mergeCell ref="BH14:BH17"/>
    <mergeCell ref="BI14:BI17"/>
    <mergeCell ref="AW23:BA23"/>
    <mergeCell ref="D25:E25"/>
    <mergeCell ref="AL25:AN25"/>
    <mergeCell ref="AO25:AU25"/>
    <mergeCell ref="BC25:BF25"/>
    <mergeCell ref="X14:AA14"/>
  </mergeCells>
  <printOptions horizontalCentered="1"/>
  <pageMargins left="0" right="0" top="0.7083333333333334" bottom="0" header="0.5118055555555555" footer="0.5118055555555555"/>
  <pageSetup fitToHeight="1" fitToWidth="1"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GridLines="0" showZeros="0" view="pageBreakPreview" zoomScale="146" zoomScaleSheetLayoutView="146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 customHeight="1">
      <c r="A1" s="1" t="s">
        <v>0</v>
      </c>
      <c r="B1" s="788" t="s">
        <v>1</v>
      </c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3"/>
      <c r="O1" s="3"/>
      <c r="P1" s="3"/>
      <c r="Q1" s="4"/>
      <c r="R1" s="788"/>
      <c r="S1" s="788"/>
      <c r="T1" s="788"/>
      <c r="U1" s="788"/>
      <c r="V1" s="788"/>
      <c r="W1" s="788"/>
      <c r="X1" s="788"/>
      <c r="Y1" s="788"/>
      <c r="Z1" s="788"/>
      <c r="AA1" s="5"/>
      <c r="AB1" s="5"/>
      <c r="AC1" s="788"/>
      <c r="AD1" s="788"/>
      <c r="AE1" s="788"/>
      <c r="AF1" s="788"/>
      <c r="AG1" s="788"/>
      <c r="AH1" s="788"/>
      <c r="AI1" s="788"/>
      <c r="AJ1" s="788"/>
      <c r="AK1" s="788"/>
      <c r="AL1" s="5"/>
      <c r="AM1" s="2"/>
      <c r="AN1" s="788"/>
      <c r="AO1" s="788"/>
      <c r="AP1" s="788"/>
      <c r="AQ1" s="788"/>
      <c r="AR1" s="788"/>
      <c r="AS1" s="788"/>
      <c r="AT1" s="788"/>
      <c r="AU1" s="788"/>
      <c r="AV1" s="788"/>
      <c r="AW1" s="5"/>
      <c r="AX1" s="1"/>
      <c r="AY1" s="1"/>
      <c r="AZ1" s="6"/>
      <c r="BA1" s="6"/>
      <c r="BB1" s="785" t="s">
        <v>2</v>
      </c>
      <c r="BC1" s="785"/>
      <c r="BD1" s="785"/>
      <c r="BE1" s="785"/>
      <c r="BF1" s="785"/>
      <c r="BG1" s="785"/>
      <c r="BH1" s="785"/>
      <c r="BI1" s="785"/>
      <c r="BJ1" s="785"/>
      <c r="BK1" s="7"/>
    </row>
    <row r="2" spans="1:63" ht="18" customHeight="1">
      <c r="A2" s="8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4"/>
      <c r="O2" s="4"/>
      <c r="P2" s="4"/>
      <c r="Q2" s="4"/>
      <c r="R2" s="786"/>
      <c r="S2" s="786"/>
      <c r="T2" s="786"/>
      <c r="U2" s="786"/>
      <c r="V2" s="786"/>
      <c r="W2" s="786"/>
      <c r="X2" s="786"/>
      <c r="Y2" s="786"/>
      <c r="Z2" s="786"/>
      <c r="AA2" s="786"/>
      <c r="AB2" s="10"/>
      <c r="AC2" s="786"/>
      <c r="AD2" s="786"/>
      <c r="AE2" s="786"/>
      <c r="AF2" s="786"/>
      <c r="AG2" s="786"/>
      <c r="AH2" s="786"/>
      <c r="AI2" s="786"/>
      <c r="AJ2" s="786"/>
      <c r="AK2" s="786"/>
      <c r="AL2" s="786"/>
      <c r="AM2" s="11"/>
      <c r="AN2" s="787"/>
      <c r="AO2" s="787"/>
      <c r="AP2" s="787"/>
      <c r="AQ2" s="787"/>
      <c r="AR2" s="787"/>
      <c r="AS2" s="787"/>
      <c r="AT2" s="787"/>
      <c r="AU2" s="787"/>
      <c r="AV2" s="787"/>
      <c r="AW2" s="787"/>
      <c r="AX2" s="12"/>
      <c r="AY2" s="784" t="s">
        <v>4</v>
      </c>
      <c r="AZ2" s="784"/>
      <c r="BA2" s="784"/>
      <c r="BB2" s="784"/>
      <c r="BC2" s="784"/>
      <c r="BD2" s="784"/>
      <c r="BE2" s="784"/>
      <c r="BF2" s="784"/>
      <c r="BG2" s="784"/>
      <c r="BH2" s="784"/>
      <c r="BI2" s="784"/>
      <c r="BJ2" s="784"/>
      <c r="BK2" s="7"/>
    </row>
    <row r="3" spans="1:63" ht="18.75">
      <c r="A3" s="777" t="s">
        <v>75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3"/>
      <c r="Q3" s="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13"/>
      <c r="AC3" s="777"/>
      <c r="AD3" s="777"/>
      <c r="AE3" s="777"/>
      <c r="AF3" s="777"/>
      <c r="AG3" s="777"/>
      <c r="AH3" s="777"/>
      <c r="AI3" s="777"/>
      <c r="AJ3" s="777"/>
      <c r="AK3" s="777"/>
      <c r="AL3" s="777"/>
      <c r="AM3" s="13"/>
      <c r="AN3" s="777"/>
      <c r="AO3" s="777"/>
      <c r="AP3" s="777"/>
      <c r="AQ3" s="777"/>
      <c r="AR3" s="777"/>
      <c r="AS3" s="777"/>
      <c r="AT3" s="777"/>
      <c r="AU3" s="777"/>
      <c r="AV3" s="777"/>
      <c r="AW3" s="777"/>
      <c r="AX3" s="1"/>
      <c r="AY3" s="1"/>
      <c r="AZ3" s="1"/>
      <c r="BA3" s="1"/>
      <c r="BB3" s="784" t="s">
        <v>6</v>
      </c>
      <c r="BC3" s="784"/>
      <c r="BD3" s="784"/>
      <c r="BE3" s="1" t="s">
        <v>7</v>
      </c>
      <c r="BF3" s="14"/>
      <c r="BG3" s="14"/>
      <c r="BH3" s="14"/>
      <c r="BI3" s="1"/>
      <c r="BJ3" s="1"/>
      <c r="BK3" s="7"/>
    </row>
    <row r="4" spans="1:63" ht="18.75">
      <c r="A4" s="777" t="s">
        <v>8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3"/>
      <c r="Q4" s="3"/>
      <c r="R4" s="777"/>
      <c r="S4" s="777"/>
      <c r="T4" s="777"/>
      <c r="U4" s="777"/>
      <c r="V4" s="777"/>
      <c r="W4" s="777"/>
      <c r="X4" s="777"/>
      <c r="Y4" s="777"/>
      <c r="Z4" s="777"/>
      <c r="AA4" s="777"/>
      <c r="AB4" s="1"/>
      <c r="AC4" s="777"/>
      <c r="AD4" s="777"/>
      <c r="AE4" s="777"/>
      <c r="AF4" s="777"/>
      <c r="AG4" s="777"/>
      <c r="AH4" s="777"/>
      <c r="AI4" s="777"/>
      <c r="AJ4" s="777"/>
      <c r="AK4" s="777"/>
      <c r="AL4" s="777"/>
      <c r="AM4" s="13"/>
      <c r="AN4" s="777"/>
      <c r="AO4" s="777"/>
      <c r="AP4" s="777"/>
      <c r="AQ4" s="777"/>
      <c r="AR4" s="777"/>
      <c r="AS4" s="777"/>
      <c r="AT4" s="777"/>
      <c r="AU4" s="777"/>
      <c r="AV4" s="777"/>
      <c r="AW4" s="777"/>
      <c r="AX4" s="1"/>
      <c r="AY4" s="1"/>
      <c r="AZ4" s="1"/>
      <c r="BA4" s="1"/>
      <c r="BB4" s="776" t="s">
        <v>9</v>
      </c>
      <c r="BC4" s="776"/>
      <c r="BD4" s="776"/>
      <c r="BE4" s="776"/>
      <c r="BF4" s="776"/>
      <c r="BG4" s="776"/>
      <c r="BH4" s="776"/>
      <c r="BI4" s="1"/>
      <c r="BJ4" s="1"/>
      <c r="BK4" s="7"/>
    </row>
    <row r="5" spans="1:63" ht="18.7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5"/>
      <c r="BC5" s="12"/>
      <c r="BD5" s="12"/>
      <c r="BE5" s="12"/>
      <c r="BF5" s="12"/>
      <c r="BG5" s="12"/>
      <c r="BH5" s="12"/>
      <c r="BI5" s="1"/>
      <c r="BJ5" s="1"/>
      <c r="BK5" s="7"/>
    </row>
    <row r="6" spans="1:6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6"/>
      <c r="S6" s="16"/>
      <c r="T6" s="776" t="s">
        <v>10</v>
      </c>
      <c r="U6" s="776"/>
      <c r="V6" s="776"/>
      <c r="W6" s="776"/>
      <c r="X6" s="776"/>
      <c r="Y6" s="776"/>
      <c r="Z6" s="776"/>
      <c r="AA6" s="776"/>
      <c r="AB6" s="776"/>
      <c r="AC6" s="776"/>
      <c r="AD6" s="776"/>
      <c r="AE6" s="776"/>
      <c r="AF6" s="776"/>
      <c r="AG6" s="776"/>
      <c r="AH6" s="776"/>
      <c r="AI6" s="776"/>
      <c r="AJ6" s="776"/>
      <c r="AK6" s="776"/>
      <c r="AL6" s="776"/>
      <c r="AM6" s="776"/>
      <c r="AN6" s="776"/>
      <c r="AO6" s="776"/>
      <c r="AP6" s="776"/>
      <c r="AQ6" s="776"/>
      <c r="AR6" s="776"/>
      <c r="AS6" s="776"/>
      <c r="AT6" s="776"/>
      <c r="AU6" s="776"/>
      <c r="AV6" s="776"/>
      <c r="AW6" s="776"/>
      <c r="AX6" s="776"/>
      <c r="AY6" s="776"/>
      <c r="AZ6" s="776"/>
      <c r="BA6" s="776"/>
      <c r="BB6" s="777" t="s">
        <v>11</v>
      </c>
      <c r="BC6" s="777"/>
      <c r="BD6" s="777"/>
      <c r="BE6" s="777"/>
      <c r="BF6" s="777"/>
      <c r="BG6" s="777"/>
      <c r="BH6" s="777"/>
      <c r="BI6" s="777"/>
      <c r="BJ6" s="777"/>
      <c r="BK6" s="7"/>
    </row>
    <row r="7" spans="1:63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776" t="s">
        <v>12</v>
      </c>
      <c r="S7" s="776"/>
      <c r="T7" s="776"/>
      <c r="U7" s="776"/>
      <c r="V7" s="776"/>
      <c r="W7" s="776"/>
      <c r="X7" s="776"/>
      <c r="Y7" s="776"/>
      <c r="Z7" s="776"/>
      <c r="AA7" s="776"/>
      <c r="AB7" s="776"/>
      <c r="AC7" s="776"/>
      <c r="AD7" s="776"/>
      <c r="AE7" s="776"/>
      <c r="AF7" s="776"/>
      <c r="AG7" s="776"/>
      <c r="AH7" s="776"/>
      <c r="AI7" s="776"/>
      <c r="AJ7" s="776"/>
      <c r="AK7" s="776"/>
      <c r="AL7" s="776"/>
      <c r="AM7" s="776"/>
      <c r="AN7" s="776"/>
      <c r="AO7" s="776"/>
      <c r="AP7" s="776"/>
      <c r="AQ7" s="776"/>
      <c r="AR7" s="776"/>
      <c r="AS7" s="776"/>
      <c r="AT7" s="776"/>
      <c r="AU7" s="776"/>
      <c r="AV7" s="776"/>
      <c r="AW7" s="776"/>
      <c r="AX7" s="776"/>
      <c r="AY7" s="776"/>
      <c r="AZ7" s="776"/>
      <c r="BA7" s="776"/>
      <c r="BB7" s="777" t="s">
        <v>11</v>
      </c>
      <c r="BC7" s="777"/>
      <c r="BD7" s="777"/>
      <c r="BE7" s="777"/>
      <c r="BF7" s="777"/>
      <c r="BG7" s="777"/>
      <c r="BH7" s="777"/>
      <c r="BI7" s="777"/>
      <c r="BJ7" s="777"/>
      <c r="BK7" s="7"/>
    </row>
    <row r="8" spans="1:63" ht="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6"/>
      <c r="S8" s="16"/>
      <c r="T8" s="782" t="s">
        <v>13</v>
      </c>
      <c r="U8" s="782"/>
      <c r="V8" s="782"/>
      <c r="W8" s="782"/>
      <c r="X8" s="782"/>
      <c r="Y8" s="782"/>
      <c r="Z8" s="782"/>
      <c r="AA8" s="782"/>
      <c r="AB8" s="782"/>
      <c r="AC8" s="782"/>
      <c r="AD8" s="782"/>
      <c r="AE8" s="782"/>
      <c r="AF8" s="782"/>
      <c r="AG8" s="782"/>
      <c r="AH8" s="782"/>
      <c r="AI8" s="782"/>
      <c r="AJ8" s="782"/>
      <c r="AK8" s="782"/>
      <c r="AL8" s="782"/>
      <c r="AM8" s="782"/>
      <c r="AN8" s="782"/>
      <c r="AO8" s="782"/>
      <c r="AP8" s="782"/>
      <c r="AQ8" s="782"/>
      <c r="AR8" s="782"/>
      <c r="AS8" s="782"/>
      <c r="AT8" s="782"/>
      <c r="AU8" s="782"/>
      <c r="AV8" s="782"/>
      <c r="AW8" s="782"/>
      <c r="AX8" s="782"/>
      <c r="AY8" s="782"/>
      <c r="AZ8" s="782"/>
      <c r="BA8" s="782"/>
      <c r="BB8" s="14" t="s">
        <v>11</v>
      </c>
      <c r="BC8" s="1"/>
      <c r="BD8" s="1"/>
      <c r="BE8" s="1"/>
      <c r="BF8" s="1"/>
      <c r="BG8" s="1"/>
      <c r="BH8" s="1"/>
      <c r="BI8" s="1"/>
      <c r="BJ8" s="1"/>
      <c r="BK8" s="7"/>
    </row>
    <row r="9" spans="1:63" ht="15.75">
      <c r="A9" s="1"/>
      <c r="B9" s="17"/>
      <c r="C9" s="1"/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772" t="s">
        <v>14</v>
      </c>
      <c r="U9" s="772"/>
      <c r="V9" s="772"/>
      <c r="W9" s="772"/>
      <c r="X9" s="772"/>
      <c r="Y9" s="772"/>
      <c r="Z9" s="772"/>
      <c r="AA9" s="772"/>
      <c r="AB9" s="772"/>
      <c r="AC9" s="772"/>
      <c r="AD9" s="772"/>
      <c r="AE9" s="772"/>
      <c r="AF9" s="772"/>
      <c r="AG9" s="772"/>
      <c r="AH9" s="772"/>
      <c r="AI9" s="772"/>
      <c r="AJ9" s="772"/>
      <c r="AK9" s="772"/>
      <c r="AL9" s="772"/>
      <c r="AM9" s="772"/>
      <c r="AN9" s="772"/>
      <c r="AO9" s="772"/>
      <c r="AP9" s="772"/>
      <c r="AQ9" s="772"/>
      <c r="AR9" s="772"/>
      <c r="AS9" s="772"/>
      <c r="AT9" s="772"/>
      <c r="AU9" s="772"/>
      <c r="AV9" s="772"/>
      <c r="AW9" s="772"/>
      <c r="AX9" s="772"/>
      <c r="AY9" s="772"/>
      <c r="AZ9" s="772"/>
      <c r="BA9" s="17"/>
      <c r="BB9" s="14" t="s">
        <v>15</v>
      </c>
      <c r="BC9" s="1"/>
      <c r="BD9" s="1"/>
      <c r="BE9" s="1"/>
      <c r="BF9" s="1"/>
      <c r="BG9" s="1"/>
      <c r="BH9" s="1"/>
      <c r="BI9" s="1"/>
      <c r="BJ9" s="1"/>
      <c r="BK9" s="7"/>
    </row>
    <row r="10" spans="1:63" ht="15.75">
      <c r="A10" s="1"/>
      <c r="B10" s="17"/>
      <c r="C10" s="1"/>
      <c r="D10" s="1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772" t="s">
        <v>16</v>
      </c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72"/>
      <c r="AL10" s="772"/>
      <c r="AM10" s="772"/>
      <c r="AN10" s="772"/>
      <c r="AO10" s="772"/>
      <c r="AP10" s="772"/>
      <c r="AQ10" s="772"/>
      <c r="AR10" s="772"/>
      <c r="AS10" s="772"/>
      <c r="AT10" s="772"/>
      <c r="AU10" s="772"/>
      <c r="AV10" s="772"/>
      <c r="AW10" s="772"/>
      <c r="AX10" s="772"/>
      <c r="AY10" s="772"/>
      <c r="AZ10" s="772"/>
      <c r="BA10" s="772"/>
      <c r="BB10" s="14"/>
      <c r="BC10" s="1"/>
      <c r="BD10" s="1"/>
      <c r="BE10" s="1"/>
      <c r="BF10" s="1"/>
      <c r="BG10" s="1"/>
      <c r="BH10" s="1"/>
      <c r="BI10" s="1"/>
      <c r="BJ10" s="1"/>
      <c r="BK10" s="7"/>
    </row>
    <row r="11" spans="1:6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6"/>
      <c r="S11" s="16"/>
      <c r="T11" s="776" t="s">
        <v>76</v>
      </c>
      <c r="U11" s="776"/>
      <c r="V11" s="776"/>
      <c r="W11" s="776"/>
      <c r="X11" s="776"/>
      <c r="Y11" s="776"/>
      <c r="Z11" s="776"/>
      <c r="AA11" s="776"/>
      <c r="AB11" s="776"/>
      <c r="AC11" s="776"/>
      <c r="AD11" s="776"/>
      <c r="AE11" s="776"/>
      <c r="AF11" s="776"/>
      <c r="AG11" s="776"/>
      <c r="AH11" s="776"/>
      <c r="AI11" s="776"/>
      <c r="AJ11" s="776"/>
      <c r="AK11" s="776"/>
      <c r="AL11" s="776"/>
      <c r="AM11" s="776"/>
      <c r="AN11" s="776"/>
      <c r="AO11" s="776"/>
      <c r="AP11" s="776"/>
      <c r="AQ11" s="776"/>
      <c r="AR11" s="776"/>
      <c r="AS11" s="776"/>
      <c r="AT11" s="776"/>
      <c r="AU11" s="776"/>
      <c r="AV11" s="776"/>
      <c r="AW11" s="776"/>
      <c r="AX11" s="776"/>
      <c r="AY11" s="776"/>
      <c r="AZ11" s="776"/>
      <c r="BA11" s="776"/>
      <c r="BB11" s="14" t="s">
        <v>11</v>
      </c>
      <c r="BC11" s="1"/>
      <c r="BD11" s="1"/>
      <c r="BE11" s="1"/>
      <c r="BF11" s="1"/>
      <c r="BG11" s="1"/>
      <c r="BH11" s="1"/>
      <c r="BI11" s="1"/>
      <c r="BJ11" s="1"/>
      <c r="BK11" s="7"/>
    </row>
    <row r="12" spans="1:6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  <c r="S12" s="1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4" t="s">
        <v>18</v>
      </c>
      <c r="BC12" s="1"/>
      <c r="BD12" s="1"/>
      <c r="BE12" s="1"/>
      <c r="BF12" s="1"/>
      <c r="BG12" s="1"/>
      <c r="BH12" s="1"/>
      <c r="BI12" s="1"/>
      <c r="BJ12" s="1"/>
      <c r="BK12" s="7"/>
    </row>
    <row r="13" spans="1:63" ht="15.75">
      <c r="A13" s="16"/>
      <c r="B13" s="16"/>
      <c r="C13" s="16"/>
      <c r="D13" s="16"/>
      <c r="E13" s="16"/>
      <c r="F13" s="16"/>
      <c r="G13" s="16"/>
      <c r="H13" s="16"/>
      <c r="I13" s="18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772" t="s">
        <v>19</v>
      </c>
      <c r="U13" s="772"/>
      <c r="V13" s="772"/>
      <c r="W13" s="772"/>
      <c r="X13" s="772"/>
      <c r="Y13" s="772"/>
      <c r="Z13" s="772"/>
      <c r="AA13" s="772"/>
      <c r="AB13" s="772"/>
      <c r="AC13" s="772"/>
      <c r="AD13" s="772"/>
      <c r="AE13" s="772"/>
      <c r="AF13" s="772"/>
      <c r="AG13" s="772"/>
      <c r="AH13" s="772"/>
      <c r="AI13" s="772"/>
      <c r="AJ13" s="772"/>
      <c r="AK13" s="772"/>
      <c r="AL13" s="772"/>
      <c r="AM13" s="772"/>
      <c r="AN13" s="772"/>
      <c r="AO13" s="772"/>
      <c r="AP13" s="772"/>
      <c r="AQ13" s="772"/>
      <c r="AR13" s="772"/>
      <c r="AS13" s="772"/>
      <c r="AT13" s="772"/>
      <c r="AU13" s="772"/>
      <c r="AV13" s="772"/>
      <c r="AW13" s="772"/>
      <c r="AX13" s="772"/>
      <c r="AY13" s="772"/>
      <c r="AZ13" s="772"/>
      <c r="BA13" s="772"/>
      <c r="BB13" s="777" t="s">
        <v>20</v>
      </c>
      <c r="BC13" s="777"/>
      <c r="BD13" s="777"/>
      <c r="BE13" s="777"/>
      <c r="BF13" s="777"/>
      <c r="BG13" s="777"/>
      <c r="BH13" s="777"/>
      <c r="BI13" s="777"/>
      <c r="BJ13" s="777"/>
      <c r="BK13" s="7"/>
    </row>
    <row r="14" spans="1:63" ht="15" customHeight="1">
      <c r="A14" s="781" t="s">
        <v>21</v>
      </c>
      <c r="B14" s="778" t="s">
        <v>22</v>
      </c>
      <c r="C14" s="778"/>
      <c r="D14" s="778"/>
      <c r="E14" s="778"/>
      <c r="F14" s="778" t="s">
        <v>23</v>
      </c>
      <c r="G14" s="778"/>
      <c r="H14" s="778"/>
      <c r="I14" s="778"/>
      <c r="J14" s="778"/>
      <c r="K14" s="778" t="s">
        <v>24</v>
      </c>
      <c r="L14" s="778"/>
      <c r="M14" s="778"/>
      <c r="N14" s="778"/>
      <c r="O14" s="778" t="s">
        <v>25</v>
      </c>
      <c r="P14" s="778"/>
      <c r="Q14" s="778"/>
      <c r="R14" s="778"/>
      <c r="S14" s="778" t="s">
        <v>26</v>
      </c>
      <c r="T14" s="778"/>
      <c r="U14" s="778"/>
      <c r="V14" s="778"/>
      <c r="W14" s="778"/>
      <c r="X14" s="778" t="s">
        <v>27</v>
      </c>
      <c r="Y14" s="778"/>
      <c r="Z14" s="778"/>
      <c r="AA14" s="778"/>
      <c r="AB14" s="778" t="s">
        <v>28</v>
      </c>
      <c r="AC14" s="778"/>
      <c r="AD14" s="778"/>
      <c r="AE14" s="778"/>
      <c r="AF14" s="778" t="s">
        <v>29</v>
      </c>
      <c r="AG14" s="778"/>
      <c r="AH14" s="778"/>
      <c r="AI14" s="778"/>
      <c r="AJ14" s="779" t="s">
        <v>30</v>
      </c>
      <c r="AK14" s="779"/>
      <c r="AL14" s="779"/>
      <c r="AM14" s="779"/>
      <c r="AN14" s="779"/>
      <c r="AO14" s="778" t="s">
        <v>31</v>
      </c>
      <c r="AP14" s="778"/>
      <c r="AQ14" s="778"/>
      <c r="AR14" s="778"/>
      <c r="AS14" s="779" t="s">
        <v>32</v>
      </c>
      <c r="AT14" s="779"/>
      <c r="AU14" s="779"/>
      <c r="AV14" s="779"/>
      <c r="AW14" s="779" t="s">
        <v>33</v>
      </c>
      <c r="AX14" s="779"/>
      <c r="AY14" s="779"/>
      <c r="AZ14" s="779"/>
      <c r="BA14" s="779"/>
      <c r="BB14" s="19" t="s">
        <v>34</v>
      </c>
      <c r="BC14" s="774" t="s">
        <v>77</v>
      </c>
      <c r="BD14" s="774" t="s">
        <v>78</v>
      </c>
      <c r="BE14" s="774" t="s">
        <v>79</v>
      </c>
      <c r="BF14" s="781" t="s">
        <v>80</v>
      </c>
      <c r="BG14" s="774" t="s">
        <v>81</v>
      </c>
      <c r="BH14" s="774" t="s">
        <v>40</v>
      </c>
      <c r="BI14" s="774" t="s">
        <v>41</v>
      </c>
      <c r="BJ14" s="774" t="s">
        <v>21</v>
      </c>
      <c r="BK14" s="7"/>
    </row>
    <row r="15" spans="1:63" ht="15">
      <c r="A15" s="781"/>
      <c r="B15" s="22">
        <v>2</v>
      </c>
      <c r="C15" s="22">
        <f>B16+1</f>
        <v>9</v>
      </c>
      <c r="D15" s="22">
        <f>C16+1</f>
        <v>16</v>
      </c>
      <c r="E15" s="22">
        <f>D16+1</f>
        <v>23</v>
      </c>
      <c r="F15" s="22">
        <v>30</v>
      </c>
      <c r="G15" s="22">
        <v>7</v>
      </c>
      <c r="H15" s="22">
        <f>G15+7</f>
        <v>14</v>
      </c>
      <c r="I15" s="22">
        <f>H15+7</f>
        <v>21</v>
      </c>
      <c r="J15" s="22">
        <v>28</v>
      </c>
      <c r="K15" s="22">
        <v>4</v>
      </c>
      <c r="L15" s="22">
        <v>11</v>
      </c>
      <c r="M15" s="22">
        <f>L15+7</f>
        <v>18</v>
      </c>
      <c r="N15" s="22">
        <f>M15+7</f>
        <v>25</v>
      </c>
      <c r="O15" s="22">
        <v>2</v>
      </c>
      <c r="P15" s="22">
        <f>O15+7</f>
        <v>9</v>
      </c>
      <c r="Q15" s="22">
        <f>P15+7</f>
        <v>16</v>
      </c>
      <c r="R15" s="22">
        <f>Q15+7</f>
        <v>23</v>
      </c>
      <c r="S15" s="22">
        <v>30</v>
      </c>
      <c r="T15" s="22">
        <v>6</v>
      </c>
      <c r="U15" s="22">
        <f>T16+1</f>
        <v>13</v>
      </c>
      <c r="V15" s="22">
        <f>U16+1</f>
        <v>20</v>
      </c>
      <c r="W15" s="22">
        <v>27</v>
      </c>
      <c r="X15" s="22">
        <v>3</v>
      </c>
      <c r="Y15" s="22">
        <f>X16+1</f>
        <v>10</v>
      </c>
      <c r="Z15" s="22">
        <f>Y16+1</f>
        <v>17</v>
      </c>
      <c r="AA15" s="22">
        <v>24</v>
      </c>
      <c r="AB15" s="22">
        <v>3</v>
      </c>
      <c r="AC15" s="22">
        <f>AB16+1</f>
        <v>10</v>
      </c>
      <c r="AD15" s="22">
        <f>AC16+1</f>
        <v>17</v>
      </c>
      <c r="AE15" s="22">
        <f>AD16+1</f>
        <v>24</v>
      </c>
      <c r="AF15" s="22">
        <v>31</v>
      </c>
      <c r="AG15" s="22">
        <v>7</v>
      </c>
      <c r="AH15" s="22">
        <f>AG16+1</f>
        <v>14</v>
      </c>
      <c r="AI15" s="22">
        <f>AH16+1</f>
        <v>21</v>
      </c>
      <c r="AJ15" s="22">
        <v>28</v>
      </c>
      <c r="AK15" s="22">
        <v>5</v>
      </c>
      <c r="AL15" s="22">
        <f>AK16+1</f>
        <v>12</v>
      </c>
      <c r="AM15" s="22">
        <f>AL16+1</f>
        <v>19</v>
      </c>
      <c r="AN15" s="22">
        <f>AM16+1</f>
        <v>26</v>
      </c>
      <c r="AO15" s="22">
        <f>AN17+1</f>
        <v>17</v>
      </c>
      <c r="AP15" s="22">
        <f>AO16+1</f>
        <v>9</v>
      </c>
      <c r="AQ15" s="22">
        <f>AP16+1</f>
        <v>16</v>
      </c>
      <c r="AR15" s="22">
        <f>AQ16+1</f>
        <v>23</v>
      </c>
      <c r="AS15" s="22">
        <v>30</v>
      </c>
      <c r="AT15" s="22">
        <f>AS16+1</f>
        <v>7</v>
      </c>
      <c r="AU15" s="22">
        <f>AT16+1</f>
        <v>14</v>
      </c>
      <c r="AV15" s="22">
        <f>AU16+1</f>
        <v>21</v>
      </c>
      <c r="AW15" s="22">
        <f>AV16+1</f>
        <v>28</v>
      </c>
      <c r="AX15" s="22">
        <v>4</v>
      </c>
      <c r="AY15" s="22">
        <f>AX16+1</f>
        <v>11</v>
      </c>
      <c r="AZ15" s="22">
        <v>18</v>
      </c>
      <c r="BA15" s="22">
        <v>25</v>
      </c>
      <c r="BB15" s="23" t="s">
        <v>42</v>
      </c>
      <c r="BC15" s="774"/>
      <c r="BD15" s="774"/>
      <c r="BE15" s="774"/>
      <c r="BF15" s="781"/>
      <c r="BG15" s="774"/>
      <c r="BH15" s="774"/>
      <c r="BI15" s="774"/>
      <c r="BJ15" s="774"/>
      <c r="BK15" s="7"/>
    </row>
    <row r="16" spans="1:63" ht="15">
      <c r="A16" s="781"/>
      <c r="B16" s="22">
        <v>8</v>
      </c>
      <c r="C16" s="22">
        <f>C15+6</f>
        <v>15</v>
      </c>
      <c r="D16" s="22">
        <f>D15+6</f>
        <v>22</v>
      </c>
      <c r="E16" s="22">
        <f>E15+6</f>
        <v>29</v>
      </c>
      <c r="F16" s="22">
        <v>6</v>
      </c>
      <c r="G16" s="22">
        <f>G15+6</f>
        <v>13</v>
      </c>
      <c r="H16" s="22">
        <f>H15+6</f>
        <v>20</v>
      </c>
      <c r="I16" s="22">
        <f>I15+6</f>
        <v>27</v>
      </c>
      <c r="J16" s="22">
        <v>3</v>
      </c>
      <c r="K16" s="22">
        <f>K15+6</f>
        <v>10</v>
      </c>
      <c r="L16" s="22">
        <f>L15+6</f>
        <v>17</v>
      </c>
      <c r="M16" s="22">
        <f>M15+6</f>
        <v>24</v>
      </c>
      <c r="N16" s="22">
        <v>1</v>
      </c>
      <c r="O16" s="22">
        <f>O15+6</f>
        <v>8</v>
      </c>
      <c r="P16" s="22">
        <f>P15+6</f>
        <v>15</v>
      </c>
      <c r="Q16" s="22">
        <f>Q15+6</f>
        <v>22</v>
      </c>
      <c r="R16" s="22">
        <f>R15+6</f>
        <v>29</v>
      </c>
      <c r="S16" s="22">
        <v>5</v>
      </c>
      <c r="T16" s="22">
        <f>T15+6</f>
        <v>12</v>
      </c>
      <c r="U16" s="22">
        <f>U15+6</f>
        <v>19</v>
      </c>
      <c r="V16" s="22">
        <f>V15+6</f>
        <v>26</v>
      </c>
      <c r="W16" s="22">
        <v>2</v>
      </c>
      <c r="X16" s="22">
        <f>X15+6</f>
        <v>9</v>
      </c>
      <c r="Y16" s="22">
        <f>Y15+6</f>
        <v>16</v>
      </c>
      <c r="Z16" s="22">
        <f>Z15+6</f>
        <v>23</v>
      </c>
      <c r="AA16" s="22">
        <v>2</v>
      </c>
      <c r="AB16" s="22">
        <f>AB15+6</f>
        <v>9</v>
      </c>
      <c r="AC16" s="22">
        <f>AC15+6</f>
        <v>16</v>
      </c>
      <c r="AD16" s="22">
        <f>AD15+6</f>
        <v>23</v>
      </c>
      <c r="AE16" s="22">
        <v>30</v>
      </c>
      <c r="AF16" s="22">
        <v>6</v>
      </c>
      <c r="AG16" s="22">
        <f>AG15+6</f>
        <v>13</v>
      </c>
      <c r="AH16" s="22">
        <f>AH15+6</f>
        <v>20</v>
      </c>
      <c r="AI16" s="22">
        <f>AI15+6</f>
        <v>27</v>
      </c>
      <c r="AJ16" s="22">
        <v>4</v>
      </c>
      <c r="AK16" s="22">
        <f>AK15+6</f>
        <v>11</v>
      </c>
      <c r="AL16" s="22">
        <f>AL15+6</f>
        <v>18</v>
      </c>
      <c r="AM16" s="22">
        <f>AM15+6</f>
        <v>25</v>
      </c>
      <c r="AN16" s="22">
        <v>1</v>
      </c>
      <c r="AO16" s="22">
        <v>8</v>
      </c>
      <c r="AP16" s="22">
        <f>AP15+6</f>
        <v>15</v>
      </c>
      <c r="AQ16" s="22">
        <f>AQ15+6</f>
        <v>22</v>
      </c>
      <c r="AR16" s="22">
        <v>29</v>
      </c>
      <c r="AS16" s="22">
        <v>6</v>
      </c>
      <c r="AT16" s="22">
        <f>AT15+6</f>
        <v>13</v>
      </c>
      <c r="AU16" s="22">
        <f>AU15+6</f>
        <v>20</v>
      </c>
      <c r="AV16" s="22">
        <f>AV15+6</f>
        <v>27</v>
      </c>
      <c r="AW16" s="22">
        <v>3</v>
      </c>
      <c r="AX16" s="22">
        <f>AX15+6</f>
        <v>10</v>
      </c>
      <c r="AY16" s="22">
        <f>AY15+6</f>
        <v>17</v>
      </c>
      <c r="AZ16" s="22">
        <f>AZ15+6</f>
        <v>24</v>
      </c>
      <c r="BA16" s="22">
        <f>BA15+6</f>
        <v>31</v>
      </c>
      <c r="BB16" s="23" t="s">
        <v>55</v>
      </c>
      <c r="BC16" s="774"/>
      <c r="BD16" s="774"/>
      <c r="BE16" s="774"/>
      <c r="BF16" s="781"/>
      <c r="BG16" s="774"/>
      <c r="BH16" s="774"/>
      <c r="BI16" s="774"/>
      <c r="BJ16" s="774"/>
      <c r="BK16" s="7"/>
    </row>
    <row r="17" spans="1:63" ht="15" customHeight="1">
      <c r="A17" s="781"/>
      <c r="B17" s="62">
        <v>1</v>
      </c>
      <c r="C17" s="62">
        <f aca="true" t="shared" si="0" ref="C17:S17">B17+1</f>
        <v>2</v>
      </c>
      <c r="D17" s="62">
        <f t="shared" si="0"/>
        <v>3</v>
      </c>
      <c r="E17" s="62">
        <f t="shared" si="0"/>
        <v>4</v>
      </c>
      <c r="F17" s="62">
        <f t="shared" si="0"/>
        <v>5</v>
      </c>
      <c r="G17" s="62">
        <f t="shared" si="0"/>
        <v>6</v>
      </c>
      <c r="H17" s="62">
        <f t="shared" si="0"/>
        <v>7</v>
      </c>
      <c r="I17" s="62">
        <f t="shared" si="0"/>
        <v>8</v>
      </c>
      <c r="J17" s="62">
        <f t="shared" si="0"/>
        <v>9</v>
      </c>
      <c r="K17" s="62">
        <f t="shared" si="0"/>
        <v>10</v>
      </c>
      <c r="L17" s="62">
        <f t="shared" si="0"/>
        <v>11</v>
      </c>
      <c r="M17" s="62">
        <f t="shared" si="0"/>
        <v>12</v>
      </c>
      <c r="N17" s="62">
        <f t="shared" si="0"/>
        <v>13</v>
      </c>
      <c r="O17" s="62">
        <f t="shared" si="0"/>
        <v>14</v>
      </c>
      <c r="P17" s="62">
        <f t="shared" si="0"/>
        <v>15</v>
      </c>
      <c r="Q17" s="62">
        <f t="shared" si="0"/>
        <v>16</v>
      </c>
      <c r="R17" s="62">
        <f t="shared" si="0"/>
        <v>17</v>
      </c>
      <c r="S17" s="62">
        <f t="shared" si="0"/>
        <v>18</v>
      </c>
      <c r="T17" s="63">
        <v>1</v>
      </c>
      <c r="U17" s="63">
        <f>T17+1</f>
        <v>2</v>
      </c>
      <c r="V17" s="63">
        <f>U17+1</f>
        <v>3</v>
      </c>
      <c r="W17" s="63">
        <f>V17+1</f>
        <v>4</v>
      </c>
      <c r="X17" s="63">
        <f>W17+1</f>
        <v>5</v>
      </c>
      <c r="Y17" s="63">
        <v>1</v>
      </c>
      <c r="Z17" s="63">
        <f aca="true" t="shared" si="1" ref="Z17:AO17">Y17+1</f>
        <v>2</v>
      </c>
      <c r="AA17" s="63">
        <f t="shared" si="1"/>
        <v>3</v>
      </c>
      <c r="AB17" s="63">
        <f t="shared" si="1"/>
        <v>4</v>
      </c>
      <c r="AC17" s="63">
        <f t="shared" si="1"/>
        <v>5</v>
      </c>
      <c r="AD17" s="63">
        <f t="shared" si="1"/>
        <v>6</v>
      </c>
      <c r="AE17" s="63">
        <f t="shared" si="1"/>
        <v>7</v>
      </c>
      <c r="AF17" s="63">
        <f t="shared" si="1"/>
        <v>8</v>
      </c>
      <c r="AG17" s="63">
        <f t="shared" si="1"/>
        <v>9</v>
      </c>
      <c r="AH17" s="63">
        <f t="shared" si="1"/>
        <v>10</v>
      </c>
      <c r="AI17" s="63">
        <f t="shared" si="1"/>
        <v>11</v>
      </c>
      <c r="AJ17" s="63">
        <f t="shared" si="1"/>
        <v>12</v>
      </c>
      <c r="AK17" s="63">
        <f t="shared" si="1"/>
        <v>13</v>
      </c>
      <c r="AL17" s="63">
        <f t="shared" si="1"/>
        <v>14</v>
      </c>
      <c r="AM17" s="63">
        <f t="shared" si="1"/>
        <v>15</v>
      </c>
      <c r="AN17" s="63">
        <f t="shared" si="1"/>
        <v>16</v>
      </c>
      <c r="AO17" s="63">
        <f t="shared" si="1"/>
        <v>17</v>
      </c>
      <c r="AP17" s="63">
        <v>1</v>
      </c>
      <c r="AQ17" s="63">
        <f aca="true" t="shared" si="2" ref="AQ17:BA17">AP17+1</f>
        <v>2</v>
      </c>
      <c r="AR17" s="63">
        <f t="shared" si="2"/>
        <v>3</v>
      </c>
      <c r="AS17" s="63">
        <f t="shared" si="2"/>
        <v>4</v>
      </c>
      <c r="AT17" s="63">
        <f t="shared" si="2"/>
        <v>5</v>
      </c>
      <c r="AU17" s="63">
        <f t="shared" si="2"/>
        <v>6</v>
      </c>
      <c r="AV17" s="63">
        <f t="shared" si="2"/>
        <v>7</v>
      </c>
      <c r="AW17" s="63">
        <f t="shared" si="2"/>
        <v>8</v>
      </c>
      <c r="AX17" s="63">
        <f t="shared" si="2"/>
        <v>9</v>
      </c>
      <c r="AY17" s="63">
        <f t="shared" si="2"/>
        <v>10</v>
      </c>
      <c r="AZ17" s="63">
        <f t="shared" si="2"/>
        <v>11</v>
      </c>
      <c r="BA17" s="63">
        <f t="shared" si="2"/>
        <v>12</v>
      </c>
      <c r="BB17" s="26" t="s">
        <v>57</v>
      </c>
      <c r="BC17" s="774"/>
      <c r="BD17" s="774"/>
      <c r="BE17" s="774"/>
      <c r="BF17" s="781"/>
      <c r="BG17" s="774"/>
      <c r="BH17" s="774"/>
      <c r="BI17" s="774"/>
      <c r="BJ17" s="774"/>
      <c r="BK17" s="7"/>
    </row>
    <row r="18" spans="1:63" ht="18.75">
      <c r="A18" s="29" t="s">
        <v>49</v>
      </c>
      <c r="B18" s="30"/>
      <c r="C18" s="30"/>
      <c r="D18" s="30"/>
      <c r="E18" s="30"/>
      <c r="F18" s="30"/>
      <c r="G18" s="30"/>
      <c r="H18" s="30"/>
      <c r="I18" s="31">
        <v>14</v>
      </c>
      <c r="J18" s="32"/>
      <c r="K18" s="30"/>
      <c r="L18" s="30"/>
      <c r="M18" s="30"/>
      <c r="N18" s="30"/>
      <c r="O18" s="30"/>
      <c r="P18" s="33" t="s">
        <v>59</v>
      </c>
      <c r="Q18" s="33" t="s">
        <v>59</v>
      </c>
      <c r="R18" s="33" t="s">
        <v>59</v>
      </c>
      <c r="S18" s="34" t="s">
        <v>58</v>
      </c>
      <c r="T18" s="34" t="s">
        <v>58</v>
      </c>
      <c r="U18" s="34"/>
      <c r="V18" s="33"/>
      <c r="W18" s="34"/>
      <c r="X18" s="31">
        <v>8</v>
      </c>
      <c r="Y18" s="30"/>
      <c r="Z18" s="30"/>
      <c r="AA18" s="30"/>
      <c r="AB18" s="30"/>
      <c r="AC18" s="33" t="s">
        <v>59</v>
      </c>
      <c r="AD18" s="34" t="s">
        <v>58</v>
      </c>
      <c r="AE18" s="30"/>
      <c r="AF18" s="31"/>
      <c r="AG18" s="30"/>
      <c r="AH18" s="30"/>
      <c r="AI18" s="30"/>
      <c r="AJ18" s="31">
        <v>12</v>
      </c>
      <c r="AK18" s="30"/>
      <c r="AL18" s="30"/>
      <c r="AM18" s="30"/>
      <c r="AN18" s="30"/>
      <c r="AO18" s="35"/>
      <c r="AP18" s="35"/>
      <c r="AQ18" s="35" t="s">
        <v>59</v>
      </c>
      <c r="AR18" s="35" t="s">
        <v>59</v>
      </c>
      <c r="AS18" s="20" t="s">
        <v>60</v>
      </c>
      <c r="AT18" s="20" t="s">
        <v>60</v>
      </c>
      <c r="AU18" s="20" t="s">
        <v>60</v>
      </c>
      <c r="AV18" s="20" t="s">
        <v>60</v>
      </c>
      <c r="AW18" s="34" t="s">
        <v>58</v>
      </c>
      <c r="AX18" s="34" t="s">
        <v>58</v>
      </c>
      <c r="AY18" s="34" t="s">
        <v>58</v>
      </c>
      <c r="AZ18" s="34" t="s">
        <v>58</v>
      </c>
      <c r="BA18" s="34" t="s">
        <v>58</v>
      </c>
      <c r="BB18" s="32">
        <v>34</v>
      </c>
      <c r="BC18" s="32">
        <v>6</v>
      </c>
      <c r="BD18" s="32">
        <v>4</v>
      </c>
      <c r="BE18" s="36"/>
      <c r="BF18" s="36"/>
      <c r="BG18" s="36"/>
      <c r="BH18" s="32">
        <v>8</v>
      </c>
      <c r="BI18" s="32">
        <f>SUM(BB18:BH18)</f>
        <v>52</v>
      </c>
      <c r="BJ18" s="37" t="s">
        <v>49</v>
      </c>
      <c r="BK18" s="7"/>
    </row>
    <row r="19" spans="1:63" ht="18.75">
      <c r="A19" s="38" t="s">
        <v>61</v>
      </c>
      <c r="B19" s="39"/>
      <c r="C19" s="39"/>
      <c r="D19" s="39"/>
      <c r="E19" s="39"/>
      <c r="F19" s="39"/>
      <c r="G19" s="39"/>
      <c r="H19" s="39"/>
      <c r="I19" s="40">
        <v>14</v>
      </c>
      <c r="J19" s="41"/>
      <c r="K19" s="39"/>
      <c r="L19" s="39"/>
      <c r="M19" s="39"/>
      <c r="N19" s="39"/>
      <c r="O19" s="39"/>
      <c r="P19" s="42" t="s">
        <v>59</v>
      </c>
      <c r="Q19" s="42" t="s">
        <v>59</v>
      </c>
      <c r="R19" s="42" t="s">
        <v>59</v>
      </c>
      <c r="S19" s="43" t="s">
        <v>58</v>
      </c>
      <c r="T19" s="43" t="s">
        <v>58</v>
      </c>
      <c r="U19" s="43"/>
      <c r="V19" s="42"/>
      <c r="W19" s="43"/>
      <c r="X19" s="40">
        <v>8</v>
      </c>
      <c r="Y19" s="39"/>
      <c r="Z19" s="39"/>
      <c r="AA19" s="39"/>
      <c r="AB19" s="39" t="s">
        <v>0</v>
      </c>
      <c r="AC19" s="42" t="s">
        <v>59</v>
      </c>
      <c r="AD19" s="43" t="s">
        <v>58</v>
      </c>
      <c r="AE19" s="39"/>
      <c r="AF19" s="40"/>
      <c r="AG19" s="39"/>
      <c r="AH19" s="39"/>
      <c r="AI19" s="39"/>
      <c r="AJ19" s="40">
        <v>12</v>
      </c>
      <c r="AK19" s="39"/>
      <c r="AL19" s="39"/>
      <c r="AM19" s="39"/>
      <c r="AN19" s="39"/>
      <c r="AO19" s="44"/>
      <c r="AP19" s="44"/>
      <c r="AQ19" s="44" t="s">
        <v>59</v>
      </c>
      <c r="AR19" s="44" t="s">
        <v>59</v>
      </c>
      <c r="AS19" s="22" t="s">
        <v>60</v>
      </c>
      <c r="AT19" s="22" t="s">
        <v>60</v>
      </c>
      <c r="AU19" s="22" t="s">
        <v>60</v>
      </c>
      <c r="AV19" s="22" t="s">
        <v>60</v>
      </c>
      <c r="AW19" s="43" t="s">
        <v>58</v>
      </c>
      <c r="AX19" s="43" t="s">
        <v>58</v>
      </c>
      <c r="AY19" s="43" t="s">
        <v>58</v>
      </c>
      <c r="AZ19" s="43" t="s">
        <v>58</v>
      </c>
      <c r="BA19" s="43" t="s">
        <v>58</v>
      </c>
      <c r="BB19" s="41">
        <v>34</v>
      </c>
      <c r="BC19" s="41">
        <v>6</v>
      </c>
      <c r="BD19" s="41">
        <v>4</v>
      </c>
      <c r="BE19" s="45"/>
      <c r="BF19" s="45"/>
      <c r="BG19" s="45"/>
      <c r="BH19" s="41">
        <v>8</v>
      </c>
      <c r="BI19" s="41">
        <f>SUM(BB19:BH19)</f>
        <v>52</v>
      </c>
      <c r="BJ19" s="46" t="s">
        <v>61</v>
      </c>
      <c r="BK19" s="7"/>
    </row>
    <row r="20" spans="1:63" ht="18.75">
      <c r="A20" s="38" t="s">
        <v>51</v>
      </c>
      <c r="B20" s="39"/>
      <c r="C20" s="39"/>
      <c r="D20" s="39"/>
      <c r="E20" s="39"/>
      <c r="F20" s="39"/>
      <c r="G20" s="39"/>
      <c r="H20" s="39"/>
      <c r="I20" s="40">
        <v>14</v>
      </c>
      <c r="J20" s="41"/>
      <c r="K20" s="39"/>
      <c r="L20" s="39"/>
      <c r="M20" s="39"/>
      <c r="N20" s="39"/>
      <c r="O20" s="39"/>
      <c r="P20" s="42" t="s">
        <v>59</v>
      </c>
      <c r="Q20" s="42" t="s">
        <v>59</v>
      </c>
      <c r="R20" s="42" t="s">
        <v>59</v>
      </c>
      <c r="S20" s="43" t="s">
        <v>58</v>
      </c>
      <c r="T20" s="43" t="s">
        <v>58</v>
      </c>
      <c r="U20" s="43"/>
      <c r="V20" s="42"/>
      <c r="W20" s="43"/>
      <c r="X20" s="40">
        <v>8</v>
      </c>
      <c r="Y20" s="39"/>
      <c r="Z20" s="39"/>
      <c r="AA20" s="39"/>
      <c r="AB20" s="39"/>
      <c r="AC20" s="42" t="s">
        <v>59</v>
      </c>
      <c r="AD20" s="43" t="s">
        <v>58</v>
      </c>
      <c r="AE20" s="39"/>
      <c r="AF20" s="40"/>
      <c r="AG20" s="39"/>
      <c r="AH20" s="39"/>
      <c r="AI20" s="39"/>
      <c r="AJ20" s="40">
        <v>12</v>
      </c>
      <c r="AK20" s="39"/>
      <c r="AL20" s="39"/>
      <c r="AM20" s="39"/>
      <c r="AN20" s="39"/>
      <c r="AO20" s="44"/>
      <c r="AP20" s="44"/>
      <c r="AQ20" s="44" t="s">
        <v>59</v>
      </c>
      <c r="AR20" s="44" t="s">
        <v>59</v>
      </c>
      <c r="AS20" s="22" t="s">
        <v>62</v>
      </c>
      <c r="AT20" s="22" t="s">
        <v>62</v>
      </c>
      <c r="AU20" s="22" t="s">
        <v>62</v>
      </c>
      <c r="AV20" s="22" t="s">
        <v>62</v>
      </c>
      <c r="AW20" s="43" t="s">
        <v>58</v>
      </c>
      <c r="AX20" s="43" t="s">
        <v>58</v>
      </c>
      <c r="AY20" s="43" t="s">
        <v>58</v>
      </c>
      <c r="AZ20" s="43" t="s">
        <v>58</v>
      </c>
      <c r="BA20" s="43" t="s">
        <v>58</v>
      </c>
      <c r="BB20" s="41">
        <v>34</v>
      </c>
      <c r="BC20" s="41">
        <v>6</v>
      </c>
      <c r="BD20" s="45"/>
      <c r="BE20" s="41">
        <v>4</v>
      </c>
      <c r="BF20" s="45"/>
      <c r="BG20" s="45"/>
      <c r="BH20" s="41">
        <v>8</v>
      </c>
      <c r="BI20" s="41">
        <f>SUM(BB20:BH20)</f>
        <v>52</v>
      </c>
      <c r="BJ20" s="46" t="s">
        <v>51</v>
      </c>
      <c r="BK20" s="7"/>
    </row>
    <row r="21" spans="1:63" ht="18.75">
      <c r="A21" s="38" t="s">
        <v>63</v>
      </c>
      <c r="B21" s="39"/>
      <c r="C21" s="39"/>
      <c r="D21" s="39"/>
      <c r="E21" s="39"/>
      <c r="F21" s="39"/>
      <c r="G21" s="39"/>
      <c r="H21" s="39"/>
      <c r="I21" s="40">
        <v>14</v>
      </c>
      <c r="J21" s="41"/>
      <c r="K21" s="39"/>
      <c r="L21" s="39"/>
      <c r="M21" s="39"/>
      <c r="N21" s="39"/>
      <c r="O21" s="39"/>
      <c r="P21" s="42" t="s">
        <v>59</v>
      </c>
      <c r="Q21" s="42" t="s">
        <v>59</v>
      </c>
      <c r="R21" s="42" t="s">
        <v>59</v>
      </c>
      <c r="S21" s="43" t="s">
        <v>58</v>
      </c>
      <c r="T21" s="43" t="s">
        <v>58</v>
      </c>
      <c r="U21" s="43"/>
      <c r="V21" s="42"/>
      <c r="W21" s="43"/>
      <c r="X21" s="40">
        <v>8</v>
      </c>
      <c r="Y21" s="39"/>
      <c r="Z21" s="39"/>
      <c r="AA21" s="39"/>
      <c r="AB21" s="39"/>
      <c r="AC21" s="42" t="s">
        <v>59</v>
      </c>
      <c r="AD21" s="43" t="s">
        <v>58</v>
      </c>
      <c r="AE21" s="39"/>
      <c r="AF21" s="40"/>
      <c r="AG21" s="39"/>
      <c r="AH21" s="39"/>
      <c r="AI21" s="39"/>
      <c r="AJ21" s="40">
        <v>11</v>
      </c>
      <c r="AK21" s="39"/>
      <c r="AL21" s="39"/>
      <c r="AM21" s="39"/>
      <c r="AN21" s="44"/>
      <c r="AO21" s="44"/>
      <c r="AP21" s="44" t="s">
        <v>59</v>
      </c>
      <c r="AQ21" s="44" t="s">
        <v>59</v>
      </c>
      <c r="AR21" s="22" t="s">
        <v>62</v>
      </c>
      <c r="AS21" s="22" t="s">
        <v>62</v>
      </c>
      <c r="AT21" s="22" t="s">
        <v>62</v>
      </c>
      <c r="AU21" s="22" t="s">
        <v>62</v>
      </c>
      <c r="AV21" s="22" t="s">
        <v>64</v>
      </c>
      <c r="AW21" s="43" t="s">
        <v>58</v>
      </c>
      <c r="AX21" s="43" t="s">
        <v>58</v>
      </c>
      <c r="AY21" s="43" t="s">
        <v>58</v>
      </c>
      <c r="AZ21" s="43" t="s">
        <v>58</v>
      </c>
      <c r="BA21" s="43" t="s">
        <v>58</v>
      </c>
      <c r="BB21" s="41">
        <v>33</v>
      </c>
      <c r="BC21" s="41">
        <v>6</v>
      </c>
      <c r="BD21" s="45"/>
      <c r="BE21" s="41">
        <v>4</v>
      </c>
      <c r="BF21" s="45"/>
      <c r="BG21" s="41">
        <v>1</v>
      </c>
      <c r="BH21" s="41">
        <v>8</v>
      </c>
      <c r="BI21" s="41">
        <f>SUM(BB21:BH21)</f>
        <v>52</v>
      </c>
      <c r="BJ21" s="46" t="s">
        <v>63</v>
      </c>
      <c r="BK21" s="7"/>
    </row>
    <row r="22" spans="1:63" ht="18.75">
      <c r="A22" s="38" t="s">
        <v>52</v>
      </c>
      <c r="B22" s="28">
        <v>1</v>
      </c>
      <c r="C22" s="28">
        <f aca="true" t="shared" si="3" ref="C22:O22">B22+1</f>
        <v>2</v>
      </c>
      <c r="D22" s="28">
        <f t="shared" si="3"/>
        <v>3</v>
      </c>
      <c r="E22" s="28">
        <f t="shared" si="3"/>
        <v>4</v>
      </c>
      <c r="F22" s="28">
        <f t="shared" si="3"/>
        <v>5</v>
      </c>
      <c r="G22" s="28">
        <f t="shared" si="3"/>
        <v>6</v>
      </c>
      <c r="H22" s="28">
        <f t="shared" si="3"/>
        <v>7</v>
      </c>
      <c r="I22" s="28">
        <f t="shared" si="3"/>
        <v>8</v>
      </c>
      <c r="J22" s="28">
        <f t="shared" si="3"/>
        <v>9</v>
      </c>
      <c r="K22" s="28">
        <f t="shared" si="3"/>
        <v>10</v>
      </c>
      <c r="L22" s="28">
        <f t="shared" si="3"/>
        <v>11</v>
      </c>
      <c r="M22" s="28">
        <f t="shared" si="3"/>
        <v>12</v>
      </c>
      <c r="N22" s="28">
        <f t="shared" si="3"/>
        <v>13</v>
      </c>
      <c r="O22" s="28">
        <f t="shared" si="3"/>
        <v>14</v>
      </c>
      <c r="P22" s="28">
        <v>1</v>
      </c>
      <c r="Q22" s="28">
        <f>P22+1</f>
        <v>2</v>
      </c>
      <c r="R22" s="28">
        <f>Q22+1</f>
        <v>3</v>
      </c>
      <c r="S22" s="28">
        <v>1</v>
      </c>
      <c r="T22" s="28">
        <f>S22+1</f>
        <v>2</v>
      </c>
      <c r="U22" s="28">
        <v>1</v>
      </c>
      <c r="V22" s="28">
        <f aca="true" t="shared" si="4" ref="V22:AB22">U22+1</f>
        <v>2</v>
      </c>
      <c r="W22" s="28">
        <f t="shared" si="4"/>
        <v>3</v>
      </c>
      <c r="X22" s="28">
        <f t="shared" si="4"/>
        <v>4</v>
      </c>
      <c r="Y22" s="28">
        <f t="shared" si="4"/>
        <v>5</v>
      </c>
      <c r="Z22" s="28">
        <f t="shared" si="4"/>
        <v>6</v>
      </c>
      <c r="AA22" s="28">
        <f t="shared" si="4"/>
        <v>7</v>
      </c>
      <c r="AB22" s="28">
        <f t="shared" si="4"/>
        <v>8</v>
      </c>
      <c r="AC22" s="28">
        <v>1</v>
      </c>
      <c r="AD22" s="28">
        <v>1</v>
      </c>
      <c r="AE22" s="28">
        <v>1</v>
      </c>
      <c r="AF22" s="28">
        <f aca="true" t="shared" si="5" ref="AF22:AO22">AE22+1</f>
        <v>2</v>
      </c>
      <c r="AG22" s="28">
        <f t="shared" si="5"/>
        <v>3</v>
      </c>
      <c r="AH22" s="28">
        <f t="shared" si="5"/>
        <v>4</v>
      </c>
      <c r="AI22" s="28">
        <f t="shared" si="5"/>
        <v>5</v>
      </c>
      <c r="AJ22" s="28">
        <f t="shared" si="5"/>
        <v>6</v>
      </c>
      <c r="AK22" s="28">
        <f t="shared" si="5"/>
        <v>7</v>
      </c>
      <c r="AL22" s="28">
        <f t="shared" si="5"/>
        <v>8</v>
      </c>
      <c r="AM22" s="28">
        <f t="shared" si="5"/>
        <v>9</v>
      </c>
      <c r="AN22" s="28">
        <f t="shared" si="5"/>
        <v>10</v>
      </c>
      <c r="AO22" s="28">
        <f t="shared" si="5"/>
        <v>11</v>
      </c>
      <c r="AP22" s="28">
        <v>1</v>
      </c>
      <c r="AQ22" s="28">
        <v>2</v>
      </c>
      <c r="AR22" s="28">
        <v>1</v>
      </c>
      <c r="AS22" s="28">
        <f>AR22+1</f>
        <v>2</v>
      </c>
      <c r="AT22" s="28">
        <f>AS22+1</f>
        <v>3</v>
      </c>
      <c r="AU22" s="28">
        <f>AT22+1</f>
        <v>4</v>
      </c>
      <c r="AV22" s="28">
        <v>1</v>
      </c>
      <c r="AW22" s="28">
        <v>1</v>
      </c>
      <c r="AX22" s="28">
        <f>AW22+1</f>
        <v>2</v>
      </c>
      <c r="AY22" s="28">
        <f>AX22+1</f>
        <v>3</v>
      </c>
      <c r="AZ22" s="28">
        <f>AY22+1</f>
        <v>4</v>
      </c>
      <c r="BA22" s="28">
        <f>AZ22+1</f>
        <v>5</v>
      </c>
      <c r="BB22" s="41"/>
      <c r="BC22" s="41"/>
      <c r="BD22" s="41"/>
      <c r="BE22" s="41"/>
      <c r="BF22" s="41"/>
      <c r="BG22" s="41"/>
      <c r="BH22" s="41"/>
      <c r="BI22" s="41"/>
      <c r="BJ22" s="46" t="s">
        <v>52</v>
      </c>
      <c r="BK22" s="7"/>
    </row>
    <row r="23" spans="1:63" ht="18.75">
      <c r="A23" s="47" t="s">
        <v>53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49"/>
      <c r="U23" s="49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775" t="s">
        <v>65</v>
      </c>
      <c r="AX23" s="775"/>
      <c r="AY23" s="775"/>
      <c r="AZ23" s="775"/>
      <c r="BA23" s="775"/>
      <c r="BB23" s="50">
        <f aca="true" t="shared" si="6" ref="BB23:BI23">SUM(BB18:BB22)</f>
        <v>135</v>
      </c>
      <c r="BC23" s="50">
        <f t="shared" si="6"/>
        <v>24</v>
      </c>
      <c r="BD23" s="50">
        <f t="shared" si="6"/>
        <v>8</v>
      </c>
      <c r="BE23" s="50">
        <f t="shared" si="6"/>
        <v>8</v>
      </c>
      <c r="BF23" s="50">
        <f t="shared" si="6"/>
        <v>0</v>
      </c>
      <c r="BG23" s="50">
        <f t="shared" si="6"/>
        <v>1</v>
      </c>
      <c r="BH23" s="50">
        <f t="shared" si="6"/>
        <v>32</v>
      </c>
      <c r="BI23" s="50">
        <f t="shared" si="6"/>
        <v>208</v>
      </c>
      <c r="BJ23" s="51" t="s">
        <v>53</v>
      </c>
      <c r="BK23" s="7"/>
    </row>
    <row r="24" spans="1:63" ht="15.75">
      <c r="A24" s="15"/>
      <c r="B24" s="15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7"/>
    </row>
    <row r="25" spans="1:63" ht="16.5" customHeight="1">
      <c r="A25" s="12"/>
      <c r="B25" s="12"/>
      <c r="C25" s="12"/>
      <c r="D25" s="776" t="s">
        <v>66</v>
      </c>
      <c r="E25" s="776"/>
      <c r="F25" s="52"/>
      <c r="G25" s="52"/>
      <c r="H25" s="52"/>
      <c r="I25" s="52"/>
      <c r="J25" s="52"/>
      <c r="K25" s="52"/>
      <c r="L25" s="52"/>
      <c r="M25" s="52"/>
      <c r="O25" s="52" t="s">
        <v>67</v>
      </c>
      <c r="Y25" s="53"/>
      <c r="AB25" s="52" t="s">
        <v>68</v>
      </c>
      <c r="AC25" s="52"/>
      <c r="AD25" s="52"/>
      <c r="AE25" s="52"/>
      <c r="AF25" s="52"/>
      <c r="AG25" s="52"/>
      <c r="AH25" s="52"/>
      <c r="AI25" s="52"/>
      <c r="AJ25" s="1"/>
      <c r="AK25" s="54" t="s">
        <v>59</v>
      </c>
      <c r="AL25" s="777" t="s">
        <v>18</v>
      </c>
      <c r="AM25" s="777"/>
      <c r="AN25" s="777"/>
      <c r="AO25" s="772" t="s">
        <v>69</v>
      </c>
      <c r="AP25" s="772"/>
      <c r="AQ25" s="772"/>
      <c r="AR25" s="772"/>
      <c r="AS25" s="772"/>
      <c r="AT25" s="772"/>
      <c r="AU25" s="772"/>
      <c r="AV25" s="14"/>
      <c r="AW25" s="55" t="s">
        <v>60</v>
      </c>
      <c r="AY25" s="14"/>
      <c r="AZ25" s="1"/>
      <c r="BA25" s="1"/>
      <c r="BB25" s="1"/>
      <c r="BC25" s="772" t="s">
        <v>70</v>
      </c>
      <c r="BD25" s="772"/>
      <c r="BE25" s="772"/>
      <c r="BF25" s="772"/>
      <c r="BG25" s="56" t="s">
        <v>62</v>
      </c>
      <c r="BI25" s="16"/>
      <c r="BJ25" s="16"/>
      <c r="BK25" s="7"/>
    </row>
    <row r="26" spans="1:63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3"/>
      <c r="BH26" s="16"/>
      <c r="BI26" s="16"/>
      <c r="BJ26" s="16"/>
      <c r="BK26" s="7"/>
    </row>
    <row r="27" spans="1:63" ht="15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9"/>
      <c r="L27" s="9"/>
      <c r="M27" s="9"/>
      <c r="N27" s="9"/>
      <c r="O27" s="9"/>
      <c r="P27" s="57"/>
      <c r="Q27" s="9"/>
      <c r="R27" s="52"/>
      <c r="S27" s="17"/>
      <c r="T27" s="17"/>
      <c r="U27" s="1"/>
      <c r="V27" s="58"/>
      <c r="W27" s="1" t="s">
        <v>18</v>
      </c>
      <c r="X27" s="1" t="s">
        <v>18</v>
      </c>
      <c r="Y27" s="52" t="s">
        <v>71</v>
      </c>
      <c r="Z27" s="52"/>
      <c r="AA27" s="59"/>
      <c r="AB27" s="57"/>
      <c r="AC27" s="9"/>
      <c r="AD27" s="9"/>
      <c r="AE27" s="9"/>
      <c r="AF27" s="9"/>
      <c r="AG27" s="9"/>
      <c r="AH27" s="9"/>
      <c r="AI27" s="16"/>
      <c r="AJ27" s="16"/>
      <c r="AK27" s="55" t="s">
        <v>72</v>
      </c>
      <c r="AL27" s="16"/>
      <c r="AM27" s="14"/>
      <c r="AN27" s="14"/>
      <c r="AO27" s="52" t="s">
        <v>73</v>
      </c>
      <c r="AP27" s="52"/>
      <c r="AQ27" s="52"/>
      <c r="AR27" s="57"/>
      <c r="AS27" s="9"/>
      <c r="AT27" s="9"/>
      <c r="AU27" s="55" t="s">
        <v>64</v>
      </c>
      <c r="AV27" s="16"/>
      <c r="AX27" s="16"/>
      <c r="AY27" s="16"/>
      <c r="AZ27" s="16"/>
      <c r="BA27" s="16"/>
      <c r="BB27" s="16"/>
      <c r="BC27" s="772" t="s">
        <v>74</v>
      </c>
      <c r="BD27" s="772"/>
      <c r="BE27" s="772"/>
      <c r="BF27" s="772"/>
      <c r="BG27" s="60" t="s">
        <v>58</v>
      </c>
      <c r="BH27" s="16"/>
      <c r="BI27" s="16"/>
      <c r="BJ27" s="16"/>
      <c r="BK27" s="7"/>
    </row>
    <row r="30" spans="42:65" ht="12.75">
      <c r="AP30" s="61"/>
      <c r="BM30" s="61"/>
    </row>
  </sheetData>
  <sheetProtection selectLockedCells="1" selectUnlockedCells="1"/>
  <mergeCells count="56">
    <mergeCell ref="B1:M1"/>
    <mergeCell ref="R1:Z1"/>
    <mergeCell ref="AC1:AK1"/>
    <mergeCell ref="AN1:AV1"/>
    <mergeCell ref="AC3:AL3"/>
    <mergeCell ref="AN3:AW3"/>
    <mergeCell ref="BB1:BJ1"/>
    <mergeCell ref="R2:AA2"/>
    <mergeCell ref="AC2:AL2"/>
    <mergeCell ref="AN2:AW2"/>
    <mergeCell ref="AY2:BJ2"/>
    <mergeCell ref="T10:BA10"/>
    <mergeCell ref="T11:BA11"/>
    <mergeCell ref="BB3:BD3"/>
    <mergeCell ref="A4:O4"/>
    <mergeCell ref="R4:AA4"/>
    <mergeCell ref="AC4:AL4"/>
    <mergeCell ref="AN4:AW4"/>
    <mergeCell ref="BB4:BH4"/>
    <mergeCell ref="A3:O3"/>
    <mergeCell ref="R3:AA3"/>
    <mergeCell ref="T6:BA6"/>
    <mergeCell ref="BB6:BJ6"/>
    <mergeCell ref="R7:BA7"/>
    <mergeCell ref="BB7:BJ7"/>
    <mergeCell ref="T8:BA8"/>
    <mergeCell ref="T9:AZ9"/>
    <mergeCell ref="T13:BA13"/>
    <mergeCell ref="BB13:BJ13"/>
    <mergeCell ref="A14:A17"/>
    <mergeCell ref="B14:E14"/>
    <mergeCell ref="F14:J14"/>
    <mergeCell ref="K14:N14"/>
    <mergeCell ref="O14:R14"/>
    <mergeCell ref="BC14:BC17"/>
    <mergeCell ref="BD14:BD17"/>
    <mergeCell ref="BE14:BE17"/>
    <mergeCell ref="BC27:BF27"/>
    <mergeCell ref="BH14:BH17"/>
    <mergeCell ref="AW14:BA14"/>
    <mergeCell ref="BF14:BF17"/>
    <mergeCell ref="BG14:BG17"/>
    <mergeCell ref="X14:AA14"/>
    <mergeCell ref="AB14:AE14"/>
    <mergeCell ref="AF14:AI14"/>
    <mergeCell ref="AJ14:AN14"/>
    <mergeCell ref="AO14:AR14"/>
    <mergeCell ref="BI14:BI17"/>
    <mergeCell ref="BJ14:BJ17"/>
    <mergeCell ref="BC25:BF25"/>
    <mergeCell ref="AW23:BA23"/>
    <mergeCell ref="D25:E25"/>
    <mergeCell ref="AL25:AN25"/>
    <mergeCell ref="AO25:AU25"/>
    <mergeCell ref="S14:W14"/>
    <mergeCell ref="AS14:AV14"/>
  </mergeCell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42"/>
  <sheetViews>
    <sheetView showGridLines="0" showZeros="0" view="pageBreakPreview" zoomScale="89" zoomScaleNormal="136" zoomScaleSheetLayoutView="89" workbookViewId="0" topLeftCell="A1">
      <selection activeCell="O6" sqref="O6"/>
    </sheetView>
  </sheetViews>
  <sheetFormatPr defaultColWidth="9.00390625" defaultRowHeight="12.75"/>
  <cols>
    <col min="1" max="1" width="6.875" style="64" customWidth="1"/>
    <col min="2" max="53" width="3.25390625" style="64" customWidth="1"/>
    <col min="54" max="54" width="3.125" style="64" customWidth="1"/>
    <col min="55" max="57" width="0" style="64" hidden="1" customWidth="1"/>
    <col min="58" max="16384" width="9.125" style="64" customWidth="1"/>
  </cols>
  <sheetData>
    <row r="1" spans="1:57" s="65" customFormat="1" ht="21" customHeight="1">
      <c r="A1" s="591"/>
      <c r="B1" s="592"/>
      <c r="C1" s="592"/>
      <c r="D1" s="592"/>
      <c r="E1" s="592"/>
      <c r="F1" s="592"/>
      <c r="G1" s="592"/>
      <c r="H1" s="592"/>
      <c r="I1" s="830" t="s">
        <v>82</v>
      </c>
      <c r="J1" s="830"/>
      <c r="K1" s="830"/>
      <c r="L1" s="830"/>
      <c r="M1" s="830"/>
      <c r="N1" s="830"/>
      <c r="O1" s="830"/>
      <c r="P1" s="830"/>
      <c r="Q1" s="830"/>
      <c r="R1" s="830"/>
      <c r="S1" s="830"/>
      <c r="T1" s="830"/>
      <c r="U1" s="830"/>
      <c r="V1" s="830"/>
      <c r="W1" s="830"/>
      <c r="X1" s="830"/>
      <c r="Y1" s="830"/>
      <c r="Z1" s="830"/>
      <c r="AA1" s="830"/>
      <c r="AB1" s="830"/>
      <c r="AC1" s="830"/>
      <c r="AD1" s="830"/>
      <c r="AE1" s="830"/>
      <c r="AF1" s="830"/>
      <c r="AG1" s="830"/>
      <c r="AH1" s="830"/>
      <c r="AI1" s="830"/>
      <c r="AJ1" s="830"/>
      <c r="AK1" s="830"/>
      <c r="AL1" s="830"/>
      <c r="AM1" s="830"/>
      <c r="AN1" s="830"/>
      <c r="AO1" s="830"/>
      <c r="AP1" s="830"/>
      <c r="AQ1" s="830"/>
      <c r="AR1" s="593"/>
      <c r="AS1" s="593"/>
      <c r="AT1" s="593"/>
      <c r="AU1" s="593"/>
      <c r="AV1" s="593"/>
      <c r="AW1" s="593"/>
      <c r="AX1" s="593"/>
      <c r="AY1" s="593"/>
      <c r="AZ1" s="593"/>
      <c r="BA1" s="593"/>
      <c r="BB1" s="66"/>
      <c r="BC1" s="66"/>
      <c r="BD1" s="66"/>
      <c r="BE1" s="66"/>
    </row>
    <row r="2" spans="1:53" s="65" customFormat="1" ht="16.5" customHeight="1">
      <c r="A2" s="594" t="s">
        <v>83</v>
      </c>
      <c r="B2" s="592"/>
      <c r="C2" s="592"/>
      <c r="D2" s="592"/>
      <c r="E2" s="592"/>
      <c r="F2" s="592"/>
      <c r="G2" s="592"/>
      <c r="H2" s="592"/>
      <c r="I2" s="831" t="s">
        <v>580</v>
      </c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E2" s="831"/>
      <c r="AF2" s="831"/>
      <c r="AG2" s="831"/>
      <c r="AH2" s="831"/>
      <c r="AI2" s="831"/>
      <c r="AJ2" s="831"/>
      <c r="AK2" s="831"/>
      <c r="AL2" s="831"/>
      <c r="AM2" s="831"/>
      <c r="AN2" s="831"/>
      <c r="AO2" s="831"/>
      <c r="AP2" s="831"/>
      <c r="AQ2" s="831"/>
      <c r="AR2" s="591"/>
      <c r="AS2" s="594" t="s">
        <v>84</v>
      </c>
      <c r="AT2" s="595"/>
      <c r="AU2" s="595"/>
      <c r="AV2" s="595"/>
      <c r="AW2" s="595"/>
      <c r="AX2" s="595"/>
      <c r="AY2" s="595"/>
      <c r="AZ2" s="595"/>
      <c r="BA2" s="595"/>
    </row>
    <row r="3" spans="1:53" ht="12.75">
      <c r="A3" s="268" t="s">
        <v>85</v>
      </c>
      <c r="B3" s="268"/>
      <c r="C3" s="268"/>
      <c r="D3" s="268"/>
      <c r="E3" s="268"/>
      <c r="F3" s="268"/>
      <c r="G3" s="268"/>
      <c r="H3" s="268"/>
      <c r="I3" s="268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  <c r="V3" s="832"/>
      <c r="W3" s="832"/>
      <c r="X3" s="832"/>
      <c r="Y3" s="832"/>
      <c r="Z3" s="832"/>
      <c r="AA3" s="832"/>
      <c r="AB3" s="832"/>
      <c r="AC3" s="832"/>
      <c r="AD3" s="832"/>
      <c r="AE3" s="832"/>
      <c r="AF3" s="832"/>
      <c r="AG3" s="832"/>
      <c r="AH3" s="832"/>
      <c r="AI3" s="832"/>
      <c r="AJ3" s="832"/>
      <c r="AK3" s="832"/>
      <c r="AL3" s="832"/>
      <c r="AM3" s="832"/>
      <c r="AN3" s="832"/>
      <c r="AO3" s="832"/>
      <c r="AP3" s="268"/>
      <c r="AQ3" s="268"/>
      <c r="AR3" s="268"/>
      <c r="AS3" s="268" t="s">
        <v>86</v>
      </c>
      <c r="AT3" s="268"/>
      <c r="AU3" s="268"/>
      <c r="AV3" s="268"/>
      <c r="AW3" s="268"/>
      <c r="AX3" s="268"/>
      <c r="AY3" s="268"/>
      <c r="AZ3" s="268"/>
      <c r="BA3" s="268"/>
    </row>
    <row r="4" spans="1:53" ht="12.75">
      <c r="A4" s="268" t="s">
        <v>87</v>
      </c>
      <c r="B4" s="268"/>
      <c r="C4" s="268"/>
      <c r="D4" s="268"/>
      <c r="E4" s="268"/>
      <c r="F4" s="268"/>
      <c r="G4" s="268"/>
      <c r="H4" s="268"/>
      <c r="I4" s="268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596"/>
      <c r="AN4" s="596"/>
      <c r="AO4" s="596"/>
      <c r="AP4" s="268"/>
      <c r="AQ4" s="268"/>
      <c r="AR4" s="268"/>
      <c r="AS4" s="268" t="s">
        <v>88</v>
      </c>
      <c r="AT4" s="268"/>
      <c r="AU4" s="268"/>
      <c r="AV4" s="268"/>
      <c r="AW4" s="268"/>
      <c r="AX4" s="268"/>
      <c r="AY4" s="268"/>
      <c r="AZ4" s="268"/>
      <c r="BA4" s="268"/>
    </row>
    <row r="5" spans="1:53" ht="15.75">
      <c r="A5" s="268" t="s">
        <v>89</v>
      </c>
      <c r="B5" s="268"/>
      <c r="C5" s="268"/>
      <c r="D5" s="268"/>
      <c r="E5" s="268"/>
      <c r="F5" s="268"/>
      <c r="G5" s="268"/>
      <c r="H5" s="268"/>
      <c r="I5" s="268"/>
      <c r="J5" s="597"/>
      <c r="K5" s="597"/>
      <c r="L5" s="597"/>
      <c r="M5" s="597"/>
      <c r="N5" s="597"/>
      <c r="O5" s="597"/>
      <c r="P5" s="597"/>
      <c r="Q5" s="268"/>
      <c r="R5" s="597"/>
      <c r="S5" s="809" t="s">
        <v>90</v>
      </c>
      <c r="T5" s="809"/>
      <c r="U5" s="809"/>
      <c r="V5" s="809"/>
      <c r="W5" s="809"/>
      <c r="X5" s="809"/>
      <c r="Y5" s="809"/>
      <c r="Z5" s="809"/>
      <c r="AA5" s="809"/>
      <c r="AB5" s="809"/>
      <c r="AC5" s="809"/>
      <c r="AD5" s="809"/>
      <c r="AE5" s="809"/>
      <c r="AF5" s="809"/>
      <c r="AG5" s="597"/>
      <c r="AH5" s="597"/>
      <c r="AI5" s="597"/>
      <c r="AJ5" s="597"/>
      <c r="AK5" s="597"/>
      <c r="AL5" s="597"/>
      <c r="AM5" s="597"/>
      <c r="AN5" s="597"/>
      <c r="AO5" s="597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</row>
    <row r="6" spans="1:53" s="268" customFormat="1" ht="26.25" customHeight="1">
      <c r="A6" s="268" t="s">
        <v>542</v>
      </c>
      <c r="I6" s="598"/>
      <c r="J6" s="597"/>
      <c r="K6" s="597"/>
      <c r="L6" s="597"/>
      <c r="M6" s="597"/>
      <c r="N6" s="597"/>
      <c r="O6" s="597"/>
      <c r="P6" s="597"/>
      <c r="Q6" s="597"/>
      <c r="S6" s="838" t="s">
        <v>389</v>
      </c>
      <c r="T6" s="838"/>
      <c r="U6" s="838"/>
      <c r="V6" s="838"/>
      <c r="W6" s="838"/>
      <c r="X6" s="838"/>
      <c r="Y6" s="838"/>
      <c r="Z6" s="838"/>
      <c r="AA6" s="838"/>
      <c r="AB6" s="838"/>
      <c r="AC6" s="838"/>
      <c r="AD6" s="838"/>
      <c r="AE6" s="838"/>
      <c r="AF6" s="838"/>
      <c r="AG6" s="597"/>
      <c r="AH6" s="597"/>
      <c r="AI6" s="597"/>
      <c r="AJ6" s="597"/>
      <c r="AK6" s="597"/>
      <c r="AL6" s="597"/>
      <c r="AM6" s="597"/>
      <c r="AS6" s="834" t="s">
        <v>576</v>
      </c>
      <c r="AT6" s="834"/>
      <c r="AU6" s="834"/>
      <c r="AV6" s="834"/>
      <c r="AW6" s="834"/>
      <c r="AX6" s="834"/>
      <c r="AY6" s="834"/>
      <c r="AZ6" s="834"/>
      <c r="BA6" s="834"/>
    </row>
    <row r="7" spans="9:53" s="268" customFormat="1" ht="10.5" customHeight="1">
      <c r="I7" s="598"/>
      <c r="J7" s="597"/>
      <c r="K7" s="597"/>
      <c r="L7" s="597"/>
      <c r="M7" s="597"/>
      <c r="N7" s="809" t="s">
        <v>390</v>
      </c>
      <c r="O7" s="809"/>
      <c r="P7" s="809"/>
      <c r="Q7" s="809"/>
      <c r="R7" s="809"/>
      <c r="S7" s="809"/>
      <c r="T7" s="809"/>
      <c r="U7" s="809"/>
      <c r="V7" s="809"/>
      <c r="W7" s="809"/>
      <c r="X7" s="809"/>
      <c r="Y7" s="809"/>
      <c r="Z7" s="809"/>
      <c r="AA7" s="809"/>
      <c r="AB7" s="809"/>
      <c r="AC7" s="809"/>
      <c r="AD7" s="809"/>
      <c r="AE7" s="809"/>
      <c r="AF7" s="809"/>
      <c r="AG7" s="809"/>
      <c r="AH7" s="809"/>
      <c r="AI7" s="809"/>
      <c r="AJ7" s="809"/>
      <c r="AK7" s="809"/>
      <c r="AL7" s="597"/>
      <c r="AM7" s="597"/>
      <c r="AS7" s="834"/>
      <c r="AT7" s="834"/>
      <c r="AU7" s="834"/>
      <c r="AV7" s="834"/>
      <c r="AW7" s="834"/>
      <c r="AX7" s="834"/>
      <c r="AY7" s="834"/>
      <c r="AZ7" s="834"/>
      <c r="BA7" s="834"/>
    </row>
    <row r="8" spans="1:53" s="268" customFormat="1" ht="14.25" customHeight="1">
      <c r="A8" s="833" t="s">
        <v>545</v>
      </c>
      <c r="B8" s="833"/>
      <c r="C8" s="833"/>
      <c r="D8" s="833"/>
      <c r="E8" s="833"/>
      <c r="F8" s="833"/>
      <c r="G8" s="833"/>
      <c r="H8" s="833"/>
      <c r="I8" s="599"/>
      <c r="K8" s="597"/>
      <c r="L8" s="597"/>
      <c r="M8" s="597"/>
      <c r="N8" s="597"/>
      <c r="O8" s="597"/>
      <c r="P8" s="597"/>
      <c r="Q8" s="597"/>
      <c r="R8" s="597"/>
      <c r="S8" s="839" t="s">
        <v>391</v>
      </c>
      <c r="T8" s="839"/>
      <c r="U8" s="839"/>
      <c r="V8" s="839"/>
      <c r="W8" s="839"/>
      <c r="X8" s="839"/>
      <c r="Y8" s="839"/>
      <c r="Z8" s="839"/>
      <c r="AA8" s="839"/>
      <c r="AB8" s="839"/>
      <c r="AC8" s="839"/>
      <c r="AD8" s="839"/>
      <c r="AE8" s="839"/>
      <c r="AF8" s="839"/>
      <c r="AG8" s="597"/>
      <c r="AH8" s="597"/>
      <c r="AI8" s="597"/>
      <c r="AJ8" s="597"/>
      <c r="AK8" s="597"/>
      <c r="AL8" s="597"/>
      <c r="AM8" s="597"/>
      <c r="AS8" s="834"/>
      <c r="AT8" s="834"/>
      <c r="AU8" s="834"/>
      <c r="AV8" s="834"/>
      <c r="AW8" s="834"/>
      <c r="AX8" s="834"/>
      <c r="AY8" s="834"/>
      <c r="AZ8" s="834"/>
      <c r="BA8" s="834"/>
    </row>
    <row r="9" spans="1:39" s="408" customFormat="1" ht="25.5" customHeight="1">
      <c r="A9" s="833"/>
      <c r="B9" s="833"/>
      <c r="C9" s="833"/>
      <c r="D9" s="833"/>
      <c r="E9" s="833"/>
      <c r="F9" s="833"/>
      <c r="G9" s="833"/>
      <c r="H9" s="833"/>
      <c r="I9" s="600"/>
      <c r="K9" s="601"/>
      <c r="L9" s="601"/>
      <c r="M9" s="601"/>
      <c r="N9" s="601"/>
      <c r="O9" s="601"/>
      <c r="P9" s="836" t="s">
        <v>414</v>
      </c>
      <c r="Q9" s="837"/>
      <c r="R9" s="837"/>
      <c r="S9" s="837"/>
      <c r="T9" s="837"/>
      <c r="U9" s="837"/>
      <c r="V9" s="837"/>
      <c r="W9" s="837"/>
      <c r="X9" s="837"/>
      <c r="Y9" s="837"/>
      <c r="Z9" s="837"/>
      <c r="AA9" s="837"/>
      <c r="AB9" s="837"/>
      <c r="AC9" s="837"/>
      <c r="AD9" s="837"/>
      <c r="AE9" s="837"/>
      <c r="AF9" s="837"/>
      <c r="AG9" s="837"/>
      <c r="AH9" s="601"/>
      <c r="AI9" s="601"/>
      <c r="AJ9" s="601"/>
      <c r="AK9" s="601"/>
      <c r="AL9" s="601"/>
      <c r="AM9" s="601"/>
    </row>
    <row r="10" spans="1:39" s="408" customFormat="1" ht="25.5" customHeight="1">
      <c r="A10" s="833"/>
      <c r="B10" s="833"/>
      <c r="C10" s="833"/>
      <c r="D10" s="833"/>
      <c r="E10" s="833"/>
      <c r="F10" s="833"/>
      <c r="G10" s="833"/>
      <c r="H10" s="833"/>
      <c r="I10" s="600"/>
      <c r="K10" s="601"/>
      <c r="L10" s="601"/>
      <c r="M10" s="601"/>
      <c r="N10" s="601"/>
      <c r="O10" s="601"/>
      <c r="P10" s="836" t="s">
        <v>575</v>
      </c>
      <c r="Q10" s="837"/>
      <c r="R10" s="837"/>
      <c r="S10" s="837"/>
      <c r="T10" s="837"/>
      <c r="U10" s="837"/>
      <c r="V10" s="837"/>
      <c r="W10" s="837"/>
      <c r="X10" s="837"/>
      <c r="Y10" s="837"/>
      <c r="Z10" s="837"/>
      <c r="AA10" s="837"/>
      <c r="AB10" s="837"/>
      <c r="AC10" s="837"/>
      <c r="AD10" s="837"/>
      <c r="AE10" s="837"/>
      <c r="AF10" s="837"/>
      <c r="AG10" s="837"/>
      <c r="AH10" s="601"/>
      <c r="AI10" s="601"/>
      <c r="AJ10" s="601"/>
      <c r="AK10" s="601"/>
      <c r="AL10" s="601"/>
      <c r="AM10" s="601"/>
    </row>
    <row r="11" spans="1:53" ht="6.75" customHeight="1">
      <c r="A11" s="268"/>
      <c r="B11" s="268"/>
      <c r="C11" s="268"/>
      <c r="D11" s="268"/>
      <c r="E11" s="268"/>
      <c r="F11" s="268"/>
      <c r="G11" s="268"/>
      <c r="H11" s="268"/>
      <c r="I11" s="599"/>
      <c r="J11" s="268"/>
      <c r="K11" s="597"/>
      <c r="L11" s="597"/>
      <c r="M11" s="597"/>
      <c r="N11" s="597"/>
      <c r="O11" s="597"/>
      <c r="P11" s="597"/>
      <c r="Q11" s="597"/>
      <c r="R11" s="597"/>
      <c r="S11" s="602"/>
      <c r="T11" s="602"/>
      <c r="U11" s="602"/>
      <c r="V11" s="602"/>
      <c r="W11" s="602"/>
      <c r="X11" s="602"/>
      <c r="Y11" s="602"/>
      <c r="Z11" s="602"/>
      <c r="AA11" s="602"/>
      <c r="AB11" s="602"/>
      <c r="AC11" s="602"/>
      <c r="AD11" s="602"/>
      <c r="AE11" s="602"/>
      <c r="AF11" s="602"/>
      <c r="AG11" s="597"/>
      <c r="AH11" s="597"/>
      <c r="AI11" s="597"/>
      <c r="AJ11" s="597"/>
      <c r="AK11" s="597"/>
      <c r="AL11" s="597"/>
      <c r="AM11" s="597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</row>
    <row r="12" spans="1:53" ht="12.75">
      <c r="A12" s="268"/>
      <c r="B12" s="268"/>
      <c r="C12" s="268"/>
      <c r="D12" s="268"/>
      <c r="E12" s="268"/>
      <c r="F12" s="268"/>
      <c r="G12" s="268"/>
      <c r="H12" s="268"/>
      <c r="I12" s="397"/>
      <c r="J12" s="268"/>
      <c r="K12" s="603" t="s">
        <v>416</v>
      </c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</row>
    <row r="13" spans="1:53" ht="12.75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405" t="s">
        <v>91</v>
      </c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</row>
    <row r="14" spans="1:53" ht="12.75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417" t="s">
        <v>415</v>
      </c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</row>
    <row r="15" spans="1:53" ht="9" customHeight="1">
      <c r="A15" s="270"/>
      <c r="B15" s="415"/>
      <c r="C15" s="415"/>
      <c r="D15" s="415"/>
      <c r="E15" s="415"/>
      <c r="F15" s="415"/>
      <c r="G15" s="415"/>
      <c r="H15" s="415"/>
      <c r="I15" s="270"/>
      <c r="J15" s="270"/>
      <c r="K15" s="418" t="s">
        <v>92</v>
      </c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</row>
    <row r="16" spans="11:12" s="67" customFormat="1" ht="15.75" customHeight="1">
      <c r="K16" s="419" t="s">
        <v>432</v>
      </c>
      <c r="L16" s="420"/>
    </row>
    <row r="17" spans="1:53" ht="12.75" customHeight="1">
      <c r="A17" s="421"/>
      <c r="B17" s="270"/>
      <c r="C17" s="270"/>
      <c r="D17" s="270"/>
      <c r="E17" s="270"/>
      <c r="F17" s="270"/>
      <c r="G17" s="270"/>
      <c r="H17" s="270"/>
      <c r="I17" s="270"/>
      <c r="J17" s="422" t="s">
        <v>93</v>
      </c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</row>
    <row r="18" spans="1:53" ht="15.75">
      <c r="A18" s="270"/>
      <c r="B18" s="270"/>
      <c r="C18" s="270"/>
      <c r="D18" s="270"/>
      <c r="E18" s="270"/>
      <c r="F18" s="270"/>
      <c r="G18" s="270"/>
      <c r="H18" s="270"/>
      <c r="I18" s="270"/>
      <c r="J18" s="416"/>
      <c r="K18" s="835" t="s">
        <v>431</v>
      </c>
      <c r="L18" s="835"/>
      <c r="M18" s="835"/>
      <c r="N18" s="835"/>
      <c r="O18" s="835"/>
      <c r="P18" s="835"/>
      <c r="Q18" s="835"/>
      <c r="R18" s="835"/>
      <c r="S18" s="835"/>
      <c r="T18" s="835"/>
      <c r="U18" s="835"/>
      <c r="V18" s="835"/>
      <c r="W18" s="835"/>
      <c r="X18" s="835"/>
      <c r="Y18" s="835"/>
      <c r="Z18" s="835"/>
      <c r="AA18" s="270"/>
      <c r="AB18" s="835" t="s">
        <v>430</v>
      </c>
      <c r="AC18" s="835"/>
      <c r="AD18" s="835"/>
      <c r="AE18" s="835"/>
      <c r="AF18" s="835"/>
      <c r="AG18" s="835"/>
      <c r="AH18" s="835"/>
      <c r="AI18" s="835"/>
      <c r="AJ18" s="835"/>
      <c r="AK18" s="835"/>
      <c r="AL18" s="835"/>
      <c r="AM18" s="835"/>
      <c r="AN18" s="835"/>
      <c r="AO18" s="835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</row>
    <row r="19" spans="1:53" ht="10.5" customHeight="1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828"/>
      <c r="L19" s="828"/>
      <c r="M19" s="828"/>
      <c r="N19" s="828"/>
      <c r="O19" s="828"/>
      <c r="P19" s="828"/>
      <c r="Q19" s="828"/>
      <c r="R19" s="828"/>
      <c r="S19" s="828"/>
      <c r="T19" s="828"/>
      <c r="U19" s="828"/>
      <c r="V19" s="828"/>
      <c r="W19" s="828"/>
      <c r="X19" s="828"/>
      <c r="Y19" s="828"/>
      <c r="Z19" s="828"/>
      <c r="AA19" s="270"/>
      <c r="AB19" s="270"/>
      <c r="AC19" s="270"/>
      <c r="AD19" s="270"/>
      <c r="AE19" s="270"/>
      <c r="AF19" s="270"/>
      <c r="AG19" s="270"/>
      <c r="AH19" s="829"/>
      <c r="AI19" s="829"/>
      <c r="AJ19" s="829"/>
      <c r="AK19" s="829"/>
      <c r="AL19" s="829"/>
      <c r="AM19" s="423"/>
      <c r="AN19" s="423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</row>
    <row r="20" spans="1:53" ht="9.75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821" t="s">
        <v>392</v>
      </c>
      <c r="AN20" s="821"/>
      <c r="AO20" s="821"/>
      <c r="AP20" s="821"/>
      <c r="AQ20" s="821"/>
      <c r="AR20" s="821"/>
      <c r="AS20" s="821"/>
      <c r="AT20" s="821"/>
      <c r="AU20" s="821"/>
      <c r="AV20" s="821"/>
      <c r="AW20" s="821"/>
      <c r="AX20" s="821"/>
      <c r="AY20" s="821"/>
      <c r="AZ20" s="821"/>
      <c r="BA20" s="270"/>
    </row>
    <row r="21" spans="1:53" ht="14.25">
      <c r="A21" s="820" t="s">
        <v>94</v>
      </c>
      <c r="B21" s="820"/>
      <c r="C21" s="820"/>
      <c r="D21" s="820"/>
      <c r="E21" s="820"/>
      <c r="F21" s="820"/>
      <c r="G21" s="820"/>
      <c r="H21" s="820"/>
      <c r="I21" s="820"/>
      <c r="J21" s="820"/>
      <c r="K21" s="820"/>
      <c r="L21" s="820"/>
      <c r="M21" s="820"/>
      <c r="N21" s="820"/>
      <c r="O21" s="820"/>
      <c r="P21" s="820"/>
      <c r="Q21" s="820"/>
      <c r="R21" s="820"/>
      <c r="S21" s="820"/>
      <c r="T21" s="820"/>
      <c r="U21" s="820"/>
      <c r="V21" s="820"/>
      <c r="W21" s="820"/>
      <c r="X21" s="820"/>
      <c r="Y21" s="820"/>
      <c r="Z21" s="820"/>
      <c r="AA21" s="820"/>
      <c r="AB21" s="820"/>
      <c r="AC21" s="820"/>
      <c r="AD21" s="820"/>
      <c r="AE21" s="820"/>
      <c r="AF21" s="820"/>
      <c r="AG21" s="820"/>
      <c r="AH21" s="820"/>
      <c r="AI21" s="820"/>
      <c r="AJ21" s="820"/>
      <c r="AK21" s="820"/>
      <c r="AL21" s="820"/>
      <c r="AM21" s="820"/>
      <c r="AN21" s="820"/>
      <c r="AO21" s="820"/>
      <c r="AP21" s="820"/>
      <c r="AQ21" s="820"/>
      <c r="AR21" s="820"/>
      <c r="AS21" s="820"/>
      <c r="AT21" s="820"/>
      <c r="AU21" s="820"/>
      <c r="AV21" s="820"/>
      <c r="AW21" s="820"/>
      <c r="AX21" s="820"/>
      <c r="AY21" s="820"/>
      <c r="AZ21" s="820"/>
      <c r="BA21" s="820"/>
    </row>
    <row r="22" spans="1:53" ht="5.25" customHeight="1" thickBot="1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424"/>
      <c r="AC22" s="424"/>
      <c r="AD22" s="424"/>
      <c r="AE22" s="424"/>
      <c r="AF22" s="424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</row>
    <row r="23" spans="1:53" s="266" customFormat="1" ht="12.75" customHeight="1" thickBot="1">
      <c r="A23" s="824" t="s">
        <v>95</v>
      </c>
      <c r="B23" s="791" t="s">
        <v>22</v>
      </c>
      <c r="C23" s="792"/>
      <c r="D23" s="792"/>
      <c r="E23" s="792"/>
      <c r="F23" s="791" t="s">
        <v>23</v>
      </c>
      <c r="G23" s="790"/>
      <c r="H23" s="790"/>
      <c r="I23" s="790"/>
      <c r="J23" s="793"/>
      <c r="K23" s="791" t="s">
        <v>24</v>
      </c>
      <c r="L23" s="790"/>
      <c r="M23" s="790"/>
      <c r="N23" s="790"/>
      <c r="O23" s="791" t="s">
        <v>25</v>
      </c>
      <c r="P23" s="792"/>
      <c r="Q23" s="792"/>
      <c r="R23" s="794"/>
      <c r="S23" s="789" t="s">
        <v>26</v>
      </c>
      <c r="T23" s="790"/>
      <c r="U23" s="790"/>
      <c r="V23" s="790"/>
      <c r="W23" s="793"/>
      <c r="X23" s="791" t="s">
        <v>27</v>
      </c>
      <c r="Y23" s="790"/>
      <c r="Z23" s="790"/>
      <c r="AA23" s="790"/>
      <c r="AB23" s="791" t="s">
        <v>28</v>
      </c>
      <c r="AC23" s="790"/>
      <c r="AD23" s="790"/>
      <c r="AE23" s="793"/>
      <c r="AF23" s="789" t="s">
        <v>29</v>
      </c>
      <c r="AG23" s="790"/>
      <c r="AH23" s="790"/>
      <c r="AI23" s="790"/>
      <c r="AJ23" s="793"/>
      <c r="AK23" s="791" t="s">
        <v>30</v>
      </c>
      <c r="AL23" s="790"/>
      <c r="AM23" s="790"/>
      <c r="AN23" s="790"/>
      <c r="AO23" s="791" t="s">
        <v>31</v>
      </c>
      <c r="AP23" s="790"/>
      <c r="AQ23" s="790"/>
      <c r="AR23" s="793"/>
      <c r="AS23" s="789" t="s">
        <v>32</v>
      </c>
      <c r="AT23" s="790"/>
      <c r="AU23" s="790"/>
      <c r="AV23" s="790"/>
      <c r="AW23" s="790"/>
      <c r="AX23" s="791" t="s">
        <v>33</v>
      </c>
      <c r="AY23" s="790"/>
      <c r="AZ23" s="790"/>
      <c r="BA23" s="793"/>
    </row>
    <row r="24" spans="1:53" s="267" customFormat="1" ht="13.5" thickBot="1">
      <c r="A24" s="825"/>
      <c r="B24" s="737">
        <v>1</v>
      </c>
      <c r="C24" s="738">
        <v>2</v>
      </c>
      <c r="D24" s="738">
        <v>3</v>
      </c>
      <c r="E24" s="739">
        <v>4</v>
      </c>
      <c r="F24" s="737">
        <v>5</v>
      </c>
      <c r="G24" s="738">
        <v>6</v>
      </c>
      <c r="H24" s="738">
        <v>7</v>
      </c>
      <c r="I24" s="738">
        <v>8</v>
      </c>
      <c r="J24" s="740">
        <v>9</v>
      </c>
      <c r="K24" s="737">
        <v>10</v>
      </c>
      <c r="L24" s="738">
        <v>11</v>
      </c>
      <c r="M24" s="738">
        <v>12</v>
      </c>
      <c r="N24" s="739">
        <v>13</v>
      </c>
      <c r="O24" s="737">
        <v>14</v>
      </c>
      <c r="P24" s="738">
        <v>15</v>
      </c>
      <c r="Q24" s="738">
        <v>16</v>
      </c>
      <c r="R24" s="740">
        <v>17</v>
      </c>
      <c r="S24" s="741">
        <v>18</v>
      </c>
      <c r="T24" s="738">
        <v>19</v>
      </c>
      <c r="U24" s="738">
        <v>20</v>
      </c>
      <c r="V24" s="738">
        <v>21</v>
      </c>
      <c r="W24" s="740">
        <v>22</v>
      </c>
      <c r="X24" s="737">
        <v>23</v>
      </c>
      <c r="Y24" s="738">
        <v>24</v>
      </c>
      <c r="Z24" s="738">
        <v>25</v>
      </c>
      <c r="AA24" s="739">
        <v>26</v>
      </c>
      <c r="AB24" s="737">
        <v>27</v>
      </c>
      <c r="AC24" s="738">
        <v>28</v>
      </c>
      <c r="AD24" s="738">
        <v>29</v>
      </c>
      <c r="AE24" s="740">
        <v>30</v>
      </c>
      <c r="AF24" s="741">
        <v>31</v>
      </c>
      <c r="AG24" s="738">
        <v>32</v>
      </c>
      <c r="AH24" s="738">
        <v>33</v>
      </c>
      <c r="AI24" s="738">
        <v>34</v>
      </c>
      <c r="AJ24" s="742">
        <v>35</v>
      </c>
      <c r="AK24" s="737">
        <v>36</v>
      </c>
      <c r="AL24" s="738">
        <v>37</v>
      </c>
      <c r="AM24" s="738">
        <v>38</v>
      </c>
      <c r="AN24" s="739">
        <v>39</v>
      </c>
      <c r="AO24" s="737">
        <v>40</v>
      </c>
      <c r="AP24" s="738">
        <v>41</v>
      </c>
      <c r="AQ24" s="738">
        <v>42</v>
      </c>
      <c r="AR24" s="740">
        <v>43</v>
      </c>
      <c r="AS24" s="741">
        <v>44</v>
      </c>
      <c r="AT24" s="741">
        <v>45</v>
      </c>
      <c r="AU24" s="738">
        <v>46</v>
      </c>
      <c r="AV24" s="738">
        <v>47</v>
      </c>
      <c r="AW24" s="739">
        <v>48</v>
      </c>
      <c r="AX24" s="737">
        <v>49</v>
      </c>
      <c r="AY24" s="741">
        <v>50</v>
      </c>
      <c r="AZ24" s="743">
        <v>51</v>
      </c>
      <c r="BA24" s="744">
        <v>52</v>
      </c>
    </row>
    <row r="25" spans="1:53" s="268" customFormat="1" ht="12.75">
      <c r="A25" s="826"/>
      <c r="B25" s="745">
        <v>4</v>
      </c>
      <c r="C25" s="746">
        <v>11</v>
      </c>
      <c r="D25" s="746">
        <v>18</v>
      </c>
      <c r="E25" s="747">
        <v>25</v>
      </c>
      <c r="F25" s="745">
        <v>2</v>
      </c>
      <c r="G25" s="746">
        <v>9</v>
      </c>
      <c r="H25" s="746">
        <v>16</v>
      </c>
      <c r="I25" s="746">
        <v>23</v>
      </c>
      <c r="J25" s="748">
        <v>30</v>
      </c>
      <c r="K25" s="745">
        <v>6</v>
      </c>
      <c r="L25" s="746">
        <v>13</v>
      </c>
      <c r="M25" s="746">
        <v>20</v>
      </c>
      <c r="N25" s="747">
        <v>27</v>
      </c>
      <c r="O25" s="745">
        <v>4</v>
      </c>
      <c r="P25" s="746">
        <v>11</v>
      </c>
      <c r="Q25" s="746">
        <v>18</v>
      </c>
      <c r="R25" s="748">
        <v>25</v>
      </c>
      <c r="S25" s="749">
        <v>1</v>
      </c>
      <c r="T25" s="746">
        <v>8</v>
      </c>
      <c r="U25" s="746">
        <v>15</v>
      </c>
      <c r="V25" s="746">
        <v>22</v>
      </c>
      <c r="W25" s="748">
        <v>29</v>
      </c>
      <c r="X25" s="745">
        <v>5</v>
      </c>
      <c r="Y25" s="746">
        <v>12</v>
      </c>
      <c r="Z25" s="746">
        <v>19</v>
      </c>
      <c r="AA25" s="747">
        <v>26</v>
      </c>
      <c r="AB25" s="745">
        <v>4</v>
      </c>
      <c r="AC25" s="746">
        <v>11</v>
      </c>
      <c r="AD25" s="746">
        <v>18</v>
      </c>
      <c r="AE25" s="748">
        <v>25</v>
      </c>
      <c r="AF25" s="749">
        <v>1</v>
      </c>
      <c r="AG25" s="746">
        <v>8</v>
      </c>
      <c r="AH25" s="746">
        <v>15</v>
      </c>
      <c r="AI25" s="746">
        <v>22</v>
      </c>
      <c r="AJ25" s="750">
        <v>29</v>
      </c>
      <c r="AK25" s="745">
        <v>6</v>
      </c>
      <c r="AL25" s="746">
        <v>13</v>
      </c>
      <c r="AM25" s="746">
        <v>20</v>
      </c>
      <c r="AN25" s="747">
        <v>27</v>
      </c>
      <c r="AO25" s="745">
        <v>3</v>
      </c>
      <c r="AP25" s="746">
        <v>10</v>
      </c>
      <c r="AQ25" s="746">
        <v>17</v>
      </c>
      <c r="AR25" s="748">
        <v>24</v>
      </c>
      <c r="AS25" s="749">
        <v>1</v>
      </c>
      <c r="AT25" s="749">
        <v>8</v>
      </c>
      <c r="AU25" s="746">
        <v>15</v>
      </c>
      <c r="AV25" s="746">
        <v>22</v>
      </c>
      <c r="AW25" s="747">
        <v>29</v>
      </c>
      <c r="AX25" s="745">
        <v>5</v>
      </c>
      <c r="AY25" s="749">
        <v>12</v>
      </c>
      <c r="AZ25" s="746">
        <v>19</v>
      </c>
      <c r="BA25" s="748">
        <v>26</v>
      </c>
    </row>
    <row r="26" spans="1:53" s="268" customFormat="1" ht="13.5" thickBot="1">
      <c r="A26" s="827"/>
      <c r="B26" s="751">
        <v>10</v>
      </c>
      <c r="C26" s="752">
        <v>17</v>
      </c>
      <c r="D26" s="752">
        <v>24</v>
      </c>
      <c r="E26" s="753">
        <v>1</v>
      </c>
      <c r="F26" s="751">
        <v>8</v>
      </c>
      <c r="G26" s="752">
        <v>15</v>
      </c>
      <c r="H26" s="752">
        <v>22</v>
      </c>
      <c r="I26" s="752">
        <v>29</v>
      </c>
      <c r="J26" s="754">
        <v>5</v>
      </c>
      <c r="K26" s="751">
        <v>12</v>
      </c>
      <c r="L26" s="752">
        <v>19</v>
      </c>
      <c r="M26" s="752">
        <v>26</v>
      </c>
      <c r="N26" s="753">
        <v>3</v>
      </c>
      <c r="O26" s="751">
        <v>10</v>
      </c>
      <c r="P26" s="752">
        <v>17</v>
      </c>
      <c r="Q26" s="752">
        <v>24</v>
      </c>
      <c r="R26" s="754">
        <v>31</v>
      </c>
      <c r="S26" s="755">
        <v>7</v>
      </c>
      <c r="T26" s="752">
        <v>14</v>
      </c>
      <c r="U26" s="752">
        <v>21</v>
      </c>
      <c r="V26" s="752">
        <v>28</v>
      </c>
      <c r="W26" s="754">
        <v>4</v>
      </c>
      <c r="X26" s="751">
        <v>11</v>
      </c>
      <c r="Y26" s="752">
        <v>18</v>
      </c>
      <c r="Z26" s="752">
        <v>25</v>
      </c>
      <c r="AA26" s="753">
        <v>3</v>
      </c>
      <c r="AB26" s="751">
        <v>10</v>
      </c>
      <c r="AC26" s="752">
        <v>17</v>
      </c>
      <c r="AD26" s="752">
        <v>24</v>
      </c>
      <c r="AE26" s="754">
        <v>31</v>
      </c>
      <c r="AF26" s="755">
        <v>7</v>
      </c>
      <c r="AG26" s="752">
        <v>14</v>
      </c>
      <c r="AH26" s="752">
        <v>21</v>
      </c>
      <c r="AI26" s="752">
        <v>28</v>
      </c>
      <c r="AJ26" s="756">
        <v>5</v>
      </c>
      <c r="AK26" s="751">
        <v>12</v>
      </c>
      <c r="AL26" s="752">
        <v>19</v>
      </c>
      <c r="AM26" s="752">
        <v>26</v>
      </c>
      <c r="AN26" s="753">
        <v>2</v>
      </c>
      <c r="AO26" s="751">
        <v>9</v>
      </c>
      <c r="AP26" s="752">
        <v>16</v>
      </c>
      <c r="AQ26" s="752">
        <v>23</v>
      </c>
      <c r="AR26" s="754">
        <v>30</v>
      </c>
      <c r="AS26" s="755">
        <v>7</v>
      </c>
      <c r="AT26" s="755">
        <v>14</v>
      </c>
      <c r="AU26" s="752">
        <v>21</v>
      </c>
      <c r="AV26" s="752">
        <v>28</v>
      </c>
      <c r="AW26" s="753">
        <v>4</v>
      </c>
      <c r="AX26" s="751">
        <v>11</v>
      </c>
      <c r="AY26" s="755">
        <v>18</v>
      </c>
      <c r="AZ26" s="752">
        <v>25</v>
      </c>
      <c r="BA26" s="754">
        <v>31</v>
      </c>
    </row>
    <row r="27" spans="1:53" s="268" customFormat="1" ht="12.75">
      <c r="A27" s="690" t="s">
        <v>49</v>
      </c>
      <c r="B27" s="691" t="s">
        <v>96</v>
      </c>
      <c r="C27" s="692" t="s">
        <v>96</v>
      </c>
      <c r="D27" s="692" t="s">
        <v>96</v>
      </c>
      <c r="E27" s="693" t="s">
        <v>96</v>
      </c>
      <c r="F27" s="694" t="s">
        <v>96</v>
      </c>
      <c r="G27" s="691" t="s">
        <v>96</v>
      </c>
      <c r="H27" s="692" t="s">
        <v>96</v>
      </c>
      <c r="I27" s="692" t="s">
        <v>96</v>
      </c>
      <c r="J27" s="695" t="s">
        <v>96</v>
      </c>
      <c r="K27" s="691" t="s">
        <v>96</v>
      </c>
      <c r="L27" s="692" t="s">
        <v>96</v>
      </c>
      <c r="M27" s="692" t="s">
        <v>96</v>
      </c>
      <c r="N27" s="693" t="s">
        <v>96</v>
      </c>
      <c r="O27" s="694" t="s">
        <v>96</v>
      </c>
      <c r="P27" s="691" t="s">
        <v>96</v>
      </c>
      <c r="Q27" s="692" t="s">
        <v>97</v>
      </c>
      <c r="R27" s="695" t="s">
        <v>97</v>
      </c>
      <c r="S27" s="696" t="s">
        <v>58</v>
      </c>
      <c r="T27" s="697" t="s">
        <v>58</v>
      </c>
      <c r="U27" s="697" t="s">
        <v>58</v>
      </c>
      <c r="V27" s="697" t="s">
        <v>58</v>
      </c>
      <c r="W27" s="698" t="s">
        <v>58</v>
      </c>
      <c r="X27" s="691" t="s">
        <v>98</v>
      </c>
      <c r="Y27" s="691" t="s">
        <v>98</v>
      </c>
      <c r="Z27" s="692" t="s">
        <v>96</v>
      </c>
      <c r="AA27" s="693" t="s">
        <v>96</v>
      </c>
      <c r="AB27" s="694" t="s">
        <v>96</v>
      </c>
      <c r="AC27" s="691" t="s">
        <v>96</v>
      </c>
      <c r="AD27" s="692" t="s">
        <v>96</v>
      </c>
      <c r="AE27" s="695" t="s">
        <v>96</v>
      </c>
      <c r="AF27" s="699" t="s">
        <v>96</v>
      </c>
      <c r="AG27" s="691" t="s">
        <v>96</v>
      </c>
      <c r="AH27" s="692" t="s">
        <v>96</v>
      </c>
      <c r="AI27" s="692" t="s">
        <v>96</v>
      </c>
      <c r="AJ27" s="695" t="s">
        <v>96</v>
      </c>
      <c r="AK27" s="691" t="s">
        <v>96</v>
      </c>
      <c r="AL27" s="692" t="s">
        <v>96</v>
      </c>
      <c r="AM27" s="692" t="s">
        <v>96</v>
      </c>
      <c r="AN27" s="692" t="s">
        <v>96</v>
      </c>
      <c r="AO27" s="694" t="s">
        <v>97</v>
      </c>
      <c r="AP27" s="691" t="s">
        <v>97</v>
      </c>
      <c r="AQ27" s="692" t="s">
        <v>97</v>
      </c>
      <c r="AR27" s="695" t="s">
        <v>58</v>
      </c>
      <c r="AS27" s="699" t="s">
        <v>58</v>
      </c>
      <c r="AT27" s="691" t="s">
        <v>58</v>
      </c>
      <c r="AU27" s="692" t="s">
        <v>58</v>
      </c>
      <c r="AV27" s="692" t="s">
        <v>58</v>
      </c>
      <c r="AW27" s="693" t="s">
        <v>58</v>
      </c>
      <c r="AX27" s="700" t="s">
        <v>58</v>
      </c>
      <c r="AY27" s="692" t="s">
        <v>58</v>
      </c>
      <c r="AZ27" s="692" t="s">
        <v>58</v>
      </c>
      <c r="BA27" s="695" t="s">
        <v>58</v>
      </c>
    </row>
    <row r="28" spans="1:53" s="268" customFormat="1" ht="12.75">
      <c r="A28" s="701" t="s">
        <v>61</v>
      </c>
      <c r="B28" s="702" t="s">
        <v>96</v>
      </c>
      <c r="C28" s="703" t="s">
        <v>96</v>
      </c>
      <c r="D28" s="703" t="s">
        <v>96</v>
      </c>
      <c r="E28" s="704" t="s">
        <v>96</v>
      </c>
      <c r="F28" s="705" t="s">
        <v>96</v>
      </c>
      <c r="G28" s="702" t="s">
        <v>96</v>
      </c>
      <c r="H28" s="703" t="s">
        <v>96</v>
      </c>
      <c r="I28" s="703" t="s">
        <v>96</v>
      </c>
      <c r="J28" s="706" t="s">
        <v>96</v>
      </c>
      <c r="K28" s="702" t="s">
        <v>96</v>
      </c>
      <c r="L28" s="703" t="s">
        <v>96</v>
      </c>
      <c r="M28" s="703" t="s">
        <v>96</v>
      </c>
      <c r="N28" s="704" t="s">
        <v>96</v>
      </c>
      <c r="O28" s="705" t="s">
        <v>96</v>
      </c>
      <c r="P28" s="702" t="s">
        <v>96</v>
      </c>
      <c r="Q28" s="703" t="s">
        <v>97</v>
      </c>
      <c r="R28" s="706" t="s">
        <v>97</v>
      </c>
      <c r="S28" s="707" t="s">
        <v>58</v>
      </c>
      <c r="T28" s="708" t="s">
        <v>58</v>
      </c>
      <c r="U28" s="708" t="s">
        <v>58</v>
      </c>
      <c r="V28" s="708" t="s">
        <v>58</v>
      </c>
      <c r="W28" s="709" t="s">
        <v>58</v>
      </c>
      <c r="X28" s="702" t="s">
        <v>98</v>
      </c>
      <c r="Y28" s="702" t="s">
        <v>98</v>
      </c>
      <c r="Z28" s="703" t="s">
        <v>96</v>
      </c>
      <c r="AA28" s="704" t="s">
        <v>96</v>
      </c>
      <c r="AB28" s="705" t="s">
        <v>96</v>
      </c>
      <c r="AC28" s="702" t="s">
        <v>96</v>
      </c>
      <c r="AD28" s="703" t="s">
        <v>96</v>
      </c>
      <c r="AE28" s="706" t="s">
        <v>96</v>
      </c>
      <c r="AF28" s="710" t="s">
        <v>96</v>
      </c>
      <c r="AG28" s="702" t="s">
        <v>96</v>
      </c>
      <c r="AH28" s="703" t="s">
        <v>96</v>
      </c>
      <c r="AI28" s="703" t="s">
        <v>96</v>
      </c>
      <c r="AJ28" s="706" t="s">
        <v>96</v>
      </c>
      <c r="AK28" s="702" t="s">
        <v>96</v>
      </c>
      <c r="AL28" s="703" t="s">
        <v>96</v>
      </c>
      <c r="AM28" s="703" t="s">
        <v>96</v>
      </c>
      <c r="AN28" s="703" t="s">
        <v>96</v>
      </c>
      <c r="AO28" s="705" t="s">
        <v>97</v>
      </c>
      <c r="AP28" s="702" t="s">
        <v>97</v>
      </c>
      <c r="AQ28" s="703" t="s">
        <v>97</v>
      </c>
      <c r="AR28" s="706" t="s">
        <v>58</v>
      </c>
      <c r="AS28" s="710" t="s">
        <v>58</v>
      </c>
      <c r="AT28" s="702" t="s">
        <v>58</v>
      </c>
      <c r="AU28" s="703" t="s">
        <v>58</v>
      </c>
      <c r="AV28" s="703" t="s">
        <v>58</v>
      </c>
      <c r="AW28" s="704" t="s">
        <v>58</v>
      </c>
      <c r="AX28" s="711" t="s">
        <v>58</v>
      </c>
      <c r="AY28" s="703" t="s">
        <v>58</v>
      </c>
      <c r="AZ28" s="703" t="s">
        <v>58</v>
      </c>
      <c r="BA28" s="706" t="s">
        <v>58</v>
      </c>
    </row>
    <row r="29" spans="1:53" s="268" customFormat="1" ht="12.75">
      <c r="A29" s="701" t="s">
        <v>51</v>
      </c>
      <c r="B29" s="702" t="s">
        <v>96</v>
      </c>
      <c r="C29" s="703" t="s">
        <v>96</v>
      </c>
      <c r="D29" s="703" t="s">
        <v>96</v>
      </c>
      <c r="E29" s="704" t="s">
        <v>96</v>
      </c>
      <c r="F29" s="705" t="s">
        <v>96</v>
      </c>
      <c r="G29" s="702" t="s">
        <v>96</v>
      </c>
      <c r="H29" s="703" t="s">
        <v>96</v>
      </c>
      <c r="I29" s="703" t="s">
        <v>96</v>
      </c>
      <c r="J29" s="706" t="s">
        <v>96</v>
      </c>
      <c r="K29" s="702" t="s">
        <v>96</v>
      </c>
      <c r="L29" s="703" t="s">
        <v>96</v>
      </c>
      <c r="M29" s="703" t="s">
        <v>96</v>
      </c>
      <c r="N29" s="704" t="s">
        <v>96</v>
      </c>
      <c r="O29" s="705" t="s">
        <v>96</v>
      </c>
      <c r="P29" s="702" t="s">
        <v>96</v>
      </c>
      <c r="Q29" s="703" t="s">
        <v>97</v>
      </c>
      <c r="R29" s="706" t="s">
        <v>97</v>
      </c>
      <c r="S29" s="707" t="s">
        <v>58</v>
      </c>
      <c r="T29" s="708" t="s">
        <v>58</v>
      </c>
      <c r="U29" s="708" t="s">
        <v>58</v>
      </c>
      <c r="V29" s="708" t="s">
        <v>98</v>
      </c>
      <c r="W29" s="709" t="s">
        <v>98</v>
      </c>
      <c r="X29" s="712" t="s">
        <v>98</v>
      </c>
      <c r="Y29" s="702" t="s">
        <v>98</v>
      </c>
      <c r="Z29" s="703" t="s">
        <v>96</v>
      </c>
      <c r="AA29" s="704" t="s">
        <v>96</v>
      </c>
      <c r="AB29" s="705" t="s">
        <v>96</v>
      </c>
      <c r="AC29" s="702" t="s">
        <v>96</v>
      </c>
      <c r="AD29" s="703" t="s">
        <v>96</v>
      </c>
      <c r="AE29" s="706" t="s">
        <v>96</v>
      </c>
      <c r="AF29" s="710" t="s">
        <v>96</v>
      </c>
      <c r="AG29" s="702" t="s">
        <v>96</v>
      </c>
      <c r="AH29" s="703" t="s">
        <v>96</v>
      </c>
      <c r="AI29" s="703" t="s">
        <v>96</v>
      </c>
      <c r="AJ29" s="706" t="s">
        <v>96</v>
      </c>
      <c r="AK29" s="702" t="s">
        <v>96</v>
      </c>
      <c r="AL29" s="703" t="s">
        <v>96</v>
      </c>
      <c r="AM29" s="703" t="s">
        <v>96</v>
      </c>
      <c r="AN29" s="703" t="s">
        <v>96</v>
      </c>
      <c r="AO29" s="705" t="s">
        <v>97</v>
      </c>
      <c r="AP29" s="702" t="s">
        <v>97</v>
      </c>
      <c r="AQ29" s="703" t="s">
        <v>97</v>
      </c>
      <c r="AR29" s="706" t="s">
        <v>58</v>
      </c>
      <c r="AS29" s="710" t="s">
        <v>58</v>
      </c>
      <c r="AT29" s="702" t="s">
        <v>58</v>
      </c>
      <c r="AU29" s="703" t="s">
        <v>58</v>
      </c>
      <c r="AV29" s="703" t="s">
        <v>58</v>
      </c>
      <c r="AW29" s="704" t="s">
        <v>58</v>
      </c>
      <c r="AX29" s="711" t="s">
        <v>58</v>
      </c>
      <c r="AY29" s="703" t="s">
        <v>58</v>
      </c>
      <c r="AZ29" s="703" t="s">
        <v>58</v>
      </c>
      <c r="BA29" s="706" t="s">
        <v>58</v>
      </c>
    </row>
    <row r="30" spans="1:53" s="268" customFormat="1" ht="13.5" thickBot="1">
      <c r="A30" s="713" t="s">
        <v>63</v>
      </c>
      <c r="B30" s="714" t="s">
        <v>96</v>
      </c>
      <c r="C30" s="715" t="s">
        <v>96</v>
      </c>
      <c r="D30" s="715" t="s">
        <v>96</v>
      </c>
      <c r="E30" s="716" t="s">
        <v>96</v>
      </c>
      <c r="F30" s="717" t="s">
        <v>96</v>
      </c>
      <c r="G30" s="714" t="s">
        <v>96</v>
      </c>
      <c r="H30" s="715" t="s">
        <v>96</v>
      </c>
      <c r="I30" s="715" t="s">
        <v>96</v>
      </c>
      <c r="J30" s="718" t="s">
        <v>96</v>
      </c>
      <c r="K30" s="714" t="s">
        <v>96</v>
      </c>
      <c r="L30" s="715" t="s">
        <v>96</v>
      </c>
      <c r="M30" s="715" t="s">
        <v>96</v>
      </c>
      <c r="N30" s="716" t="s">
        <v>96</v>
      </c>
      <c r="O30" s="717" t="s">
        <v>96</v>
      </c>
      <c r="P30" s="714" t="s">
        <v>96</v>
      </c>
      <c r="Q30" s="715" t="s">
        <v>97</v>
      </c>
      <c r="R30" s="718" t="s">
        <v>97</v>
      </c>
      <c r="S30" s="719" t="s">
        <v>58</v>
      </c>
      <c r="T30" s="720" t="s">
        <v>58</v>
      </c>
      <c r="U30" s="720" t="s">
        <v>58</v>
      </c>
      <c r="V30" s="720" t="s">
        <v>58</v>
      </c>
      <c r="W30" s="721" t="s">
        <v>58</v>
      </c>
      <c r="X30" s="722" t="s">
        <v>98</v>
      </c>
      <c r="Y30" s="714" t="s">
        <v>98</v>
      </c>
      <c r="Z30" s="715" t="s">
        <v>96</v>
      </c>
      <c r="AA30" s="716" t="s">
        <v>96</v>
      </c>
      <c r="AB30" s="717" t="s">
        <v>96</v>
      </c>
      <c r="AC30" s="714" t="s">
        <v>96</v>
      </c>
      <c r="AD30" s="715" t="s">
        <v>96</v>
      </c>
      <c r="AE30" s="718" t="s">
        <v>96</v>
      </c>
      <c r="AF30" s="723" t="s">
        <v>96</v>
      </c>
      <c r="AG30" s="714" t="s">
        <v>96</v>
      </c>
      <c r="AH30" s="715" t="s">
        <v>96</v>
      </c>
      <c r="AI30" s="715" t="s">
        <v>96</v>
      </c>
      <c r="AJ30" s="718" t="s">
        <v>96</v>
      </c>
      <c r="AK30" s="714" t="s">
        <v>96</v>
      </c>
      <c r="AL30" s="715" t="s">
        <v>96</v>
      </c>
      <c r="AM30" s="715" t="s">
        <v>96</v>
      </c>
      <c r="AN30" s="716" t="s">
        <v>97</v>
      </c>
      <c r="AO30" s="717" t="s">
        <v>97</v>
      </c>
      <c r="AP30" s="714" t="s">
        <v>99</v>
      </c>
      <c r="AQ30" s="724"/>
      <c r="AR30" s="725"/>
      <c r="AS30" s="726"/>
      <c r="AT30" s="727"/>
      <c r="AU30" s="715"/>
      <c r="AV30" s="715"/>
      <c r="AW30" s="716"/>
      <c r="AX30" s="728"/>
      <c r="AY30" s="715"/>
      <c r="AZ30" s="715"/>
      <c r="BA30" s="718"/>
    </row>
    <row r="31" spans="1:55" s="267" customFormat="1" ht="12.75" customHeight="1">
      <c r="A31" s="729" t="s">
        <v>417</v>
      </c>
      <c r="B31" s="357"/>
      <c r="C31" s="357"/>
      <c r="D31" s="730" t="s">
        <v>418</v>
      </c>
      <c r="E31" s="731" t="s">
        <v>419</v>
      </c>
      <c r="F31" s="623"/>
      <c r="G31" s="623"/>
      <c r="H31" s="623"/>
      <c r="I31" s="623"/>
      <c r="J31" s="730" t="s">
        <v>420</v>
      </c>
      <c r="K31" s="732" t="s">
        <v>421</v>
      </c>
      <c r="O31" s="732"/>
      <c r="P31" s="730" t="s">
        <v>422</v>
      </c>
      <c r="Q31" s="732" t="s">
        <v>423</v>
      </c>
      <c r="R31" s="732"/>
      <c r="S31" s="732"/>
      <c r="T31" s="730" t="s">
        <v>424</v>
      </c>
      <c r="U31" s="732" t="s">
        <v>425</v>
      </c>
      <c r="V31" s="732"/>
      <c r="W31" s="732"/>
      <c r="X31" s="730" t="s">
        <v>426</v>
      </c>
      <c r="Y31" s="732" t="s">
        <v>427</v>
      </c>
      <c r="Z31" s="732"/>
      <c r="AA31" s="732"/>
      <c r="AB31" s="732"/>
      <c r="AC31" s="732"/>
      <c r="AD31" s="732"/>
      <c r="AE31" s="732"/>
      <c r="AF31" s="732"/>
      <c r="AG31" s="730" t="s">
        <v>72</v>
      </c>
      <c r="AH31" s="267" t="s">
        <v>428</v>
      </c>
      <c r="AR31" s="730" t="s">
        <v>429</v>
      </c>
      <c r="AS31" s="732" t="s">
        <v>544</v>
      </c>
      <c r="AU31" s="357"/>
      <c r="AV31" s="357"/>
      <c r="AW31" s="357"/>
      <c r="AX31" s="357"/>
      <c r="AY31" s="357"/>
      <c r="AZ31" s="357"/>
      <c r="BC31" s="357"/>
    </row>
    <row r="32" s="268" customFormat="1" ht="10.5" customHeight="1">
      <c r="A32" s="267"/>
    </row>
    <row r="33" spans="1:52" s="358" customFormat="1" ht="12.75" customHeight="1">
      <c r="A33" s="822" t="s">
        <v>100</v>
      </c>
      <c r="B33" s="822"/>
      <c r="C33" s="822"/>
      <c r="D33" s="822"/>
      <c r="E33" s="822"/>
      <c r="F33" s="822"/>
      <c r="G33" s="822"/>
      <c r="H33" s="822"/>
      <c r="I33" s="822"/>
      <c r="J33" s="822"/>
      <c r="K33" s="822"/>
      <c r="L33" s="822"/>
      <c r="M33" s="822"/>
      <c r="N33" s="822"/>
      <c r="O33" s="822"/>
      <c r="P33" s="822"/>
      <c r="T33" s="822" t="s">
        <v>101</v>
      </c>
      <c r="U33" s="822"/>
      <c r="V33" s="822"/>
      <c r="W33" s="822"/>
      <c r="X33" s="822"/>
      <c r="Y33" s="822"/>
      <c r="Z33" s="822"/>
      <c r="AA33" s="822"/>
      <c r="AB33" s="822"/>
      <c r="AC33" s="822"/>
      <c r="AD33" s="822"/>
      <c r="AI33" s="823" t="s">
        <v>102</v>
      </c>
      <c r="AJ33" s="823"/>
      <c r="AK33" s="823"/>
      <c r="AL33" s="823"/>
      <c r="AM33" s="823"/>
      <c r="AN33" s="823"/>
      <c r="AO33" s="823"/>
      <c r="AP33" s="823"/>
      <c r="AQ33" s="823"/>
      <c r="AR33" s="823"/>
      <c r="AS33" s="823"/>
      <c r="AT33" s="823"/>
      <c r="AU33" s="823"/>
      <c r="AV33" s="823"/>
      <c r="AW33" s="823"/>
      <c r="AX33" s="823"/>
      <c r="AY33" s="823"/>
      <c r="AZ33" s="823"/>
    </row>
    <row r="34" spans="33:53" s="267" customFormat="1" ht="6" customHeight="1">
      <c r="AG34" s="733"/>
      <c r="AH34" s="734"/>
      <c r="AI34" s="734"/>
      <c r="AJ34" s="734"/>
      <c r="AK34" s="734"/>
      <c r="AL34" s="734"/>
      <c r="AM34" s="734"/>
      <c r="AN34" s="734"/>
      <c r="AO34" s="734"/>
      <c r="AP34" s="734"/>
      <c r="AQ34" s="734"/>
      <c r="AR34" s="734"/>
      <c r="AS34" s="734"/>
      <c r="AT34" s="734"/>
      <c r="AU34" s="734"/>
      <c r="AV34" s="734"/>
      <c r="AW34" s="734"/>
      <c r="AX34" s="734"/>
      <c r="AY34" s="734"/>
      <c r="AZ34" s="734"/>
      <c r="BA34" s="734"/>
    </row>
    <row r="35" spans="1:53" s="359" customFormat="1" ht="49.5" customHeight="1">
      <c r="A35" s="735" t="s">
        <v>95</v>
      </c>
      <c r="B35" s="818" t="s">
        <v>103</v>
      </c>
      <c r="C35" s="818"/>
      <c r="D35" s="818" t="s">
        <v>104</v>
      </c>
      <c r="E35" s="818"/>
      <c r="F35" s="819" t="s">
        <v>105</v>
      </c>
      <c r="G35" s="819"/>
      <c r="H35" s="818" t="s">
        <v>445</v>
      </c>
      <c r="I35" s="818"/>
      <c r="J35" s="818"/>
      <c r="K35" s="818" t="s">
        <v>106</v>
      </c>
      <c r="L35" s="818"/>
      <c r="M35" s="819" t="s">
        <v>40</v>
      </c>
      <c r="N35" s="819"/>
      <c r="O35" s="815" t="s">
        <v>107</v>
      </c>
      <c r="P35" s="815"/>
      <c r="Q35" s="736"/>
      <c r="R35" s="736"/>
      <c r="T35" s="801" t="s">
        <v>108</v>
      </c>
      <c r="U35" s="801"/>
      <c r="V35" s="801"/>
      <c r="W35" s="801"/>
      <c r="X35" s="801"/>
      <c r="Y35" s="801"/>
      <c r="Z35" s="801"/>
      <c r="AA35" s="819" t="s">
        <v>109</v>
      </c>
      <c r="AB35" s="819"/>
      <c r="AC35" s="800" t="s">
        <v>110</v>
      </c>
      <c r="AD35" s="800"/>
      <c r="AG35" s="360"/>
      <c r="AH35" s="801" t="s">
        <v>111</v>
      </c>
      <c r="AI35" s="801"/>
      <c r="AJ35" s="801"/>
      <c r="AK35" s="801"/>
      <c r="AL35" s="801"/>
      <c r="AM35" s="801"/>
      <c r="AN35" s="801"/>
      <c r="AO35" s="801"/>
      <c r="AP35" s="801"/>
      <c r="AQ35" s="801"/>
      <c r="AR35" s="817" t="s">
        <v>444</v>
      </c>
      <c r="AS35" s="817"/>
      <c r="AT35" s="817"/>
      <c r="AU35" s="817"/>
      <c r="AV35" s="817"/>
      <c r="AW35" s="817"/>
      <c r="AX35" s="817"/>
      <c r="AY35" s="817"/>
      <c r="AZ35" s="815" t="s">
        <v>109</v>
      </c>
      <c r="BA35" s="815"/>
    </row>
    <row r="36" spans="1:53" s="359" customFormat="1" ht="12.75" customHeight="1">
      <c r="A36" s="361" t="s">
        <v>49</v>
      </c>
      <c r="B36" s="796">
        <v>30</v>
      </c>
      <c r="C36" s="796"/>
      <c r="D36" s="796">
        <v>5</v>
      </c>
      <c r="E36" s="796"/>
      <c r="F36" s="796">
        <v>2</v>
      </c>
      <c r="G36" s="796"/>
      <c r="H36" s="797"/>
      <c r="I36" s="797"/>
      <c r="J36" s="797"/>
      <c r="K36" s="796"/>
      <c r="L36" s="796"/>
      <c r="M36" s="796">
        <v>15</v>
      </c>
      <c r="N36" s="796"/>
      <c r="O36" s="799">
        <f>SUM(B36:N36)</f>
        <v>52</v>
      </c>
      <c r="P36" s="799"/>
      <c r="Q36" s="362"/>
      <c r="R36" s="362"/>
      <c r="T36" s="803" t="s">
        <v>112</v>
      </c>
      <c r="U36" s="803"/>
      <c r="V36" s="803"/>
      <c r="W36" s="803"/>
      <c r="X36" s="803"/>
      <c r="Y36" s="803"/>
      <c r="Z36" s="803"/>
      <c r="AA36" s="797">
        <v>2</v>
      </c>
      <c r="AB36" s="797"/>
      <c r="AC36" s="802">
        <v>2</v>
      </c>
      <c r="AD36" s="802"/>
      <c r="AG36" s="360"/>
      <c r="AH36" s="798" t="s">
        <v>571</v>
      </c>
      <c r="AI36" s="798"/>
      <c r="AJ36" s="798"/>
      <c r="AK36" s="798"/>
      <c r="AL36" s="798"/>
      <c r="AM36" s="798"/>
      <c r="AN36" s="798"/>
      <c r="AO36" s="798"/>
      <c r="AP36" s="798"/>
      <c r="AQ36" s="798"/>
      <c r="AR36" s="816" t="s">
        <v>388</v>
      </c>
      <c r="AS36" s="816"/>
      <c r="AT36" s="816"/>
      <c r="AU36" s="816"/>
      <c r="AV36" s="816"/>
      <c r="AW36" s="816"/>
      <c r="AX36" s="816"/>
      <c r="AY36" s="816"/>
      <c r="AZ36" s="814">
        <v>8</v>
      </c>
      <c r="BA36" s="814"/>
    </row>
    <row r="37" spans="1:53" s="359" customFormat="1" ht="12.75" customHeight="1">
      <c r="A37" s="361" t="s">
        <v>61</v>
      </c>
      <c r="B37" s="796">
        <v>30</v>
      </c>
      <c r="C37" s="796"/>
      <c r="D37" s="796">
        <v>5</v>
      </c>
      <c r="E37" s="796"/>
      <c r="F37" s="796">
        <v>2</v>
      </c>
      <c r="G37" s="796"/>
      <c r="H37" s="797"/>
      <c r="I37" s="797"/>
      <c r="J37" s="797"/>
      <c r="K37" s="796"/>
      <c r="L37" s="796"/>
      <c r="M37" s="796">
        <v>15</v>
      </c>
      <c r="N37" s="796"/>
      <c r="O37" s="799">
        <f>SUM(B37:N37)</f>
        <v>52</v>
      </c>
      <c r="P37" s="799"/>
      <c r="Q37" s="362"/>
      <c r="R37" s="362"/>
      <c r="T37" s="803" t="s">
        <v>113</v>
      </c>
      <c r="U37" s="803"/>
      <c r="V37" s="803"/>
      <c r="W37" s="803"/>
      <c r="X37" s="803"/>
      <c r="Y37" s="803"/>
      <c r="Z37" s="803"/>
      <c r="AA37" s="797">
        <v>4</v>
      </c>
      <c r="AB37" s="797"/>
      <c r="AC37" s="802">
        <v>2</v>
      </c>
      <c r="AD37" s="802"/>
      <c r="AG37" s="360"/>
      <c r="AH37" s="798"/>
      <c r="AI37" s="798"/>
      <c r="AJ37" s="798"/>
      <c r="AK37" s="798"/>
      <c r="AL37" s="798"/>
      <c r="AM37" s="798"/>
      <c r="AN37" s="798"/>
      <c r="AO37" s="798"/>
      <c r="AP37" s="798"/>
      <c r="AQ37" s="798"/>
      <c r="AR37" s="816"/>
      <c r="AS37" s="816"/>
      <c r="AT37" s="816"/>
      <c r="AU37" s="816"/>
      <c r="AV37" s="816"/>
      <c r="AW37" s="816"/>
      <c r="AX37" s="816"/>
      <c r="AY37" s="816"/>
      <c r="AZ37" s="814"/>
      <c r="BA37" s="814"/>
    </row>
    <row r="38" spans="1:53" s="359" customFormat="1" ht="12.75" customHeight="1">
      <c r="A38" s="361" t="s">
        <v>51</v>
      </c>
      <c r="B38" s="796">
        <v>30</v>
      </c>
      <c r="C38" s="796"/>
      <c r="D38" s="796">
        <v>5</v>
      </c>
      <c r="E38" s="796"/>
      <c r="F38" s="796">
        <v>4</v>
      </c>
      <c r="G38" s="796"/>
      <c r="H38" s="797"/>
      <c r="I38" s="797"/>
      <c r="J38" s="797"/>
      <c r="K38" s="796"/>
      <c r="L38" s="796"/>
      <c r="M38" s="796">
        <v>13</v>
      </c>
      <c r="N38" s="796"/>
      <c r="O38" s="799">
        <f>SUM(B38:N38)</f>
        <v>52</v>
      </c>
      <c r="P38" s="799"/>
      <c r="Q38" s="362"/>
      <c r="R38" s="362"/>
      <c r="T38" s="803" t="s">
        <v>114</v>
      </c>
      <c r="U38" s="803"/>
      <c r="V38" s="803"/>
      <c r="W38" s="803"/>
      <c r="X38" s="803"/>
      <c r="Y38" s="803"/>
      <c r="Z38" s="803"/>
      <c r="AA38" s="797">
        <v>6</v>
      </c>
      <c r="AB38" s="797"/>
      <c r="AC38" s="802">
        <v>4</v>
      </c>
      <c r="AD38" s="802"/>
      <c r="AG38" s="360"/>
      <c r="AH38" s="798"/>
      <c r="AI38" s="798"/>
      <c r="AJ38" s="798"/>
      <c r="AK38" s="798"/>
      <c r="AL38" s="798"/>
      <c r="AM38" s="798"/>
      <c r="AN38" s="798"/>
      <c r="AO38" s="798"/>
      <c r="AP38" s="798"/>
      <c r="AQ38" s="798"/>
      <c r="AR38" s="816"/>
      <c r="AS38" s="816"/>
      <c r="AT38" s="816"/>
      <c r="AU38" s="816"/>
      <c r="AV38" s="816"/>
      <c r="AW38" s="816"/>
      <c r="AX38" s="816"/>
      <c r="AY38" s="816"/>
      <c r="AZ38" s="814"/>
      <c r="BA38" s="814"/>
    </row>
    <row r="39" spans="1:53" s="359" customFormat="1" ht="13.5" customHeight="1" thickBot="1">
      <c r="A39" s="379" t="s">
        <v>63</v>
      </c>
      <c r="B39" s="795">
        <v>29</v>
      </c>
      <c r="C39" s="795"/>
      <c r="D39" s="795">
        <v>4</v>
      </c>
      <c r="E39" s="795"/>
      <c r="F39" s="795">
        <v>2</v>
      </c>
      <c r="G39" s="795"/>
      <c r="H39" s="807"/>
      <c r="I39" s="807"/>
      <c r="J39" s="807"/>
      <c r="K39" s="795">
        <v>1</v>
      </c>
      <c r="L39" s="795"/>
      <c r="M39" s="795">
        <v>5</v>
      </c>
      <c r="N39" s="795"/>
      <c r="O39" s="810">
        <f>SUM(B39:N39)</f>
        <v>41</v>
      </c>
      <c r="P39" s="810"/>
      <c r="Q39" s="362"/>
      <c r="R39" s="362"/>
      <c r="T39" s="811" t="s">
        <v>114</v>
      </c>
      <c r="U39" s="811"/>
      <c r="V39" s="811"/>
      <c r="W39" s="811"/>
      <c r="X39" s="811"/>
      <c r="Y39" s="811"/>
      <c r="Z39" s="811"/>
      <c r="AA39" s="812">
        <v>8</v>
      </c>
      <c r="AB39" s="812"/>
      <c r="AC39" s="813">
        <v>2</v>
      </c>
      <c r="AD39" s="813"/>
      <c r="AG39" s="360"/>
      <c r="AH39" s="798"/>
      <c r="AI39" s="798"/>
      <c r="AJ39" s="798"/>
      <c r="AK39" s="798"/>
      <c r="AL39" s="798"/>
      <c r="AM39" s="798"/>
      <c r="AN39" s="798"/>
      <c r="AO39" s="798"/>
      <c r="AP39" s="798"/>
      <c r="AQ39" s="798"/>
      <c r="AR39" s="816"/>
      <c r="AS39" s="816"/>
      <c r="AT39" s="816"/>
      <c r="AU39" s="816"/>
      <c r="AV39" s="816"/>
      <c r="AW39" s="816"/>
      <c r="AX39" s="816"/>
      <c r="AY39" s="816"/>
      <c r="AZ39" s="814"/>
      <c r="BA39" s="814"/>
    </row>
    <row r="40" spans="1:53" s="359" customFormat="1" ht="16.5" customHeight="1" thickBot="1">
      <c r="A40" s="380" t="s">
        <v>115</v>
      </c>
      <c r="B40" s="804">
        <f>SUM(B36:C39)</f>
        <v>119</v>
      </c>
      <c r="C40" s="804"/>
      <c r="D40" s="804">
        <f>SUM(D36:E39)</f>
        <v>19</v>
      </c>
      <c r="E40" s="804"/>
      <c r="F40" s="804">
        <v>10</v>
      </c>
      <c r="G40" s="804"/>
      <c r="H40" s="808">
        <f>SUM(H36:I39)</f>
        <v>0</v>
      </c>
      <c r="I40" s="808"/>
      <c r="J40" s="808"/>
      <c r="K40" s="804">
        <f>SUM(K36:K39)</f>
        <v>1</v>
      </c>
      <c r="L40" s="804"/>
      <c r="M40" s="804">
        <f>SUM(M36:M39)</f>
        <v>48</v>
      </c>
      <c r="N40" s="804"/>
      <c r="O40" s="805">
        <f>SUM(O36:P39)</f>
        <v>197</v>
      </c>
      <c r="P40" s="806"/>
      <c r="Q40" s="362"/>
      <c r="R40" s="362"/>
      <c r="T40" s="811"/>
      <c r="U40" s="811"/>
      <c r="V40" s="811"/>
      <c r="W40" s="811"/>
      <c r="X40" s="811"/>
      <c r="Y40" s="811"/>
      <c r="Z40" s="811"/>
      <c r="AA40" s="812"/>
      <c r="AB40" s="812"/>
      <c r="AC40" s="813"/>
      <c r="AD40" s="813"/>
      <c r="AG40" s="360"/>
      <c r="AH40" s="798"/>
      <c r="AI40" s="798"/>
      <c r="AJ40" s="798"/>
      <c r="AK40" s="798"/>
      <c r="AL40" s="798"/>
      <c r="AM40" s="798"/>
      <c r="AN40" s="798"/>
      <c r="AO40" s="798"/>
      <c r="AP40" s="798"/>
      <c r="AQ40" s="798"/>
      <c r="AR40" s="816"/>
      <c r="AS40" s="816"/>
      <c r="AT40" s="816"/>
      <c r="AU40" s="816"/>
      <c r="AV40" s="816"/>
      <c r="AW40" s="816"/>
      <c r="AX40" s="816"/>
      <c r="AY40" s="816"/>
      <c r="AZ40" s="814"/>
      <c r="BA40" s="814"/>
    </row>
    <row r="41" spans="1:53" ht="12.75">
      <c r="A41" s="270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</row>
    <row r="42" spans="1:53" ht="12.75">
      <c r="A42" s="270"/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</row>
    <row r="44" ht="12.75" customHeight="1"/>
    <row r="45" ht="12.75" customHeight="1"/>
  </sheetData>
  <sheetProtection selectLockedCells="1" selectUnlockedCells="1"/>
  <mergeCells count="98">
    <mergeCell ref="A8:H8"/>
    <mergeCell ref="A10:H10"/>
    <mergeCell ref="AS6:BA8"/>
    <mergeCell ref="K18:Z18"/>
    <mergeCell ref="P10:AG10"/>
    <mergeCell ref="AB18:AO18"/>
    <mergeCell ref="A9:H9"/>
    <mergeCell ref="P9:AG9"/>
    <mergeCell ref="S6:AF6"/>
    <mergeCell ref="S8:AF8"/>
    <mergeCell ref="K19:Z19"/>
    <mergeCell ref="AH19:AL19"/>
    <mergeCell ref="I1:AQ1"/>
    <mergeCell ref="I2:AQ2"/>
    <mergeCell ref="J3:AO3"/>
    <mergeCell ref="S5:AF5"/>
    <mergeCell ref="A21:BA21"/>
    <mergeCell ref="AM20:AZ20"/>
    <mergeCell ref="A33:P33"/>
    <mergeCell ref="T33:AD33"/>
    <mergeCell ref="AI33:AZ33"/>
    <mergeCell ref="AX23:BA23"/>
    <mergeCell ref="A23:A26"/>
    <mergeCell ref="AO23:AR23"/>
    <mergeCell ref="AF23:AJ23"/>
    <mergeCell ref="AK23:AN23"/>
    <mergeCell ref="AR35:AY35"/>
    <mergeCell ref="B35:C35"/>
    <mergeCell ref="D35:E35"/>
    <mergeCell ref="F35:G35"/>
    <mergeCell ref="H35:J35"/>
    <mergeCell ref="K35:L35"/>
    <mergeCell ref="M35:N35"/>
    <mergeCell ref="O35:P35"/>
    <mergeCell ref="T35:Z35"/>
    <mergeCell ref="AA35:AB35"/>
    <mergeCell ref="AZ35:BA35"/>
    <mergeCell ref="B36:C36"/>
    <mergeCell ref="D36:E36"/>
    <mergeCell ref="F36:G36"/>
    <mergeCell ref="H36:J36"/>
    <mergeCell ref="K36:L36"/>
    <mergeCell ref="M36:N36"/>
    <mergeCell ref="AR36:AY40"/>
    <mergeCell ref="AA38:AB38"/>
    <mergeCell ref="O36:P36"/>
    <mergeCell ref="AZ36:BA40"/>
    <mergeCell ref="B37:C37"/>
    <mergeCell ref="D37:E37"/>
    <mergeCell ref="F37:G37"/>
    <mergeCell ref="H37:J37"/>
    <mergeCell ref="K37:L37"/>
    <mergeCell ref="B39:C39"/>
    <mergeCell ref="AC37:AD37"/>
    <mergeCell ref="B38:C38"/>
    <mergeCell ref="B40:C40"/>
    <mergeCell ref="D40:E40"/>
    <mergeCell ref="F40:G40"/>
    <mergeCell ref="H40:J40"/>
    <mergeCell ref="K40:L40"/>
    <mergeCell ref="N7:AK7"/>
    <mergeCell ref="O39:P39"/>
    <mergeCell ref="T39:Z40"/>
    <mergeCell ref="AA39:AB40"/>
    <mergeCell ref="AC39:AD40"/>
    <mergeCell ref="M38:N38"/>
    <mergeCell ref="M40:N40"/>
    <mergeCell ref="O40:P40"/>
    <mergeCell ref="T36:Z36"/>
    <mergeCell ref="AA36:AB36"/>
    <mergeCell ref="K38:L38"/>
    <mergeCell ref="H39:J39"/>
    <mergeCell ref="AC35:AD35"/>
    <mergeCell ref="AH35:AQ35"/>
    <mergeCell ref="AC38:AD38"/>
    <mergeCell ref="O37:P37"/>
    <mergeCell ref="AC36:AD36"/>
    <mergeCell ref="T37:Z37"/>
    <mergeCell ref="AA37:AB37"/>
    <mergeCell ref="T38:Z38"/>
    <mergeCell ref="D39:E39"/>
    <mergeCell ref="F39:G39"/>
    <mergeCell ref="F38:G38"/>
    <mergeCell ref="H38:J38"/>
    <mergeCell ref="AH36:AQ40"/>
    <mergeCell ref="O38:P38"/>
    <mergeCell ref="M37:N37"/>
    <mergeCell ref="M39:N39"/>
    <mergeCell ref="K39:L39"/>
    <mergeCell ref="D38:E38"/>
    <mergeCell ref="AS23:AW23"/>
    <mergeCell ref="B23:E23"/>
    <mergeCell ref="F23:J23"/>
    <mergeCell ref="K23:N23"/>
    <mergeCell ref="O23:R23"/>
    <mergeCell ref="S23:W23"/>
    <mergeCell ref="X23:AA23"/>
    <mergeCell ref="AB23:AE23"/>
  </mergeCells>
  <printOptions horizontalCentered="1"/>
  <pageMargins left="0.35433070866141736" right="0.2755905511811024" top="0.3937007874015748" bottom="0.1968503937007874" header="0" footer="0.5118110236220472"/>
  <pageSetup horizontalDpi="600" verticalDpi="600" orientation="landscape" paperSize="9" scale="79" r:id="rId1"/>
  <colBreaks count="1" manualBreakCount="1">
    <brk id="54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BU94"/>
  <sheetViews>
    <sheetView showGridLines="0" showZeros="0" tabSelected="1" view="pageBreakPreview" zoomScaleNormal="59" zoomScaleSheetLayoutView="100" zoomScalePageLayoutView="0" workbookViewId="0" topLeftCell="A1">
      <selection activeCell="BX38" sqref="BX38"/>
    </sheetView>
  </sheetViews>
  <sheetFormatPr defaultColWidth="9.00390625" defaultRowHeight="12.75"/>
  <cols>
    <col min="1" max="1" width="9.625" style="64" customWidth="1"/>
    <col min="2" max="2" width="50.625" style="64" customWidth="1"/>
    <col min="3" max="3" width="4.625" style="64" customWidth="1"/>
    <col min="4" max="4" width="6.75390625" style="64" customWidth="1"/>
    <col min="5" max="6" width="5.125" style="64" customWidth="1"/>
    <col min="7" max="7" width="6.75390625" style="64" customWidth="1"/>
    <col min="8" max="8" width="7.875" style="64" customWidth="1"/>
    <col min="9" max="9" width="6.375" style="64" customWidth="1"/>
    <col min="10" max="10" width="6.25390625" style="64" customWidth="1"/>
    <col min="11" max="11" width="5.75390625" style="64" customWidth="1"/>
    <col min="12" max="12" width="6.375" style="64" customWidth="1"/>
    <col min="13" max="13" width="7.125" style="64" customWidth="1"/>
    <col min="14" max="21" width="5.875" style="64" customWidth="1"/>
    <col min="22" max="73" width="0" style="64" hidden="1" customWidth="1"/>
    <col min="74" max="16384" width="9.125" style="64" customWidth="1"/>
  </cols>
  <sheetData>
    <row r="1" spans="1:73" ht="18.75" customHeight="1" thickBot="1">
      <c r="A1" s="903" t="s">
        <v>116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  <c r="W1" s="903"/>
      <c r="X1" s="903"/>
      <c r="Y1" s="903"/>
      <c r="Z1" s="903"/>
      <c r="AA1" s="903"/>
      <c r="AB1" s="903"/>
      <c r="AC1" s="903"/>
      <c r="AD1" s="903"/>
      <c r="AE1" s="903"/>
      <c r="AF1" s="903"/>
      <c r="AG1" s="903"/>
      <c r="AH1" s="903"/>
      <c r="AI1" s="903"/>
      <c r="AJ1" s="903"/>
      <c r="AK1" s="903"/>
      <c r="AL1" s="903"/>
      <c r="AM1" s="903"/>
      <c r="AN1" s="903"/>
      <c r="AO1" s="903"/>
      <c r="AP1" s="903"/>
      <c r="AQ1" s="903"/>
      <c r="AR1" s="903"/>
      <c r="AS1" s="903"/>
      <c r="AT1" s="903"/>
      <c r="AU1" s="903"/>
      <c r="AV1" s="903"/>
      <c r="AW1" s="903"/>
      <c r="AX1" s="903"/>
      <c r="AY1" s="903"/>
      <c r="AZ1" s="903"/>
      <c r="BA1" s="903"/>
      <c r="BB1" s="903"/>
      <c r="BC1" s="903"/>
      <c r="BD1" s="903"/>
      <c r="BE1" s="903"/>
      <c r="BF1" s="903"/>
      <c r="BG1" s="903"/>
      <c r="BH1" s="903"/>
      <c r="BI1" s="903"/>
      <c r="BJ1" s="903"/>
      <c r="BK1" s="903"/>
      <c r="BL1" s="903"/>
      <c r="BM1" s="903"/>
      <c r="BN1" s="903"/>
      <c r="BO1" s="903"/>
      <c r="BP1" s="903"/>
      <c r="BQ1" s="903"/>
      <c r="BR1" s="903"/>
      <c r="BS1" s="903"/>
      <c r="BT1" s="903"/>
      <c r="BU1" s="903"/>
    </row>
    <row r="2" spans="1:73" ht="27" customHeight="1" thickBot="1">
      <c r="A2" s="904" t="s">
        <v>117</v>
      </c>
      <c r="B2" s="906" t="s">
        <v>118</v>
      </c>
      <c r="C2" s="908" t="s">
        <v>119</v>
      </c>
      <c r="D2" s="908"/>
      <c r="E2" s="908"/>
      <c r="F2" s="908"/>
      <c r="G2" s="909" t="s">
        <v>120</v>
      </c>
      <c r="H2" s="911" t="s">
        <v>121</v>
      </c>
      <c r="I2" s="912"/>
      <c r="J2" s="912"/>
      <c r="K2" s="912"/>
      <c r="L2" s="912"/>
      <c r="M2" s="913"/>
      <c r="N2" s="914" t="s">
        <v>122</v>
      </c>
      <c r="O2" s="915"/>
      <c r="P2" s="915"/>
      <c r="Q2" s="915"/>
      <c r="R2" s="915"/>
      <c r="S2" s="915"/>
      <c r="T2" s="915"/>
      <c r="U2" s="915"/>
      <c r="V2" s="915"/>
      <c r="W2" s="915"/>
      <c r="X2" s="915"/>
      <c r="Y2" s="915"/>
      <c r="Z2" s="915"/>
      <c r="AA2" s="915"/>
      <c r="AB2" s="915"/>
      <c r="AC2" s="915"/>
      <c r="AD2" s="915"/>
      <c r="AE2" s="915"/>
      <c r="AF2" s="915"/>
      <c r="AG2" s="915"/>
      <c r="AH2" s="915"/>
      <c r="AI2" s="915"/>
      <c r="AJ2" s="915"/>
      <c r="AK2" s="915"/>
      <c r="AL2" s="915"/>
      <c r="AM2" s="915"/>
      <c r="AN2" s="915"/>
      <c r="AO2" s="915"/>
      <c r="AP2" s="915"/>
      <c r="AQ2" s="915"/>
      <c r="AR2" s="915"/>
      <c r="AS2" s="915"/>
      <c r="AT2" s="915"/>
      <c r="AU2" s="915"/>
      <c r="AV2" s="915"/>
      <c r="AW2" s="915"/>
      <c r="AX2" s="915"/>
      <c r="AY2" s="915"/>
      <c r="AZ2" s="915"/>
      <c r="BA2" s="915"/>
      <c r="BB2" s="915"/>
      <c r="BC2" s="915"/>
      <c r="BD2" s="915"/>
      <c r="BE2" s="915"/>
      <c r="BF2" s="915"/>
      <c r="BG2" s="915"/>
      <c r="BH2" s="915"/>
      <c r="BI2" s="915"/>
      <c r="BJ2" s="915"/>
      <c r="BK2" s="915"/>
      <c r="BL2" s="915"/>
      <c r="BM2" s="915"/>
      <c r="BN2" s="915"/>
      <c r="BO2" s="915"/>
      <c r="BP2" s="915"/>
      <c r="BQ2" s="915"/>
      <c r="BR2" s="915"/>
      <c r="BS2" s="915"/>
      <c r="BT2" s="915"/>
      <c r="BU2" s="916"/>
    </row>
    <row r="3" spans="1:73" ht="18.75" customHeight="1" thickBot="1">
      <c r="A3" s="905"/>
      <c r="B3" s="907"/>
      <c r="C3" s="888" t="s">
        <v>123</v>
      </c>
      <c r="D3" s="888" t="s">
        <v>124</v>
      </c>
      <c r="E3" s="889" t="s">
        <v>125</v>
      </c>
      <c r="F3" s="889"/>
      <c r="G3" s="910"/>
      <c r="H3" s="884" t="s">
        <v>126</v>
      </c>
      <c r="I3" s="885" t="s">
        <v>127</v>
      </c>
      <c r="J3" s="885"/>
      <c r="K3" s="885"/>
      <c r="L3" s="885"/>
      <c r="M3" s="890" t="s">
        <v>128</v>
      </c>
      <c r="N3" s="891" t="s">
        <v>129</v>
      </c>
      <c r="O3" s="891"/>
      <c r="P3" s="897" t="s">
        <v>130</v>
      </c>
      <c r="Q3" s="897"/>
      <c r="R3" s="902" t="s">
        <v>131</v>
      </c>
      <c r="S3" s="902"/>
      <c r="T3" s="897" t="s">
        <v>132</v>
      </c>
      <c r="U3" s="897"/>
      <c r="V3" s="879" t="s">
        <v>0</v>
      </c>
      <c r="W3" s="879"/>
      <c r="X3" s="72"/>
      <c r="Y3" s="71"/>
      <c r="Z3" s="71"/>
      <c r="AA3" s="71"/>
      <c r="AB3" s="71"/>
      <c r="AC3" s="71"/>
      <c r="AD3" s="71"/>
      <c r="AE3" s="71"/>
      <c r="AF3" s="71"/>
      <c r="AG3" s="71"/>
      <c r="AH3" s="72"/>
      <c r="AI3" s="71"/>
      <c r="AJ3" s="71"/>
      <c r="AK3" s="71"/>
      <c r="AL3" s="71"/>
      <c r="AM3" s="71"/>
      <c r="AN3" s="71"/>
      <c r="AO3" s="71"/>
      <c r="AP3" s="71"/>
      <c r="AQ3" s="71"/>
      <c r="AR3" s="72"/>
      <c r="AS3" s="71"/>
      <c r="AT3" s="71"/>
      <c r="AU3" s="71"/>
      <c r="AV3" s="71"/>
      <c r="AW3" s="71"/>
      <c r="AX3" s="71"/>
      <c r="AY3" s="71"/>
      <c r="AZ3" s="71"/>
      <c r="BA3" s="71"/>
      <c r="BB3" s="72"/>
      <c r="BC3" s="71"/>
      <c r="BD3" s="71"/>
      <c r="BE3" s="71"/>
      <c r="BF3" s="71"/>
      <c r="BG3" s="71"/>
      <c r="BH3" s="71"/>
      <c r="BI3" s="71"/>
      <c r="BJ3" s="71"/>
      <c r="BK3" s="71"/>
      <c r="BL3" s="72"/>
      <c r="BM3" s="72"/>
      <c r="BN3" s="72"/>
      <c r="BO3" s="72"/>
      <c r="BP3" s="72"/>
      <c r="BQ3" s="72"/>
      <c r="BR3" s="72"/>
      <c r="BS3" s="72"/>
      <c r="BT3" s="72"/>
      <c r="BU3" s="219"/>
    </row>
    <row r="4" spans="1:73" ht="17.25" customHeight="1" thickBot="1">
      <c r="A4" s="905"/>
      <c r="B4" s="907"/>
      <c r="C4" s="888"/>
      <c r="D4" s="888"/>
      <c r="E4" s="888" t="s">
        <v>446</v>
      </c>
      <c r="F4" s="898" t="s">
        <v>133</v>
      </c>
      <c r="G4" s="910"/>
      <c r="H4" s="884"/>
      <c r="I4" s="899" t="s">
        <v>134</v>
      </c>
      <c r="J4" s="885" t="s">
        <v>434</v>
      </c>
      <c r="K4" s="885"/>
      <c r="L4" s="885"/>
      <c r="M4" s="890"/>
      <c r="N4" s="900" t="s">
        <v>135</v>
      </c>
      <c r="O4" s="900"/>
      <c r="P4" s="900"/>
      <c r="Q4" s="900"/>
      <c r="R4" s="900"/>
      <c r="S4" s="900"/>
      <c r="T4" s="900"/>
      <c r="U4" s="900"/>
      <c r="V4" s="900"/>
      <c r="W4" s="900"/>
      <c r="X4" s="900"/>
      <c r="Y4" s="900"/>
      <c r="Z4" s="900"/>
      <c r="AA4" s="900"/>
      <c r="AB4" s="900"/>
      <c r="AC4" s="900"/>
      <c r="AD4" s="900"/>
      <c r="AE4" s="900"/>
      <c r="AF4" s="900"/>
      <c r="AG4" s="900"/>
      <c r="AH4" s="900"/>
      <c r="AI4" s="900"/>
      <c r="AJ4" s="900"/>
      <c r="AK4" s="900"/>
      <c r="AL4" s="900"/>
      <c r="AM4" s="900"/>
      <c r="AN4" s="900"/>
      <c r="AO4" s="900"/>
      <c r="AP4" s="900"/>
      <c r="AQ4" s="900"/>
      <c r="AR4" s="900"/>
      <c r="AS4" s="900"/>
      <c r="AT4" s="900"/>
      <c r="AU4" s="900"/>
      <c r="AV4" s="900"/>
      <c r="AW4" s="900"/>
      <c r="AX4" s="900"/>
      <c r="AY4" s="900"/>
      <c r="AZ4" s="900"/>
      <c r="BA4" s="900"/>
      <c r="BB4" s="900"/>
      <c r="BC4" s="900"/>
      <c r="BD4" s="900"/>
      <c r="BE4" s="900"/>
      <c r="BF4" s="900"/>
      <c r="BG4" s="900"/>
      <c r="BH4" s="900"/>
      <c r="BI4" s="900"/>
      <c r="BJ4" s="900"/>
      <c r="BK4" s="900"/>
      <c r="BL4" s="900"/>
      <c r="BM4" s="900"/>
      <c r="BN4" s="900"/>
      <c r="BO4" s="900"/>
      <c r="BP4" s="900"/>
      <c r="BQ4" s="900"/>
      <c r="BR4" s="900"/>
      <c r="BS4" s="900"/>
      <c r="BT4" s="900"/>
      <c r="BU4" s="901"/>
    </row>
    <row r="5" spans="1:73" ht="17.25" customHeight="1" thickBot="1">
      <c r="A5" s="905"/>
      <c r="B5" s="907"/>
      <c r="C5" s="888"/>
      <c r="D5" s="888"/>
      <c r="E5" s="888"/>
      <c r="F5" s="898"/>
      <c r="G5" s="910"/>
      <c r="H5" s="884"/>
      <c r="I5" s="899"/>
      <c r="J5" s="886" t="s">
        <v>136</v>
      </c>
      <c r="K5" s="886" t="s">
        <v>137</v>
      </c>
      <c r="L5" s="887" t="s">
        <v>138</v>
      </c>
      <c r="M5" s="890"/>
      <c r="N5" s="68">
        <v>1</v>
      </c>
      <c r="O5" s="70">
        <f aca="true" t="shared" si="0" ref="O5:U5">N5+1</f>
        <v>2</v>
      </c>
      <c r="P5" s="69">
        <f t="shared" si="0"/>
        <v>3</v>
      </c>
      <c r="Q5" s="69">
        <f t="shared" si="0"/>
        <v>4</v>
      </c>
      <c r="R5" s="70">
        <f t="shared" si="0"/>
        <v>5</v>
      </c>
      <c r="S5" s="70">
        <f t="shared" si="0"/>
        <v>6</v>
      </c>
      <c r="T5" s="69">
        <f t="shared" si="0"/>
        <v>7</v>
      </c>
      <c r="U5" s="69">
        <f t="shared" si="0"/>
        <v>8</v>
      </c>
      <c r="V5" s="71"/>
      <c r="W5" s="71"/>
      <c r="X5" s="72"/>
      <c r="Y5" s="879" t="s">
        <v>139</v>
      </c>
      <c r="Z5" s="879"/>
      <c r="AA5" s="879"/>
      <c r="AB5" s="879"/>
      <c r="AC5" s="879"/>
      <c r="AD5" s="879"/>
      <c r="AE5" s="879"/>
      <c r="AF5" s="879"/>
      <c r="AG5" s="879"/>
      <c r="AH5" s="72"/>
      <c r="AI5" s="879" t="s">
        <v>140</v>
      </c>
      <c r="AJ5" s="879"/>
      <c r="AK5" s="879"/>
      <c r="AL5" s="879"/>
      <c r="AM5" s="879"/>
      <c r="AN5" s="879"/>
      <c r="AO5" s="879"/>
      <c r="AP5" s="879"/>
      <c r="AQ5" s="879"/>
      <c r="AR5" s="72"/>
      <c r="AS5" s="879" t="s">
        <v>141</v>
      </c>
      <c r="AT5" s="879"/>
      <c r="AU5" s="879"/>
      <c r="AV5" s="879"/>
      <c r="AW5" s="879"/>
      <c r="AX5" s="879"/>
      <c r="AY5" s="879"/>
      <c r="AZ5" s="879"/>
      <c r="BA5" s="879"/>
      <c r="BB5" s="72"/>
      <c r="BC5" s="879" t="s">
        <v>142</v>
      </c>
      <c r="BD5" s="879"/>
      <c r="BE5" s="879"/>
      <c r="BF5" s="879"/>
      <c r="BG5" s="879"/>
      <c r="BH5" s="879"/>
      <c r="BI5" s="879"/>
      <c r="BJ5" s="879"/>
      <c r="BK5" s="879"/>
      <c r="BL5" s="72"/>
      <c r="BM5" s="880" t="s">
        <v>143</v>
      </c>
      <c r="BN5" s="880"/>
      <c r="BO5" s="880"/>
      <c r="BP5" s="880"/>
      <c r="BQ5" s="880"/>
      <c r="BR5" s="880"/>
      <c r="BS5" s="880"/>
      <c r="BT5" s="880"/>
      <c r="BU5" s="881"/>
    </row>
    <row r="6" spans="1:73" ht="19.5" customHeight="1" thickBot="1">
      <c r="A6" s="905"/>
      <c r="B6" s="907"/>
      <c r="C6" s="888"/>
      <c r="D6" s="888"/>
      <c r="E6" s="888"/>
      <c r="F6" s="898"/>
      <c r="G6" s="910"/>
      <c r="H6" s="884"/>
      <c r="I6" s="899"/>
      <c r="J6" s="886"/>
      <c r="K6" s="886"/>
      <c r="L6" s="887"/>
      <c r="M6" s="890"/>
      <c r="N6" s="895" t="s">
        <v>144</v>
      </c>
      <c r="O6" s="895"/>
      <c r="P6" s="895"/>
      <c r="Q6" s="895"/>
      <c r="R6" s="895"/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95"/>
      <c r="AE6" s="895"/>
      <c r="AF6" s="895"/>
      <c r="AG6" s="895"/>
      <c r="AH6" s="895"/>
      <c r="AI6" s="895"/>
      <c r="AJ6" s="895"/>
      <c r="AK6" s="895"/>
      <c r="AL6" s="895"/>
      <c r="AM6" s="895"/>
      <c r="AN6" s="895"/>
      <c r="AO6" s="895"/>
      <c r="AP6" s="895"/>
      <c r="AQ6" s="895"/>
      <c r="AR6" s="895"/>
      <c r="AS6" s="895"/>
      <c r="AT6" s="895"/>
      <c r="AU6" s="895"/>
      <c r="AV6" s="895"/>
      <c r="AW6" s="895"/>
      <c r="AX6" s="895"/>
      <c r="AY6" s="895"/>
      <c r="AZ6" s="895"/>
      <c r="BA6" s="895"/>
      <c r="BB6" s="895"/>
      <c r="BC6" s="895"/>
      <c r="BD6" s="895"/>
      <c r="BE6" s="895"/>
      <c r="BF6" s="895"/>
      <c r="BG6" s="895"/>
      <c r="BH6" s="895"/>
      <c r="BI6" s="895"/>
      <c r="BJ6" s="895"/>
      <c r="BK6" s="895"/>
      <c r="BL6" s="895"/>
      <c r="BM6" s="895"/>
      <c r="BN6" s="895"/>
      <c r="BO6" s="895"/>
      <c r="BP6" s="895"/>
      <c r="BQ6" s="895"/>
      <c r="BR6" s="895"/>
      <c r="BS6" s="895"/>
      <c r="BT6" s="895"/>
      <c r="BU6" s="896"/>
    </row>
    <row r="7" spans="1:73" ht="20.25" customHeight="1">
      <c r="A7" s="905"/>
      <c r="B7" s="907"/>
      <c r="C7" s="888"/>
      <c r="D7" s="888"/>
      <c r="E7" s="888"/>
      <c r="F7" s="898"/>
      <c r="G7" s="910"/>
      <c r="H7" s="884"/>
      <c r="I7" s="899"/>
      <c r="J7" s="886"/>
      <c r="K7" s="886"/>
      <c r="L7" s="887"/>
      <c r="M7" s="890"/>
      <c r="N7" s="68">
        <v>15</v>
      </c>
      <c r="O7" s="70">
        <v>15</v>
      </c>
      <c r="P7" s="69">
        <v>15</v>
      </c>
      <c r="Q7" s="69">
        <v>15</v>
      </c>
      <c r="R7" s="70">
        <v>15</v>
      </c>
      <c r="S7" s="70">
        <v>15</v>
      </c>
      <c r="T7" s="69">
        <v>15</v>
      </c>
      <c r="U7" s="269">
        <v>14</v>
      </c>
      <c r="V7" s="71"/>
      <c r="W7" s="71"/>
      <c r="X7" s="72"/>
      <c r="Y7" s="879" t="s">
        <v>109</v>
      </c>
      <c r="Z7" s="879"/>
      <c r="AA7" s="879"/>
      <c r="AB7" s="879"/>
      <c r="AC7" s="879"/>
      <c r="AD7" s="879"/>
      <c r="AE7" s="879"/>
      <c r="AF7" s="879"/>
      <c r="AG7" s="879"/>
      <c r="AH7" s="72"/>
      <c r="AI7" s="879" t="s">
        <v>109</v>
      </c>
      <c r="AJ7" s="879"/>
      <c r="AK7" s="879"/>
      <c r="AL7" s="879"/>
      <c r="AM7" s="879"/>
      <c r="AN7" s="879"/>
      <c r="AO7" s="879"/>
      <c r="AP7" s="879"/>
      <c r="AQ7" s="879"/>
      <c r="AR7" s="72"/>
      <c r="AS7" s="879" t="s">
        <v>109</v>
      </c>
      <c r="AT7" s="879"/>
      <c r="AU7" s="879"/>
      <c r="AV7" s="879"/>
      <c r="AW7" s="879"/>
      <c r="AX7" s="879"/>
      <c r="AY7" s="879"/>
      <c r="AZ7" s="879"/>
      <c r="BA7" s="879"/>
      <c r="BB7" s="72"/>
      <c r="BC7" s="879" t="s">
        <v>109</v>
      </c>
      <c r="BD7" s="879"/>
      <c r="BE7" s="879"/>
      <c r="BF7" s="879"/>
      <c r="BG7" s="879"/>
      <c r="BH7" s="879"/>
      <c r="BI7" s="879"/>
      <c r="BJ7" s="879"/>
      <c r="BK7" s="879"/>
      <c r="BL7" s="72"/>
      <c r="BM7" s="880" t="s">
        <v>109</v>
      </c>
      <c r="BN7" s="880"/>
      <c r="BO7" s="880"/>
      <c r="BP7" s="880"/>
      <c r="BQ7" s="880"/>
      <c r="BR7" s="880"/>
      <c r="BS7" s="880"/>
      <c r="BT7" s="880"/>
      <c r="BU7" s="881"/>
    </row>
    <row r="8" spans="1:73" ht="13.5" customHeight="1" thickBot="1">
      <c r="A8" s="237">
        <v>1</v>
      </c>
      <c r="B8" s="238">
        <f aca="true" t="shared" si="1" ref="B8:W8">A8+1</f>
        <v>2</v>
      </c>
      <c r="C8" s="238">
        <f t="shared" si="1"/>
        <v>3</v>
      </c>
      <c r="D8" s="238">
        <f t="shared" si="1"/>
        <v>4</v>
      </c>
      <c r="E8" s="238">
        <f t="shared" si="1"/>
        <v>5</v>
      </c>
      <c r="F8" s="238">
        <f t="shared" si="1"/>
        <v>6</v>
      </c>
      <c r="G8" s="238">
        <f t="shared" si="1"/>
        <v>7</v>
      </c>
      <c r="H8" s="238">
        <f t="shared" si="1"/>
        <v>8</v>
      </c>
      <c r="I8" s="238">
        <f t="shared" si="1"/>
        <v>9</v>
      </c>
      <c r="J8" s="238">
        <f t="shared" si="1"/>
        <v>10</v>
      </c>
      <c r="K8" s="238">
        <f t="shared" si="1"/>
        <v>11</v>
      </c>
      <c r="L8" s="238">
        <f t="shared" si="1"/>
        <v>12</v>
      </c>
      <c r="M8" s="238">
        <f t="shared" si="1"/>
        <v>13</v>
      </c>
      <c r="N8" s="238">
        <f t="shared" si="1"/>
        <v>14</v>
      </c>
      <c r="O8" s="238">
        <f t="shared" si="1"/>
        <v>15</v>
      </c>
      <c r="P8" s="239">
        <f t="shared" si="1"/>
        <v>16</v>
      </c>
      <c r="Q8" s="239">
        <f t="shared" si="1"/>
        <v>17</v>
      </c>
      <c r="R8" s="238">
        <f t="shared" si="1"/>
        <v>18</v>
      </c>
      <c r="S8" s="238">
        <f t="shared" si="1"/>
        <v>19</v>
      </c>
      <c r="T8" s="239">
        <f t="shared" si="1"/>
        <v>20</v>
      </c>
      <c r="U8" s="239">
        <f t="shared" si="1"/>
        <v>21</v>
      </c>
      <c r="V8" s="71">
        <f t="shared" si="1"/>
        <v>22</v>
      </c>
      <c r="W8" s="71">
        <f t="shared" si="1"/>
        <v>23</v>
      </c>
      <c r="X8" s="72"/>
      <c r="Y8" s="72">
        <v>1</v>
      </c>
      <c r="Z8" s="72">
        <v>2</v>
      </c>
      <c r="AA8" s="72">
        <v>3</v>
      </c>
      <c r="AB8" s="72">
        <v>4</v>
      </c>
      <c r="AC8" s="72">
        <v>5</v>
      </c>
      <c r="AD8" s="72">
        <v>6</v>
      </c>
      <c r="AE8" s="72">
        <v>7</v>
      </c>
      <c r="AF8" s="72">
        <v>8</v>
      </c>
      <c r="AG8" s="72">
        <v>9</v>
      </c>
      <c r="AH8" s="72"/>
      <c r="AI8" s="72">
        <v>1</v>
      </c>
      <c r="AJ8" s="72">
        <v>2</v>
      </c>
      <c r="AK8" s="72">
        <v>3</v>
      </c>
      <c r="AL8" s="72">
        <v>4</v>
      </c>
      <c r="AM8" s="72">
        <v>5</v>
      </c>
      <c r="AN8" s="72">
        <v>6</v>
      </c>
      <c r="AO8" s="72">
        <v>7</v>
      </c>
      <c r="AP8" s="72">
        <v>8</v>
      </c>
      <c r="AQ8" s="72">
        <v>9</v>
      </c>
      <c r="AR8" s="72"/>
      <c r="AS8" s="72">
        <v>1</v>
      </c>
      <c r="AT8" s="72">
        <v>2</v>
      </c>
      <c r="AU8" s="72">
        <v>3</v>
      </c>
      <c r="AV8" s="72">
        <v>4</v>
      </c>
      <c r="AW8" s="72">
        <v>5</v>
      </c>
      <c r="AX8" s="72">
        <v>6</v>
      </c>
      <c r="AY8" s="72">
        <v>7</v>
      </c>
      <c r="AZ8" s="72">
        <v>8</v>
      </c>
      <c r="BA8" s="72">
        <v>9</v>
      </c>
      <c r="BB8" s="72"/>
      <c r="BC8" s="72">
        <v>1</v>
      </c>
      <c r="BD8" s="72">
        <v>2</v>
      </c>
      <c r="BE8" s="72">
        <v>3</v>
      </c>
      <c r="BF8" s="72">
        <v>4</v>
      </c>
      <c r="BG8" s="72">
        <v>5</v>
      </c>
      <c r="BH8" s="72">
        <v>6</v>
      </c>
      <c r="BI8" s="72">
        <v>7</v>
      </c>
      <c r="BJ8" s="72">
        <v>8</v>
      </c>
      <c r="BK8" s="72">
        <v>9</v>
      </c>
      <c r="BL8" s="72"/>
      <c r="BM8" s="72">
        <v>1</v>
      </c>
      <c r="BN8" s="72">
        <v>2</v>
      </c>
      <c r="BO8" s="72">
        <v>3</v>
      </c>
      <c r="BP8" s="72">
        <v>4</v>
      </c>
      <c r="BQ8" s="72">
        <v>5</v>
      </c>
      <c r="BR8" s="72">
        <v>6</v>
      </c>
      <c r="BS8" s="72">
        <v>7</v>
      </c>
      <c r="BT8" s="72">
        <v>8</v>
      </c>
      <c r="BU8" s="219">
        <v>9</v>
      </c>
    </row>
    <row r="9" spans="1:73" s="73" customFormat="1" ht="21" customHeight="1" thickBot="1">
      <c r="A9" s="859" t="s">
        <v>145</v>
      </c>
      <c r="B9" s="860"/>
      <c r="C9" s="860"/>
      <c r="D9" s="860"/>
      <c r="E9" s="860"/>
      <c r="F9" s="860"/>
      <c r="G9" s="860"/>
      <c r="H9" s="860"/>
      <c r="I9" s="860"/>
      <c r="J9" s="860"/>
      <c r="K9" s="860"/>
      <c r="L9" s="860"/>
      <c r="M9" s="860"/>
      <c r="N9" s="860"/>
      <c r="O9" s="860"/>
      <c r="P9" s="860"/>
      <c r="Q9" s="860"/>
      <c r="R9" s="860"/>
      <c r="S9" s="860"/>
      <c r="T9" s="860"/>
      <c r="U9" s="861"/>
      <c r="V9" s="240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2"/>
    </row>
    <row r="10" spans="1:73" s="73" customFormat="1" ht="18.75" customHeight="1" thickBot="1">
      <c r="A10" s="892" t="s">
        <v>410</v>
      </c>
      <c r="B10" s="893"/>
      <c r="C10" s="893"/>
      <c r="D10" s="893"/>
      <c r="E10" s="893"/>
      <c r="F10" s="893"/>
      <c r="G10" s="893"/>
      <c r="H10" s="893"/>
      <c r="I10" s="893"/>
      <c r="J10" s="893"/>
      <c r="K10" s="893"/>
      <c r="L10" s="893"/>
      <c r="M10" s="893"/>
      <c r="N10" s="893"/>
      <c r="O10" s="893"/>
      <c r="P10" s="893"/>
      <c r="Q10" s="893"/>
      <c r="R10" s="893"/>
      <c r="S10" s="893"/>
      <c r="T10" s="893"/>
      <c r="U10" s="893"/>
      <c r="V10" s="893"/>
      <c r="W10" s="893"/>
      <c r="X10" s="893"/>
      <c r="Y10" s="893"/>
      <c r="Z10" s="893"/>
      <c r="AA10" s="893"/>
      <c r="AB10" s="893"/>
      <c r="AC10" s="893"/>
      <c r="AD10" s="893"/>
      <c r="AE10" s="893"/>
      <c r="AF10" s="893"/>
      <c r="AG10" s="893"/>
      <c r="AH10" s="893"/>
      <c r="AI10" s="893"/>
      <c r="AJ10" s="893"/>
      <c r="AK10" s="893"/>
      <c r="AL10" s="893"/>
      <c r="AM10" s="893"/>
      <c r="AN10" s="893"/>
      <c r="AO10" s="893"/>
      <c r="AP10" s="893"/>
      <c r="AQ10" s="893"/>
      <c r="AR10" s="893"/>
      <c r="AS10" s="893"/>
      <c r="AT10" s="893"/>
      <c r="AU10" s="893"/>
      <c r="AV10" s="893"/>
      <c r="AW10" s="893"/>
      <c r="AX10" s="893"/>
      <c r="AY10" s="893"/>
      <c r="AZ10" s="893"/>
      <c r="BA10" s="893"/>
      <c r="BB10" s="893"/>
      <c r="BC10" s="893"/>
      <c r="BD10" s="893"/>
      <c r="BE10" s="893"/>
      <c r="BF10" s="893"/>
      <c r="BG10" s="893"/>
      <c r="BH10" s="893"/>
      <c r="BI10" s="893"/>
      <c r="BJ10" s="893"/>
      <c r="BK10" s="893"/>
      <c r="BL10" s="893"/>
      <c r="BM10" s="893"/>
      <c r="BN10" s="893"/>
      <c r="BO10" s="893"/>
      <c r="BP10" s="893"/>
      <c r="BQ10" s="893"/>
      <c r="BR10" s="893"/>
      <c r="BS10" s="893"/>
      <c r="BT10" s="893"/>
      <c r="BU10" s="894"/>
    </row>
    <row r="11" spans="1:73" s="97" customFormat="1" ht="16.5" customHeight="1">
      <c r="A11" s="425" t="s">
        <v>146</v>
      </c>
      <c r="B11" s="426" t="s">
        <v>147</v>
      </c>
      <c r="C11" s="427"/>
      <c r="D11" s="428">
        <v>2</v>
      </c>
      <c r="E11" s="427"/>
      <c r="F11" s="429"/>
      <c r="G11" s="430">
        <v>4</v>
      </c>
      <c r="H11" s="431">
        <f aca="true" t="shared" si="2" ref="H11:H22">G11*30</f>
        <v>120</v>
      </c>
      <c r="I11" s="301">
        <f aca="true" t="shared" si="3" ref="I11:I22">SUM(J11:L11)</f>
        <v>44</v>
      </c>
      <c r="J11" s="302">
        <v>30</v>
      </c>
      <c r="K11" s="302"/>
      <c r="L11" s="303">
        <v>14</v>
      </c>
      <c r="M11" s="439">
        <f aca="true" t="shared" si="4" ref="M11:M22">H11-I11</f>
        <v>76</v>
      </c>
      <c r="N11" s="440"/>
      <c r="O11" s="428">
        <v>3</v>
      </c>
      <c r="P11" s="311"/>
      <c r="Q11" s="311"/>
      <c r="R11" s="427"/>
      <c r="S11" s="427"/>
      <c r="T11" s="311"/>
      <c r="U11" s="31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4"/>
    </row>
    <row r="12" spans="1:73" s="97" customFormat="1" ht="18" customHeight="1">
      <c r="A12" s="432" t="s">
        <v>148</v>
      </c>
      <c r="B12" s="433" t="s">
        <v>149</v>
      </c>
      <c r="C12" s="434">
        <v>2</v>
      </c>
      <c r="D12" s="434">
        <v>1</v>
      </c>
      <c r="E12" s="434"/>
      <c r="F12" s="435"/>
      <c r="G12" s="436">
        <v>4</v>
      </c>
      <c r="H12" s="437">
        <f t="shared" si="2"/>
        <v>120</v>
      </c>
      <c r="I12" s="306">
        <f t="shared" si="3"/>
        <v>46</v>
      </c>
      <c r="J12" s="307">
        <v>16</v>
      </c>
      <c r="K12" s="307"/>
      <c r="L12" s="308">
        <v>30</v>
      </c>
      <c r="M12" s="441">
        <f t="shared" si="4"/>
        <v>74</v>
      </c>
      <c r="N12" s="442">
        <v>1</v>
      </c>
      <c r="O12" s="434">
        <v>2</v>
      </c>
      <c r="P12" s="312"/>
      <c r="Q12" s="312"/>
      <c r="R12" s="434"/>
      <c r="S12" s="434"/>
      <c r="T12" s="312"/>
      <c r="U12" s="314"/>
      <c r="V12" s="198"/>
      <c r="W12" s="198"/>
      <c r="X12" s="198"/>
      <c r="Y12" s="199" t="str">
        <f aca="true" t="shared" si="5" ref="Y12:AG12">IF(ISERROR(SEARCH(Y$8,$C12,1)),"-",IF(COUNTIF($C12,Y$8)=1,1,IF(ISERROR(SEARCH(CONCATENATE(Y$8,","),$C12,1)),IF(ISERROR(SEARCH(CONCATENATE(",",Y$8),$C12,1)),"-",1),1)))</f>
        <v>-</v>
      </c>
      <c r="Z12" s="199">
        <f t="shared" si="5"/>
        <v>1</v>
      </c>
      <c r="AA12" s="199" t="str">
        <f t="shared" si="5"/>
        <v>-</v>
      </c>
      <c r="AB12" s="199" t="str">
        <f t="shared" si="5"/>
        <v>-</v>
      </c>
      <c r="AC12" s="199" t="str">
        <f t="shared" si="5"/>
        <v>-</v>
      </c>
      <c r="AD12" s="199" t="str">
        <f t="shared" si="5"/>
        <v>-</v>
      </c>
      <c r="AE12" s="199" t="str">
        <f t="shared" si="5"/>
        <v>-</v>
      </c>
      <c r="AF12" s="199" t="str">
        <f t="shared" si="5"/>
        <v>-</v>
      </c>
      <c r="AG12" s="199" t="str">
        <f t="shared" si="5"/>
        <v>-</v>
      </c>
      <c r="AH12" s="198"/>
      <c r="AI12" s="199">
        <f aca="true" t="shared" si="6" ref="AI12:AQ12">IF(ISERROR(SEARCH(AI$8,$D12,1)),"-",IF(COUNTIF($D12,AI$8)=1,1,IF(ISERROR(SEARCH(CONCATENATE(AI$8,","),$D12,1)),IF(ISERROR(SEARCH(CONCATENATE(",",AI$8),$D12,1)),"-",1),1)))</f>
        <v>1</v>
      </c>
      <c r="AJ12" s="199" t="str">
        <f t="shared" si="6"/>
        <v>-</v>
      </c>
      <c r="AK12" s="199" t="str">
        <f t="shared" si="6"/>
        <v>-</v>
      </c>
      <c r="AL12" s="199" t="str">
        <f t="shared" si="6"/>
        <v>-</v>
      </c>
      <c r="AM12" s="199" t="str">
        <f t="shared" si="6"/>
        <v>-</v>
      </c>
      <c r="AN12" s="199" t="str">
        <f t="shared" si="6"/>
        <v>-</v>
      </c>
      <c r="AO12" s="199" t="str">
        <f t="shared" si="6"/>
        <v>-</v>
      </c>
      <c r="AP12" s="199" t="str">
        <f t="shared" si="6"/>
        <v>-</v>
      </c>
      <c r="AQ12" s="199" t="str">
        <f t="shared" si="6"/>
        <v>-</v>
      </c>
      <c r="AR12" s="198"/>
      <c r="AS12" s="199" t="str">
        <f aca="true" t="shared" si="7" ref="AS12:BA12">IF(ISERROR(SEARCH(AS$8,$E12,1)),"-",IF(COUNTIF($E12,AS$8)=1,1,IF(ISERROR(SEARCH(CONCATENATE(AS$8,","),$E12,1)),IF(ISERROR(SEARCH(CONCATENATE(",",AS$8),$E12,1)),"-",1),1)))</f>
        <v>-</v>
      </c>
      <c r="AT12" s="199" t="str">
        <f t="shared" si="7"/>
        <v>-</v>
      </c>
      <c r="AU12" s="199" t="str">
        <f t="shared" si="7"/>
        <v>-</v>
      </c>
      <c r="AV12" s="199" t="str">
        <f t="shared" si="7"/>
        <v>-</v>
      </c>
      <c r="AW12" s="199" t="str">
        <f t="shared" si="7"/>
        <v>-</v>
      </c>
      <c r="AX12" s="199" t="str">
        <f t="shared" si="7"/>
        <v>-</v>
      </c>
      <c r="AY12" s="199" t="str">
        <f t="shared" si="7"/>
        <v>-</v>
      </c>
      <c r="AZ12" s="199" t="str">
        <f t="shared" si="7"/>
        <v>-</v>
      </c>
      <c r="BA12" s="199" t="str">
        <f t="shared" si="7"/>
        <v>-</v>
      </c>
      <c r="BB12" s="198"/>
      <c r="BC12" s="199" t="str">
        <f aca="true" t="shared" si="8" ref="BC12:BK12">IF(ISERROR(SEARCH(BC$8,$F12,1)),"-",IF(COUNTIF($F12,BC$8)=1,1,IF(ISERROR(SEARCH(CONCATENATE(BC$8,","),$F12,1)),IF(ISERROR(SEARCH(CONCATENATE(",",BC$8),$F12,1)),"-",1),1)))</f>
        <v>-</v>
      </c>
      <c r="BD12" s="199" t="str">
        <f t="shared" si="8"/>
        <v>-</v>
      </c>
      <c r="BE12" s="199" t="str">
        <f t="shared" si="8"/>
        <v>-</v>
      </c>
      <c r="BF12" s="199" t="str">
        <f t="shared" si="8"/>
        <v>-</v>
      </c>
      <c r="BG12" s="199" t="str">
        <f t="shared" si="8"/>
        <v>-</v>
      </c>
      <c r="BH12" s="199" t="str">
        <f t="shared" si="8"/>
        <v>-</v>
      </c>
      <c r="BI12" s="199" t="str">
        <f t="shared" si="8"/>
        <v>-</v>
      </c>
      <c r="BJ12" s="199" t="str">
        <f t="shared" si="8"/>
        <v>-</v>
      </c>
      <c r="BK12" s="199" t="str">
        <f t="shared" si="8"/>
        <v>-</v>
      </c>
      <c r="BL12" s="198"/>
      <c r="BM12" s="199"/>
      <c r="BN12" s="199"/>
      <c r="BO12" s="199"/>
      <c r="BP12" s="199"/>
      <c r="BQ12" s="199"/>
      <c r="BR12" s="199"/>
      <c r="BS12" s="199"/>
      <c r="BT12" s="199"/>
      <c r="BU12" s="220"/>
    </row>
    <row r="13" spans="1:73" s="97" customFormat="1" ht="50.25" customHeight="1">
      <c r="A13" s="432" t="s">
        <v>150</v>
      </c>
      <c r="B13" s="590" t="s">
        <v>546</v>
      </c>
      <c r="C13" s="434"/>
      <c r="D13" s="434">
        <v>1.2</v>
      </c>
      <c r="E13" s="434"/>
      <c r="F13" s="435"/>
      <c r="G13" s="436">
        <v>5</v>
      </c>
      <c r="H13" s="437">
        <f t="shared" si="2"/>
        <v>150</v>
      </c>
      <c r="I13" s="306">
        <f t="shared" si="3"/>
        <v>74</v>
      </c>
      <c r="J13" s="307">
        <v>14</v>
      </c>
      <c r="K13" s="307"/>
      <c r="L13" s="308">
        <v>60</v>
      </c>
      <c r="M13" s="441">
        <f t="shared" si="4"/>
        <v>76</v>
      </c>
      <c r="N13" s="442">
        <v>3</v>
      </c>
      <c r="O13" s="434">
        <v>2</v>
      </c>
      <c r="P13" s="312"/>
      <c r="Q13" s="312"/>
      <c r="R13" s="434"/>
      <c r="S13" s="434"/>
      <c r="T13" s="312"/>
      <c r="U13" s="314"/>
      <c r="V13" s="198"/>
      <c r="W13" s="198"/>
      <c r="X13" s="198"/>
      <c r="Y13" s="199" t="str">
        <f aca="true" t="shared" si="9" ref="Y13:AG13">IF(ISERROR(SEARCH(Y$8,$C13,1)),"-",IF(COUNTIF($C13,Y$8)=1,1,IF(ISERROR(SEARCH(CONCATENATE(Y$8,","),$C13,1)),IF(ISERROR(SEARCH(CONCATENATE(",",Y$8),$C13,1)),"-",1),1)))</f>
        <v>-</v>
      </c>
      <c r="Z13" s="199" t="str">
        <f t="shared" si="9"/>
        <v>-</v>
      </c>
      <c r="AA13" s="199" t="str">
        <f t="shared" si="9"/>
        <v>-</v>
      </c>
      <c r="AB13" s="199" t="str">
        <f t="shared" si="9"/>
        <v>-</v>
      </c>
      <c r="AC13" s="199" t="str">
        <f t="shared" si="9"/>
        <v>-</v>
      </c>
      <c r="AD13" s="199" t="str">
        <f t="shared" si="9"/>
        <v>-</v>
      </c>
      <c r="AE13" s="199" t="str">
        <f t="shared" si="9"/>
        <v>-</v>
      </c>
      <c r="AF13" s="199" t="str">
        <f t="shared" si="9"/>
        <v>-</v>
      </c>
      <c r="AG13" s="199" t="str">
        <f t="shared" si="9"/>
        <v>-</v>
      </c>
      <c r="AH13" s="198"/>
      <c r="AI13" s="199">
        <f aca="true" t="shared" si="10" ref="AI13:AQ13">IF(ISERROR(SEARCH(AI$8,$D13,1)),"-",IF(COUNTIF($D13,AI$8)=1,1,IF(ISERROR(SEARCH(CONCATENATE(AI$8,","),$D13,1)),IF(ISERROR(SEARCH(CONCATENATE(",",AI$8),$D13,1)),"-",1),1)))</f>
        <v>1</v>
      </c>
      <c r="AJ13" s="199">
        <f t="shared" si="10"/>
        <v>1</v>
      </c>
      <c r="AK13" s="199" t="str">
        <f t="shared" si="10"/>
        <v>-</v>
      </c>
      <c r="AL13" s="199" t="str">
        <f t="shared" si="10"/>
        <v>-</v>
      </c>
      <c r="AM13" s="199" t="str">
        <f t="shared" si="10"/>
        <v>-</v>
      </c>
      <c r="AN13" s="199" t="str">
        <f t="shared" si="10"/>
        <v>-</v>
      </c>
      <c r="AO13" s="199" t="str">
        <f t="shared" si="10"/>
        <v>-</v>
      </c>
      <c r="AP13" s="199" t="str">
        <f t="shared" si="10"/>
        <v>-</v>
      </c>
      <c r="AQ13" s="199" t="str">
        <f t="shared" si="10"/>
        <v>-</v>
      </c>
      <c r="AR13" s="198"/>
      <c r="AS13" s="199" t="str">
        <f aca="true" t="shared" si="11" ref="AS13:BA13">IF(ISERROR(SEARCH(AS$8,$E13,1)),"-",IF(COUNTIF($E13,AS$8)=1,1,IF(ISERROR(SEARCH(CONCATENATE(AS$8,","),$E13,1)),IF(ISERROR(SEARCH(CONCATENATE(",",AS$8),$E13,1)),"-",1),1)))</f>
        <v>-</v>
      </c>
      <c r="AT13" s="199" t="str">
        <f t="shared" si="11"/>
        <v>-</v>
      </c>
      <c r="AU13" s="199" t="str">
        <f t="shared" si="11"/>
        <v>-</v>
      </c>
      <c r="AV13" s="199" t="str">
        <f t="shared" si="11"/>
        <v>-</v>
      </c>
      <c r="AW13" s="199" t="str">
        <f t="shared" si="11"/>
        <v>-</v>
      </c>
      <c r="AX13" s="199" t="str">
        <f t="shared" si="11"/>
        <v>-</v>
      </c>
      <c r="AY13" s="199" t="str">
        <f t="shared" si="11"/>
        <v>-</v>
      </c>
      <c r="AZ13" s="199" t="str">
        <f t="shared" si="11"/>
        <v>-</v>
      </c>
      <c r="BA13" s="199" t="str">
        <f t="shared" si="11"/>
        <v>-</v>
      </c>
      <c r="BB13" s="198"/>
      <c r="BC13" s="199" t="str">
        <f aca="true" t="shared" si="12" ref="BC13:BK13">IF(ISERROR(SEARCH(BC$8,$F13,1)),"-",IF(COUNTIF($F13,BC$8)=1,1,IF(ISERROR(SEARCH(CONCATENATE(BC$8,","),$F13,1)),IF(ISERROR(SEARCH(CONCATENATE(",",BC$8),$F13,1)),"-",1),1)))</f>
        <v>-</v>
      </c>
      <c r="BD13" s="199" t="str">
        <f t="shared" si="12"/>
        <v>-</v>
      </c>
      <c r="BE13" s="199" t="str">
        <f t="shared" si="12"/>
        <v>-</v>
      </c>
      <c r="BF13" s="199" t="str">
        <f t="shared" si="12"/>
        <v>-</v>
      </c>
      <c r="BG13" s="199" t="str">
        <f t="shared" si="12"/>
        <v>-</v>
      </c>
      <c r="BH13" s="199" t="str">
        <f t="shared" si="12"/>
        <v>-</v>
      </c>
      <c r="BI13" s="199" t="str">
        <f t="shared" si="12"/>
        <v>-</v>
      </c>
      <c r="BJ13" s="199" t="str">
        <f t="shared" si="12"/>
        <v>-</v>
      </c>
      <c r="BK13" s="199" t="str">
        <f t="shared" si="12"/>
        <v>-</v>
      </c>
      <c r="BL13" s="198"/>
      <c r="BM13" s="199"/>
      <c r="BN13" s="199"/>
      <c r="BO13" s="199"/>
      <c r="BP13" s="199"/>
      <c r="BQ13" s="199"/>
      <c r="BR13" s="199"/>
      <c r="BS13" s="199"/>
      <c r="BT13" s="199"/>
      <c r="BU13" s="220"/>
    </row>
    <row r="14" spans="1:73" s="97" customFormat="1" ht="15.75" customHeight="1">
      <c r="A14" s="432" t="s">
        <v>152</v>
      </c>
      <c r="B14" s="438" t="s">
        <v>156</v>
      </c>
      <c r="C14" s="434">
        <v>2</v>
      </c>
      <c r="D14" s="434">
        <v>1</v>
      </c>
      <c r="E14" s="434"/>
      <c r="F14" s="435"/>
      <c r="G14" s="436">
        <v>5</v>
      </c>
      <c r="H14" s="437">
        <f t="shared" si="2"/>
        <v>150</v>
      </c>
      <c r="I14" s="306">
        <f t="shared" si="3"/>
        <v>60</v>
      </c>
      <c r="J14" s="307">
        <v>16</v>
      </c>
      <c r="K14" s="307"/>
      <c r="L14" s="308">
        <v>44</v>
      </c>
      <c r="M14" s="441">
        <f t="shared" si="4"/>
        <v>90</v>
      </c>
      <c r="N14" s="442">
        <v>2</v>
      </c>
      <c r="O14" s="434">
        <v>2</v>
      </c>
      <c r="P14" s="312"/>
      <c r="Q14" s="312"/>
      <c r="R14" s="434"/>
      <c r="S14" s="434"/>
      <c r="T14" s="312"/>
      <c r="U14" s="314"/>
      <c r="V14" s="198"/>
      <c r="W14" s="198"/>
      <c r="X14" s="198"/>
      <c r="Y14" s="199"/>
      <c r="Z14" s="199"/>
      <c r="AA14" s="199"/>
      <c r="AB14" s="199"/>
      <c r="AC14" s="199"/>
      <c r="AD14" s="199"/>
      <c r="AE14" s="199"/>
      <c r="AF14" s="199"/>
      <c r="AG14" s="199"/>
      <c r="AH14" s="198"/>
      <c r="AI14" s="199"/>
      <c r="AJ14" s="199"/>
      <c r="AK14" s="199"/>
      <c r="AL14" s="199"/>
      <c r="AM14" s="199"/>
      <c r="AN14" s="199"/>
      <c r="AO14" s="199"/>
      <c r="AP14" s="199"/>
      <c r="AQ14" s="199"/>
      <c r="AR14" s="198"/>
      <c r="AS14" s="199"/>
      <c r="AT14" s="199"/>
      <c r="AU14" s="199"/>
      <c r="AV14" s="199"/>
      <c r="AW14" s="199"/>
      <c r="AX14" s="199"/>
      <c r="AY14" s="199"/>
      <c r="AZ14" s="199"/>
      <c r="BA14" s="199"/>
      <c r="BB14" s="198"/>
      <c r="BC14" s="199"/>
      <c r="BD14" s="199"/>
      <c r="BE14" s="199"/>
      <c r="BF14" s="199"/>
      <c r="BG14" s="199"/>
      <c r="BH14" s="199"/>
      <c r="BI14" s="199"/>
      <c r="BJ14" s="199"/>
      <c r="BK14" s="199"/>
      <c r="BL14" s="198"/>
      <c r="BM14" s="199"/>
      <c r="BN14" s="199"/>
      <c r="BO14" s="199"/>
      <c r="BP14" s="199"/>
      <c r="BQ14" s="199"/>
      <c r="BR14" s="199"/>
      <c r="BS14" s="199"/>
      <c r="BT14" s="199"/>
      <c r="BU14" s="220"/>
    </row>
    <row r="15" spans="1:73" s="97" customFormat="1" ht="29.25" customHeight="1">
      <c r="A15" s="432" t="s">
        <v>153</v>
      </c>
      <c r="B15" s="438" t="s">
        <v>437</v>
      </c>
      <c r="C15" s="434"/>
      <c r="D15" s="434">
        <v>2</v>
      </c>
      <c r="E15" s="434"/>
      <c r="F15" s="435"/>
      <c r="G15" s="436">
        <v>4</v>
      </c>
      <c r="H15" s="437">
        <f t="shared" si="2"/>
        <v>120</v>
      </c>
      <c r="I15" s="306">
        <f t="shared" si="3"/>
        <v>44</v>
      </c>
      <c r="J15" s="307">
        <v>30</v>
      </c>
      <c r="K15" s="307"/>
      <c r="L15" s="308">
        <v>14</v>
      </c>
      <c r="M15" s="441">
        <f t="shared" si="4"/>
        <v>76</v>
      </c>
      <c r="N15" s="442"/>
      <c r="O15" s="434">
        <v>3</v>
      </c>
      <c r="P15" s="312"/>
      <c r="Q15" s="312"/>
      <c r="R15" s="434"/>
      <c r="S15" s="434"/>
      <c r="T15" s="312"/>
      <c r="U15" s="314"/>
      <c r="V15" s="198"/>
      <c r="W15" s="198"/>
      <c r="X15" s="198"/>
      <c r="Y15" s="199"/>
      <c r="Z15" s="199"/>
      <c r="AA15" s="199"/>
      <c r="AB15" s="199"/>
      <c r="AC15" s="199"/>
      <c r="AD15" s="199"/>
      <c r="AE15" s="199"/>
      <c r="AF15" s="199"/>
      <c r="AG15" s="199"/>
      <c r="AH15" s="198"/>
      <c r="AI15" s="199"/>
      <c r="AJ15" s="199"/>
      <c r="AK15" s="199"/>
      <c r="AL15" s="199"/>
      <c r="AM15" s="199"/>
      <c r="AN15" s="199"/>
      <c r="AO15" s="199"/>
      <c r="AP15" s="199"/>
      <c r="AQ15" s="199"/>
      <c r="AR15" s="198"/>
      <c r="AS15" s="199"/>
      <c r="AT15" s="199"/>
      <c r="AU15" s="199"/>
      <c r="AV15" s="199"/>
      <c r="AW15" s="199"/>
      <c r="AX15" s="199"/>
      <c r="AY15" s="199"/>
      <c r="AZ15" s="199"/>
      <c r="BA15" s="199"/>
      <c r="BB15" s="198"/>
      <c r="BC15" s="199"/>
      <c r="BD15" s="199"/>
      <c r="BE15" s="199"/>
      <c r="BF15" s="199"/>
      <c r="BG15" s="199"/>
      <c r="BH15" s="199"/>
      <c r="BI15" s="199"/>
      <c r="BJ15" s="199"/>
      <c r="BK15" s="199"/>
      <c r="BL15" s="198"/>
      <c r="BM15" s="199"/>
      <c r="BN15" s="199"/>
      <c r="BO15" s="199"/>
      <c r="BP15" s="199"/>
      <c r="BQ15" s="199"/>
      <c r="BR15" s="199"/>
      <c r="BS15" s="199"/>
      <c r="BT15" s="199"/>
      <c r="BU15" s="220"/>
    </row>
    <row r="16" spans="1:73" s="97" customFormat="1" ht="16.5" customHeight="1">
      <c r="A16" s="432" t="s">
        <v>155</v>
      </c>
      <c r="B16" s="433" t="s">
        <v>161</v>
      </c>
      <c r="C16" s="434"/>
      <c r="D16" s="434">
        <v>2</v>
      </c>
      <c r="E16" s="434"/>
      <c r="F16" s="435"/>
      <c r="G16" s="436">
        <v>4</v>
      </c>
      <c r="H16" s="437">
        <f t="shared" si="2"/>
        <v>120</v>
      </c>
      <c r="I16" s="306">
        <f t="shared" si="3"/>
        <v>44</v>
      </c>
      <c r="J16" s="307">
        <v>30</v>
      </c>
      <c r="K16" s="307"/>
      <c r="L16" s="308">
        <v>14</v>
      </c>
      <c r="M16" s="441">
        <f t="shared" si="4"/>
        <v>76</v>
      </c>
      <c r="N16" s="442"/>
      <c r="O16" s="434">
        <v>3</v>
      </c>
      <c r="P16" s="312"/>
      <c r="Q16" s="312"/>
      <c r="R16" s="434"/>
      <c r="S16" s="434"/>
      <c r="T16" s="312"/>
      <c r="U16" s="314"/>
      <c r="V16" s="198"/>
      <c r="W16" s="198"/>
      <c r="X16" s="198"/>
      <c r="Y16" s="199"/>
      <c r="Z16" s="199"/>
      <c r="AA16" s="199"/>
      <c r="AB16" s="199"/>
      <c r="AC16" s="199"/>
      <c r="AD16" s="199"/>
      <c r="AE16" s="199"/>
      <c r="AF16" s="199"/>
      <c r="AG16" s="199"/>
      <c r="AH16" s="198"/>
      <c r="AI16" s="199"/>
      <c r="AJ16" s="199"/>
      <c r="AK16" s="199"/>
      <c r="AL16" s="199"/>
      <c r="AM16" s="199"/>
      <c r="AN16" s="199"/>
      <c r="AO16" s="199"/>
      <c r="AP16" s="199"/>
      <c r="AQ16" s="199"/>
      <c r="AR16" s="198"/>
      <c r="AS16" s="199"/>
      <c r="AT16" s="199"/>
      <c r="AU16" s="199"/>
      <c r="AV16" s="199"/>
      <c r="AW16" s="199"/>
      <c r="AX16" s="199"/>
      <c r="AY16" s="199"/>
      <c r="AZ16" s="199"/>
      <c r="BA16" s="199"/>
      <c r="BB16" s="198"/>
      <c r="BC16" s="199"/>
      <c r="BD16" s="199"/>
      <c r="BE16" s="199"/>
      <c r="BF16" s="199"/>
      <c r="BG16" s="199"/>
      <c r="BH16" s="199"/>
      <c r="BI16" s="199"/>
      <c r="BJ16" s="199"/>
      <c r="BK16" s="199"/>
      <c r="BL16" s="198"/>
      <c r="BM16" s="199"/>
      <c r="BN16" s="199"/>
      <c r="BO16" s="199"/>
      <c r="BP16" s="199"/>
      <c r="BQ16" s="199"/>
      <c r="BR16" s="199"/>
      <c r="BS16" s="199"/>
      <c r="BT16" s="199"/>
      <c r="BU16" s="220"/>
    </row>
    <row r="17" spans="1:73" s="97" customFormat="1" ht="32.25" customHeight="1">
      <c r="A17" s="432" t="s">
        <v>157</v>
      </c>
      <c r="B17" s="433" t="s">
        <v>440</v>
      </c>
      <c r="C17" s="434"/>
      <c r="D17" s="434">
        <v>1</v>
      </c>
      <c r="E17" s="434"/>
      <c r="F17" s="435"/>
      <c r="G17" s="436">
        <v>4</v>
      </c>
      <c r="H17" s="437">
        <f t="shared" si="2"/>
        <v>120</v>
      </c>
      <c r="I17" s="306">
        <f t="shared" si="3"/>
        <v>44</v>
      </c>
      <c r="J17" s="307">
        <v>30</v>
      </c>
      <c r="K17" s="307"/>
      <c r="L17" s="308">
        <v>14</v>
      </c>
      <c r="M17" s="441">
        <f t="shared" si="4"/>
        <v>76</v>
      </c>
      <c r="N17" s="442">
        <v>3</v>
      </c>
      <c r="O17" s="434"/>
      <c r="P17" s="312"/>
      <c r="Q17" s="312"/>
      <c r="R17" s="434"/>
      <c r="S17" s="434"/>
      <c r="T17" s="312"/>
      <c r="U17" s="314"/>
      <c r="V17" s="198"/>
      <c r="W17" s="198"/>
      <c r="X17" s="198"/>
      <c r="Y17" s="199"/>
      <c r="Z17" s="199"/>
      <c r="AA17" s="199"/>
      <c r="AB17" s="199"/>
      <c r="AC17" s="199"/>
      <c r="AD17" s="199"/>
      <c r="AE17" s="199"/>
      <c r="AF17" s="199"/>
      <c r="AG17" s="199"/>
      <c r="AH17" s="198"/>
      <c r="AI17" s="199"/>
      <c r="AJ17" s="199"/>
      <c r="AK17" s="199"/>
      <c r="AL17" s="199"/>
      <c r="AM17" s="199"/>
      <c r="AN17" s="199"/>
      <c r="AO17" s="199"/>
      <c r="AP17" s="199"/>
      <c r="AQ17" s="199"/>
      <c r="AR17" s="198"/>
      <c r="AS17" s="199"/>
      <c r="AT17" s="199"/>
      <c r="AU17" s="199"/>
      <c r="AV17" s="199"/>
      <c r="AW17" s="199"/>
      <c r="AX17" s="199"/>
      <c r="AY17" s="199"/>
      <c r="AZ17" s="199"/>
      <c r="BA17" s="199"/>
      <c r="BB17" s="198"/>
      <c r="BC17" s="199"/>
      <c r="BD17" s="199"/>
      <c r="BE17" s="199"/>
      <c r="BF17" s="199"/>
      <c r="BG17" s="199"/>
      <c r="BH17" s="199"/>
      <c r="BI17" s="199"/>
      <c r="BJ17" s="199"/>
      <c r="BK17" s="199"/>
      <c r="BL17" s="198"/>
      <c r="BM17" s="199"/>
      <c r="BN17" s="199"/>
      <c r="BO17" s="199"/>
      <c r="BP17" s="199"/>
      <c r="BQ17" s="199"/>
      <c r="BR17" s="199"/>
      <c r="BS17" s="199"/>
      <c r="BT17" s="199"/>
      <c r="BU17" s="220"/>
    </row>
    <row r="18" spans="1:73" s="97" customFormat="1" ht="15" customHeight="1">
      <c r="A18" s="432" t="s">
        <v>158</v>
      </c>
      <c r="B18" s="433" t="s">
        <v>438</v>
      </c>
      <c r="C18" s="434">
        <v>3</v>
      </c>
      <c r="D18" s="434">
        <v>1.2</v>
      </c>
      <c r="E18" s="434"/>
      <c r="F18" s="435"/>
      <c r="G18" s="436">
        <v>5</v>
      </c>
      <c r="H18" s="437">
        <f t="shared" si="2"/>
        <v>150</v>
      </c>
      <c r="I18" s="306">
        <f t="shared" si="3"/>
        <v>60</v>
      </c>
      <c r="J18" s="307"/>
      <c r="K18" s="307"/>
      <c r="L18" s="308">
        <v>60</v>
      </c>
      <c r="M18" s="441">
        <f t="shared" si="4"/>
        <v>90</v>
      </c>
      <c r="N18" s="625">
        <v>1</v>
      </c>
      <c r="O18" s="434">
        <v>2</v>
      </c>
      <c r="P18" s="312">
        <v>1</v>
      </c>
      <c r="Q18" s="312"/>
      <c r="R18" s="434"/>
      <c r="S18" s="434"/>
      <c r="T18" s="312"/>
      <c r="U18" s="314"/>
      <c r="V18" s="198"/>
      <c r="W18" s="198"/>
      <c r="X18" s="198"/>
      <c r="Y18" s="199"/>
      <c r="Z18" s="199"/>
      <c r="AA18" s="199"/>
      <c r="AB18" s="199"/>
      <c r="AC18" s="199"/>
      <c r="AD18" s="199"/>
      <c r="AE18" s="199"/>
      <c r="AF18" s="199"/>
      <c r="AG18" s="199"/>
      <c r="AH18" s="198"/>
      <c r="AI18" s="199"/>
      <c r="AJ18" s="199"/>
      <c r="AK18" s="199"/>
      <c r="AL18" s="199"/>
      <c r="AM18" s="199"/>
      <c r="AN18" s="199"/>
      <c r="AO18" s="199"/>
      <c r="AP18" s="199"/>
      <c r="AQ18" s="199"/>
      <c r="AR18" s="198"/>
      <c r="AS18" s="199"/>
      <c r="AT18" s="199"/>
      <c r="AU18" s="199"/>
      <c r="AV18" s="199"/>
      <c r="AW18" s="199"/>
      <c r="AX18" s="199"/>
      <c r="AY18" s="199"/>
      <c r="AZ18" s="199"/>
      <c r="BA18" s="199"/>
      <c r="BB18" s="198"/>
      <c r="BC18" s="199"/>
      <c r="BD18" s="199"/>
      <c r="BE18" s="199"/>
      <c r="BF18" s="199"/>
      <c r="BG18" s="199"/>
      <c r="BH18" s="199"/>
      <c r="BI18" s="199"/>
      <c r="BJ18" s="199"/>
      <c r="BK18" s="199"/>
      <c r="BL18" s="198"/>
      <c r="BM18" s="199"/>
      <c r="BN18" s="199"/>
      <c r="BO18" s="199"/>
      <c r="BP18" s="199"/>
      <c r="BQ18" s="199"/>
      <c r="BR18" s="199"/>
      <c r="BS18" s="199"/>
      <c r="BT18" s="199"/>
      <c r="BU18" s="220"/>
    </row>
    <row r="19" spans="1:73" s="97" customFormat="1" ht="18" customHeight="1">
      <c r="A19" s="432" t="s">
        <v>160</v>
      </c>
      <c r="B19" s="433" t="s">
        <v>151</v>
      </c>
      <c r="C19" s="434">
        <v>6</v>
      </c>
      <c r="D19" s="434">
        <v>4.5</v>
      </c>
      <c r="E19" s="434"/>
      <c r="F19" s="435"/>
      <c r="G19" s="436">
        <v>5</v>
      </c>
      <c r="H19" s="437">
        <f t="shared" si="2"/>
        <v>150</v>
      </c>
      <c r="I19" s="306">
        <f t="shared" si="3"/>
        <v>66</v>
      </c>
      <c r="J19" s="307"/>
      <c r="K19" s="307"/>
      <c r="L19" s="308">
        <v>66</v>
      </c>
      <c r="M19" s="441">
        <f t="shared" si="4"/>
        <v>84</v>
      </c>
      <c r="N19" s="442"/>
      <c r="O19" s="443"/>
      <c r="P19" s="312"/>
      <c r="Q19" s="312">
        <v>2</v>
      </c>
      <c r="R19" s="434">
        <v>2</v>
      </c>
      <c r="S19" s="624">
        <v>0.5</v>
      </c>
      <c r="T19" s="312"/>
      <c r="U19" s="314"/>
      <c r="V19" s="198"/>
      <c r="W19" s="198"/>
      <c r="X19" s="198"/>
      <c r="Y19" s="199" t="str">
        <f aca="true" t="shared" si="13" ref="Y19:AG19">IF(ISERROR(SEARCH(Y$8,$C19,1)),"-",IF(COUNTIF($C19,Y$8)=1,1,IF(ISERROR(SEARCH(CONCATENATE(Y$8,","),$C19,1)),IF(ISERROR(SEARCH(CONCATENATE(",",Y$8),$C19,1)),"-",1),1)))</f>
        <v>-</v>
      </c>
      <c r="Z19" s="199" t="str">
        <f t="shared" si="13"/>
        <v>-</v>
      </c>
      <c r="AA19" s="199" t="str">
        <f t="shared" si="13"/>
        <v>-</v>
      </c>
      <c r="AB19" s="199" t="str">
        <f t="shared" si="13"/>
        <v>-</v>
      </c>
      <c r="AC19" s="199" t="str">
        <f t="shared" si="13"/>
        <v>-</v>
      </c>
      <c r="AD19" s="199">
        <f t="shared" si="13"/>
        <v>1</v>
      </c>
      <c r="AE19" s="199" t="str">
        <f t="shared" si="13"/>
        <v>-</v>
      </c>
      <c r="AF19" s="199" t="str">
        <f t="shared" si="13"/>
        <v>-</v>
      </c>
      <c r="AG19" s="199" t="str">
        <f t="shared" si="13"/>
        <v>-</v>
      </c>
      <c r="AH19" s="198"/>
      <c r="AI19" s="199" t="str">
        <f aca="true" t="shared" si="14" ref="AI19:AQ19">IF(ISERROR(SEARCH(AI$8,$D19,1)),"-",IF(COUNTIF($D19,AI$8)=1,1,IF(ISERROR(SEARCH(CONCATENATE(AI$8,","),$D19,1)),IF(ISERROR(SEARCH(CONCATENATE(",",AI$8),$D19,1)),"-",1),1)))</f>
        <v>-</v>
      </c>
      <c r="AJ19" s="199" t="str">
        <f t="shared" si="14"/>
        <v>-</v>
      </c>
      <c r="AK19" s="199" t="str">
        <f t="shared" si="14"/>
        <v>-</v>
      </c>
      <c r="AL19" s="199">
        <f t="shared" si="14"/>
        <v>1</v>
      </c>
      <c r="AM19" s="199">
        <f t="shared" si="14"/>
        <v>1</v>
      </c>
      <c r="AN19" s="199" t="str">
        <f t="shared" si="14"/>
        <v>-</v>
      </c>
      <c r="AO19" s="199" t="str">
        <f t="shared" si="14"/>
        <v>-</v>
      </c>
      <c r="AP19" s="199" t="str">
        <f t="shared" si="14"/>
        <v>-</v>
      </c>
      <c r="AQ19" s="199" t="str">
        <f t="shared" si="14"/>
        <v>-</v>
      </c>
      <c r="AR19" s="198"/>
      <c r="AS19" s="199" t="str">
        <f aca="true" t="shared" si="15" ref="AS19:BA19">IF(ISERROR(SEARCH(AS$8,$E19,1)),"-",IF(COUNTIF($E19,AS$8)=1,1,IF(ISERROR(SEARCH(CONCATENATE(AS$8,","),$E19,1)),IF(ISERROR(SEARCH(CONCATENATE(",",AS$8),$E19,1)),"-",1),1)))</f>
        <v>-</v>
      </c>
      <c r="AT19" s="199" t="str">
        <f t="shared" si="15"/>
        <v>-</v>
      </c>
      <c r="AU19" s="199" t="str">
        <f t="shared" si="15"/>
        <v>-</v>
      </c>
      <c r="AV19" s="199" t="str">
        <f t="shared" si="15"/>
        <v>-</v>
      </c>
      <c r="AW19" s="199" t="str">
        <f t="shared" si="15"/>
        <v>-</v>
      </c>
      <c r="AX19" s="199" t="str">
        <f t="shared" si="15"/>
        <v>-</v>
      </c>
      <c r="AY19" s="199" t="str">
        <f t="shared" si="15"/>
        <v>-</v>
      </c>
      <c r="AZ19" s="199" t="str">
        <f t="shared" si="15"/>
        <v>-</v>
      </c>
      <c r="BA19" s="199" t="str">
        <f t="shared" si="15"/>
        <v>-</v>
      </c>
      <c r="BB19" s="198"/>
      <c r="BC19" s="199" t="str">
        <f aca="true" t="shared" si="16" ref="BC19:BK19">IF(ISERROR(SEARCH(BC$8,$F19,1)),"-",IF(COUNTIF($F19,BC$8)=1,1,IF(ISERROR(SEARCH(CONCATENATE(BC$8,","),$F19,1)),IF(ISERROR(SEARCH(CONCATENATE(",",BC$8),$F19,1)),"-",1),1)))</f>
        <v>-</v>
      </c>
      <c r="BD19" s="199" t="str">
        <f t="shared" si="16"/>
        <v>-</v>
      </c>
      <c r="BE19" s="199" t="str">
        <f t="shared" si="16"/>
        <v>-</v>
      </c>
      <c r="BF19" s="199" t="str">
        <f t="shared" si="16"/>
        <v>-</v>
      </c>
      <c r="BG19" s="199" t="str">
        <f t="shared" si="16"/>
        <v>-</v>
      </c>
      <c r="BH19" s="199" t="str">
        <f t="shared" si="16"/>
        <v>-</v>
      </c>
      <c r="BI19" s="199" t="str">
        <f t="shared" si="16"/>
        <v>-</v>
      </c>
      <c r="BJ19" s="199" t="str">
        <f t="shared" si="16"/>
        <v>-</v>
      </c>
      <c r="BK19" s="199" t="str">
        <f t="shared" si="16"/>
        <v>-</v>
      </c>
      <c r="BL19" s="198"/>
      <c r="BM19" s="199"/>
      <c r="BN19" s="199"/>
      <c r="BO19" s="199"/>
      <c r="BP19" s="199"/>
      <c r="BQ19" s="199"/>
      <c r="BR19" s="199"/>
      <c r="BS19" s="199"/>
      <c r="BT19" s="199"/>
      <c r="BU19" s="220"/>
    </row>
    <row r="20" spans="1:73" s="97" customFormat="1" ht="15" customHeight="1">
      <c r="A20" s="432" t="s">
        <v>435</v>
      </c>
      <c r="B20" s="433" t="s">
        <v>439</v>
      </c>
      <c r="C20" s="434">
        <v>8</v>
      </c>
      <c r="D20" s="434">
        <v>7</v>
      </c>
      <c r="E20" s="434"/>
      <c r="F20" s="435"/>
      <c r="G20" s="436">
        <v>5</v>
      </c>
      <c r="H20" s="437">
        <f t="shared" si="2"/>
        <v>150</v>
      </c>
      <c r="I20" s="306">
        <f t="shared" si="3"/>
        <v>50</v>
      </c>
      <c r="J20" s="307"/>
      <c r="K20" s="307"/>
      <c r="L20" s="308">
        <v>50</v>
      </c>
      <c r="M20" s="441">
        <f t="shared" si="4"/>
        <v>100</v>
      </c>
      <c r="N20" s="442"/>
      <c r="O20" s="443"/>
      <c r="P20" s="312"/>
      <c r="Q20" s="312"/>
      <c r="R20" s="434"/>
      <c r="S20" s="434"/>
      <c r="T20" s="312">
        <v>1</v>
      </c>
      <c r="U20" s="314">
        <v>2.5</v>
      </c>
      <c r="V20" s="198"/>
      <c r="W20" s="198"/>
      <c r="X20" s="198"/>
      <c r="Y20" s="199"/>
      <c r="Z20" s="199"/>
      <c r="AA20" s="199"/>
      <c r="AB20" s="199"/>
      <c r="AC20" s="199"/>
      <c r="AD20" s="199"/>
      <c r="AE20" s="199"/>
      <c r="AF20" s="199"/>
      <c r="AG20" s="199"/>
      <c r="AH20" s="198"/>
      <c r="AI20" s="199"/>
      <c r="AJ20" s="199"/>
      <c r="AK20" s="199"/>
      <c r="AL20" s="199"/>
      <c r="AM20" s="199"/>
      <c r="AN20" s="199"/>
      <c r="AO20" s="199"/>
      <c r="AP20" s="199"/>
      <c r="AQ20" s="199"/>
      <c r="AR20" s="198"/>
      <c r="AS20" s="199"/>
      <c r="AT20" s="199"/>
      <c r="AU20" s="199"/>
      <c r="AV20" s="199"/>
      <c r="AW20" s="199"/>
      <c r="AX20" s="199"/>
      <c r="AY20" s="199"/>
      <c r="AZ20" s="199"/>
      <c r="BA20" s="199"/>
      <c r="BB20" s="198"/>
      <c r="BC20" s="199"/>
      <c r="BD20" s="199"/>
      <c r="BE20" s="199"/>
      <c r="BF20" s="199"/>
      <c r="BG20" s="199"/>
      <c r="BH20" s="199"/>
      <c r="BI20" s="199"/>
      <c r="BJ20" s="199"/>
      <c r="BK20" s="199"/>
      <c r="BL20" s="198"/>
      <c r="BM20" s="199"/>
      <c r="BN20" s="199"/>
      <c r="BO20" s="199"/>
      <c r="BP20" s="199"/>
      <c r="BQ20" s="199"/>
      <c r="BR20" s="199"/>
      <c r="BS20" s="199"/>
      <c r="BT20" s="199"/>
      <c r="BU20" s="220"/>
    </row>
    <row r="21" spans="1:73" s="97" customFormat="1" ht="16.5" customHeight="1">
      <c r="A21" s="432" t="s">
        <v>436</v>
      </c>
      <c r="B21" s="438" t="s">
        <v>159</v>
      </c>
      <c r="C21" s="434">
        <v>5</v>
      </c>
      <c r="D21" s="434"/>
      <c r="E21" s="434"/>
      <c r="F21" s="435"/>
      <c r="G21" s="436">
        <v>4</v>
      </c>
      <c r="H21" s="437">
        <f t="shared" si="2"/>
        <v>120</v>
      </c>
      <c r="I21" s="306">
        <f t="shared" si="3"/>
        <v>46</v>
      </c>
      <c r="J21" s="307">
        <v>30</v>
      </c>
      <c r="K21" s="307"/>
      <c r="L21" s="308">
        <v>16</v>
      </c>
      <c r="M21" s="441">
        <f t="shared" si="4"/>
        <v>74</v>
      </c>
      <c r="N21" s="442"/>
      <c r="O21" s="434"/>
      <c r="P21" s="312"/>
      <c r="Q21" s="312"/>
      <c r="R21" s="434">
        <v>3</v>
      </c>
      <c r="S21" s="434"/>
      <c r="T21" s="312"/>
      <c r="U21" s="314"/>
      <c r="V21" s="198"/>
      <c r="W21" s="198"/>
      <c r="X21" s="198"/>
      <c r="Y21" s="199"/>
      <c r="Z21" s="199"/>
      <c r="AA21" s="199"/>
      <c r="AB21" s="199"/>
      <c r="AC21" s="199"/>
      <c r="AD21" s="199"/>
      <c r="AE21" s="199"/>
      <c r="AF21" s="199"/>
      <c r="AG21" s="199"/>
      <c r="AH21" s="198"/>
      <c r="AI21" s="199"/>
      <c r="AJ21" s="199"/>
      <c r="AK21" s="199"/>
      <c r="AL21" s="199"/>
      <c r="AM21" s="199"/>
      <c r="AN21" s="199"/>
      <c r="AO21" s="199"/>
      <c r="AP21" s="199"/>
      <c r="AQ21" s="199"/>
      <c r="AR21" s="198"/>
      <c r="AS21" s="199"/>
      <c r="AT21" s="199"/>
      <c r="AU21" s="199"/>
      <c r="AV21" s="199"/>
      <c r="AW21" s="199"/>
      <c r="AX21" s="199"/>
      <c r="AY21" s="199"/>
      <c r="AZ21" s="199"/>
      <c r="BA21" s="199"/>
      <c r="BB21" s="198"/>
      <c r="BC21" s="199"/>
      <c r="BD21" s="199"/>
      <c r="BE21" s="199"/>
      <c r="BF21" s="199"/>
      <c r="BG21" s="199"/>
      <c r="BH21" s="199"/>
      <c r="BI21" s="199"/>
      <c r="BJ21" s="199"/>
      <c r="BK21" s="199"/>
      <c r="BL21" s="198"/>
      <c r="BM21" s="199"/>
      <c r="BN21" s="199"/>
      <c r="BO21" s="199"/>
      <c r="BP21" s="199"/>
      <c r="BQ21" s="199"/>
      <c r="BR21" s="199"/>
      <c r="BS21" s="199"/>
      <c r="BT21" s="199"/>
      <c r="BU21" s="220"/>
    </row>
    <row r="22" spans="1:73" s="97" customFormat="1" ht="14.25" customHeight="1">
      <c r="A22" s="432" t="s">
        <v>441</v>
      </c>
      <c r="B22" s="438" t="s">
        <v>154</v>
      </c>
      <c r="C22" s="434"/>
      <c r="D22" s="434">
        <v>4</v>
      </c>
      <c r="E22" s="434"/>
      <c r="F22" s="435"/>
      <c r="G22" s="436">
        <v>4</v>
      </c>
      <c r="H22" s="305">
        <f t="shared" si="2"/>
        <v>120</v>
      </c>
      <c r="I22" s="306">
        <f t="shared" si="3"/>
        <v>44</v>
      </c>
      <c r="J22" s="307">
        <v>30</v>
      </c>
      <c r="K22" s="307"/>
      <c r="L22" s="308">
        <v>14</v>
      </c>
      <c r="M22" s="309">
        <f t="shared" si="4"/>
        <v>76</v>
      </c>
      <c r="N22" s="310"/>
      <c r="O22" s="304"/>
      <c r="P22" s="312"/>
      <c r="Q22" s="312">
        <v>3</v>
      </c>
      <c r="R22" s="304"/>
      <c r="S22" s="304"/>
      <c r="T22" s="312"/>
      <c r="U22" s="314"/>
      <c r="V22" s="198"/>
      <c r="W22" s="198"/>
      <c r="X22" s="198"/>
      <c r="Y22" s="199" t="str">
        <f aca="true" t="shared" si="17" ref="Y22:AG24">IF(ISERROR(SEARCH(Y$8,$C22,1)),"-",IF(COUNTIF($C22,Y$8)=1,1,IF(ISERROR(SEARCH(CONCATENATE(Y$8,","),$C22,1)),IF(ISERROR(SEARCH(CONCATENATE(",",Y$8),$C22,1)),"-",1),1)))</f>
        <v>-</v>
      </c>
      <c r="Z22" s="199" t="str">
        <f t="shared" si="17"/>
        <v>-</v>
      </c>
      <c r="AA22" s="199" t="str">
        <f t="shared" si="17"/>
        <v>-</v>
      </c>
      <c r="AB22" s="199" t="str">
        <f t="shared" si="17"/>
        <v>-</v>
      </c>
      <c r="AC22" s="199" t="str">
        <f t="shared" si="17"/>
        <v>-</v>
      </c>
      <c r="AD22" s="199" t="str">
        <f t="shared" si="17"/>
        <v>-</v>
      </c>
      <c r="AE22" s="199" t="str">
        <f t="shared" si="17"/>
        <v>-</v>
      </c>
      <c r="AF22" s="199" t="str">
        <f t="shared" si="17"/>
        <v>-</v>
      </c>
      <c r="AG22" s="199" t="str">
        <f t="shared" si="17"/>
        <v>-</v>
      </c>
      <c r="AH22" s="198"/>
      <c r="AI22" s="199" t="str">
        <f aca="true" t="shared" si="18" ref="AI22:AQ24">IF(ISERROR(SEARCH(AI$8,$D22,1)),"-",IF(COUNTIF($D22,AI$8)=1,1,IF(ISERROR(SEARCH(CONCATENATE(AI$8,","),$D22,1)),IF(ISERROR(SEARCH(CONCATENATE(",",AI$8),$D22,1)),"-",1),1)))</f>
        <v>-</v>
      </c>
      <c r="AJ22" s="199" t="str">
        <f t="shared" si="18"/>
        <v>-</v>
      </c>
      <c r="AK22" s="199" t="str">
        <f t="shared" si="18"/>
        <v>-</v>
      </c>
      <c r="AL22" s="199">
        <f t="shared" si="18"/>
        <v>1</v>
      </c>
      <c r="AM22" s="199" t="str">
        <f t="shared" si="18"/>
        <v>-</v>
      </c>
      <c r="AN22" s="199" t="str">
        <f t="shared" si="18"/>
        <v>-</v>
      </c>
      <c r="AO22" s="199" t="str">
        <f t="shared" si="18"/>
        <v>-</v>
      </c>
      <c r="AP22" s="199" t="str">
        <f t="shared" si="18"/>
        <v>-</v>
      </c>
      <c r="AQ22" s="199" t="str">
        <f t="shared" si="18"/>
        <v>-</v>
      </c>
      <c r="AR22" s="198"/>
      <c r="AS22" s="199" t="str">
        <f aca="true" t="shared" si="19" ref="AS22:BA24">IF(ISERROR(SEARCH(AS$8,$E22,1)),"-",IF(COUNTIF($E22,AS$8)=1,1,IF(ISERROR(SEARCH(CONCATENATE(AS$8,","),$E22,1)),IF(ISERROR(SEARCH(CONCATENATE(",",AS$8),$E22,1)),"-",1),1)))</f>
        <v>-</v>
      </c>
      <c r="AT22" s="199" t="str">
        <f t="shared" si="19"/>
        <v>-</v>
      </c>
      <c r="AU22" s="199" t="str">
        <f t="shared" si="19"/>
        <v>-</v>
      </c>
      <c r="AV22" s="199" t="str">
        <f t="shared" si="19"/>
        <v>-</v>
      </c>
      <c r="AW22" s="199" t="str">
        <f t="shared" si="19"/>
        <v>-</v>
      </c>
      <c r="AX22" s="199" t="str">
        <f t="shared" si="19"/>
        <v>-</v>
      </c>
      <c r="AY22" s="199" t="str">
        <f t="shared" si="19"/>
        <v>-</v>
      </c>
      <c r="AZ22" s="199" t="str">
        <f t="shared" si="19"/>
        <v>-</v>
      </c>
      <c r="BA22" s="199" t="str">
        <f t="shared" si="19"/>
        <v>-</v>
      </c>
      <c r="BB22" s="198"/>
      <c r="BC22" s="199" t="str">
        <f aca="true" t="shared" si="20" ref="BC22:BK24">IF(ISERROR(SEARCH(BC$8,$F22,1)),"-",IF(COUNTIF($F22,BC$8)=1,1,IF(ISERROR(SEARCH(CONCATENATE(BC$8,","),$F22,1)),IF(ISERROR(SEARCH(CONCATENATE(",",BC$8),$F22,1)),"-",1),1)))</f>
        <v>-</v>
      </c>
      <c r="BD22" s="199" t="str">
        <f t="shared" si="20"/>
        <v>-</v>
      </c>
      <c r="BE22" s="199" t="str">
        <f t="shared" si="20"/>
        <v>-</v>
      </c>
      <c r="BF22" s="199" t="str">
        <f t="shared" si="20"/>
        <v>-</v>
      </c>
      <c r="BG22" s="199" t="str">
        <f t="shared" si="20"/>
        <v>-</v>
      </c>
      <c r="BH22" s="199" t="str">
        <f t="shared" si="20"/>
        <v>-</v>
      </c>
      <c r="BI22" s="199" t="str">
        <f t="shared" si="20"/>
        <v>-</v>
      </c>
      <c r="BJ22" s="199" t="str">
        <f t="shared" si="20"/>
        <v>-</v>
      </c>
      <c r="BK22" s="199" t="str">
        <f t="shared" si="20"/>
        <v>-</v>
      </c>
      <c r="BL22" s="198"/>
      <c r="BM22" s="199"/>
      <c r="BN22" s="199"/>
      <c r="BO22" s="199"/>
      <c r="BP22" s="199"/>
      <c r="BQ22" s="199"/>
      <c r="BR22" s="199"/>
      <c r="BS22" s="199"/>
      <c r="BT22" s="199"/>
      <c r="BU22" s="220"/>
    </row>
    <row r="23" spans="1:73" s="97" customFormat="1" ht="14.25" customHeight="1">
      <c r="A23" s="432" t="s">
        <v>563</v>
      </c>
      <c r="B23" s="438" t="s">
        <v>564</v>
      </c>
      <c r="C23" s="434"/>
      <c r="D23" s="434">
        <v>8</v>
      </c>
      <c r="E23" s="434"/>
      <c r="F23" s="435"/>
      <c r="G23" s="436">
        <v>3</v>
      </c>
      <c r="H23" s="305">
        <f>G23*30</f>
        <v>90</v>
      </c>
      <c r="I23" s="306">
        <f>SUM(J23:L23)</f>
        <v>36</v>
      </c>
      <c r="J23" s="307">
        <v>18</v>
      </c>
      <c r="K23" s="307"/>
      <c r="L23" s="308">
        <v>18</v>
      </c>
      <c r="M23" s="309">
        <f>H23-I23</f>
        <v>54</v>
      </c>
      <c r="N23" s="310"/>
      <c r="O23" s="304"/>
      <c r="P23" s="312"/>
      <c r="Q23" s="312"/>
      <c r="R23" s="304"/>
      <c r="S23" s="304"/>
      <c r="T23" s="312"/>
      <c r="U23" s="314">
        <v>2.5</v>
      </c>
      <c r="V23" s="198"/>
      <c r="W23" s="198"/>
      <c r="X23" s="198"/>
      <c r="Y23" s="199" t="str">
        <f t="shared" si="17"/>
        <v>-</v>
      </c>
      <c r="Z23" s="199" t="str">
        <f t="shared" si="17"/>
        <v>-</v>
      </c>
      <c r="AA23" s="199" t="str">
        <f t="shared" si="17"/>
        <v>-</v>
      </c>
      <c r="AB23" s="199" t="str">
        <f t="shared" si="17"/>
        <v>-</v>
      </c>
      <c r="AC23" s="199" t="str">
        <f t="shared" si="17"/>
        <v>-</v>
      </c>
      <c r="AD23" s="199" t="str">
        <f t="shared" si="17"/>
        <v>-</v>
      </c>
      <c r="AE23" s="199" t="str">
        <f t="shared" si="17"/>
        <v>-</v>
      </c>
      <c r="AF23" s="199" t="str">
        <f t="shared" si="17"/>
        <v>-</v>
      </c>
      <c r="AG23" s="199" t="str">
        <f t="shared" si="17"/>
        <v>-</v>
      </c>
      <c r="AH23" s="198"/>
      <c r="AI23" s="199" t="str">
        <f t="shared" si="18"/>
        <v>-</v>
      </c>
      <c r="AJ23" s="199" t="str">
        <f t="shared" si="18"/>
        <v>-</v>
      </c>
      <c r="AK23" s="199" t="str">
        <f t="shared" si="18"/>
        <v>-</v>
      </c>
      <c r="AL23" s="199" t="str">
        <f t="shared" si="18"/>
        <v>-</v>
      </c>
      <c r="AM23" s="199" t="str">
        <f t="shared" si="18"/>
        <v>-</v>
      </c>
      <c r="AN23" s="199" t="str">
        <f t="shared" si="18"/>
        <v>-</v>
      </c>
      <c r="AO23" s="199" t="str">
        <f t="shared" si="18"/>
        <v>-</v>
      </c>
      <c r="AP23" s="199">
        <f t="shared" si="18"/>
        <v>1</v>
      </c>
      <c r="AQ23" s="199" t="str">
        <f t="shared" si="18"/>
        <v>-</v>
      </c>
      <c r="AR23" s="198"/>
      <c r="AS23" s="199" t="str">
        <f t="shared" si="19"/>
        <v>-</v>
      </c>
      <c r="AT23" s="199" t="str">
        <f t="shared" si="19"/>
        <v>-</v>
      </c>
      <c r="AU23" s="199" t="str">
        <f t="shared" si="19"/>
        <v>-</v>
      </c>
      <c r="AV23" s="199" t="str">
        <f t="shared" si="19"/>
        <v>-</v>
      </c>
      <c r="AW23" s="199" t="str">
        <f t="shared" si="19"/>
        <v>-</v>
      </c>
      <c r="AX23" s="199" t="str">
        <f t="shared" si="19"/>
        <v>-</v>
      </c>
      <c r="AY23" s="199" t="str">
        <f t="shared" si="19"/>
        <v>-</v>
      </c>
      <c r="AZ23" s="199" t="str">
        <f t="shared" si="19"/>
        <v>-</v>
      </c>
      <c r="BA23" s="199" t="str">
        <f t="shared" si="19"/>
        <v>-</v>
      </c>
      <c r="BB23" s="198"/>
      <c r="BC23" s="199" t="str">
        <f t="shared" si="20"/>
        <v>-</v>
      </c>
      <c r="BD23" s="199" t="str">
        <f t="shared" si="20"/>
        <v>-</v>
      </c>
      <c r="BE23" s="199" t="str">
        <f t="shared" si="20"/>
        <v>-</v>
      </c>
      <c r="BF23" s="199" t="str">
        <f t="shared" si="20"/>
        <v>-</v>
      </c>
      <c r="BG23" s="199" t="str">
        <f t="shared" si="20"/>
        <v>-</v>
      </c>
      <c r="BH23" s="199" t="str">
        <f t="shared" si="20"/>
        <v>-</v>
      </c>
      <c r="BI23" s="199" t="str">
        <f t="shared" si="20"/>
        <v>-</v>
      </c>
      <c r="BJ23" s="199" t="str">
        <f t="shared" si="20"/>
        <v>-</v>
      </c>
      <c r="BK23" s="199" t="str">
        <f t="shared" si="20"/>
        <v>-</v>
      </c>
      <c r="BL23" s="198"/>
      <c r="BM23" s="199"/>
      <c r="BN23" s="199"/>
      <c r="BO23" s="199"/>
      <c r="BP23" s="199"/>
      <c r="BQ23" s="199"/>
      <c r="BR23" s="199"/>
      <c r="BS23" s="199"/>
      <c r="BT23" s="199"/>
      <c r="BU23" s="220"/>
    </row>
    <row r="24" spans="1:73" s="402" customFormat="1" ht="34.5" customHeight="1" thickBot="1">
      <c r="A24" s="757" t="s">
        <v>573</v>
      </c>
      <c r="B24" s="758" t="s">
        <v>574</v>
      </c>
      <c r="C24" s="624"/>
      <c r="D24" s="624">
        <v>8</v>
      </c>
      <c r="E24" s="624"/>
      <c r="F24" s="759"/>
      <c r="G24" s="760">
        <v>3</v>
      </c>
      <c r="H24" s="761">
        <f>G24*30</f>
        <v>90</v>
      </c>
      <c r="I24" s="306">
        <f>SUM(J24:L24)</f>
        <v>30</v>
      </c>
      <c r="J24" s="307">
        <v>16</v>
      </c>
      <c r="K24" s="307"/>
      <c r="L24" s="308">
        <v>14</v>
      </c>
      <c r="M24" s="762">
        <f>H24-I24</f>
        <v>60</v>
      </c>
      <c r="N24" s="625"/>
      <c r="O24" s="624"/>
      <c r="P24" s="312"/>
      <c r="Q24" s="312"/>
      <c r="R24" s="624"/>
      <c r="S24" s="624"/>
      <c r="T24" s="312"/>
      <c r="U24" s="314">
        <v>2</v>
      </c>
      <c r="V24" s="763"/>
      <c r="W24" s="763"/>
      <c r="X24" s="763"/>
      <c r="Y24" s="764" t="str">
        <f t="shared" si="17"/>
        <v>-</v>
      </c>
      <c r="Z24" s="764" t="str">
        <f t="shared" si="17"/>
        <v>-</v>
      </c>
      <c r="AA24" s="764" t="str">
        <f t="shared" si="17"/>
        <v>-</v>
      </c>
      <c r="AB24" s="764" t="str">
        <f t="shared" si="17"/>
        <v>-</v>
      </c>
      <c r="AC24" s="764" t="str">
        <f t="shared" si="17"/>
        <v>-</v>
      </c>
      <c r="AD24" s="764" t="str">
        <f t="shared" si="17"/>
        <v>-</v>
      </c>
      <c r="AE24" s="764" t="str">
        <f t="shared" si="17"/>
        <v>-</v>
      </c>
      <c r="AF24" s="764" t="str">
        <f t="shared" si="17"/>
        <v>-</v>
      </c>
      <c r="AG24" s="764" t="str">
        <f t="shared" si="17"/>
        <v>-</v>
      </c>
      <c r="AH24" s="763"/>
      <c r="AI24" s="764" t="str">
        <f t="shared" si="18"/>
        <v>-</v>
      </c>
      <c r="AJ24" s="764" t="str">
        <f t="shared" si="18"/>
        <v>-</v>
      </c>
      <c r="AK24" s="764" t="str">
        <f t="shared" si="18"/>
        <v>-</v>
      </c>
      <c r="AL24" s="764" t="str">
        <f t="shared" si="18"/>
        <v>-</v>
      </c>
      <c r="AM24" s="764" t="str">
        <f t="shared" si="18"/>
        <v>-</v>
      </c>
      <c r="AN24" s="764" t="str">
        <f t="shared" si="18"/>
        <v>-</v>
      </c>
      <c r="AO24" s="764" t="str">
        <f t="shared" si="18"/>
        <v>-</v>
      </c>
      <c r="AP24" s="764">
        <f t="shared" si="18"/>
        <v>1</v>
      </c>
      <c r="AQ24" s="764" t="str">
        <f t="shared" si="18"/>
        <v>-</v>
      </c>
      <c r="AR24" s="763"/>
      <c r="AS24" s="764" t="str">
        <f t="shared" si="19"/>
        <v>-</v>
      </c>
      <c r="AT24" s="764" t="str">
        <f t="shared" si="19"/>
        <v>-</v>
      </c>
      <c r="AU24" s="764" t="str">
        <f t="shared" si="19"/>
        <v>-</v>
      </c>
      <c r="AV24" s="764" t="str">
        <f t="shared" si="19"/>
        <v>-</v>
      </c>
      <c r="AW24" s="764" t="str">
        <f t="shared" si="19"/>
        <v>-</v>
      </c>
      <c r="AX24" s="764" t="str">
        <f t="shared" si="19"/>
        <v>-</v>
      </c>
      <c r="AY24" s="764" t="str">
        <f t="shared" si="19"/>
        <v>-</v>
      </c>
      <c r="AZ24" s="764" t="str">
        <f t="shared" si="19"/>
        <v>-</v>
      </c>
      <c r="BA24" s="764" t="str">
        <f t="shared" si="19"/>
        <v>-</v>
      </c>
      <c r="BB24" s="763"/>
      <c r="BC24" s="764" t="str">
        <f t="shared" si="20"/>
        <v>-</v>
      </c>
      <c r="BD24" s="764" t="str">
        <f t="shared" si="20"/>
        <v>-</v>
      </c>
      <c r="BE24" s="764" t="str">
        <f t="shared" si="20"/>
        <v>-</v>
      </c>
      <c r="BF24" s="764" t="str">
        <f t="shared" si="20"/>
        <v>-</v>
      </c>
      <c r="BG24" s="764" t="str">
        <f t="shared" si="20"/>
        <v>-</v>
      </c>
      <c r="BH24" s="764" t="str">
        <f t="shared" si="20"/>
        <v>-</v>
      </c>
      <c r="BI24" s="764" t="str">
        <f t="shared" si="20"/>
        <v>-</v>
      </c>
      <c r="BJ24" s="764" t="str">
        <f t="shared" si="20"/>
        <v>-</v>
      </c>
      <c r="BK24" s="764" t="str">
        <f t="shared" si="20"/>
        <v>-</v>
      </c>
      <c r="BL24" s="763"/>
      <c r="BM24" s="764"/>
      <c r="BN24" s="764"/>
      <c r="BO24" s="764"/>
      <c r="BP24" s="764"/>
      <c r="BQ24" s="764"/>
      <c r="BR24" s="764"/>
      <c r="BS24" s="764"/>
      <c r="BT24" s="764"/>
      <c r="BU24" s="765"/>
    </row>
    <row r="25" spans="1:73" s="97" customFormat="1" ht="17.25" customHeight="1" thickBot="1">
      <c r="A25" s="862" t="s">
        <v>162</v>
      </c>
      <c r="B25" s="863"/>
      <c r="C25" s="300">
        <v>6</v>
      </c>
      <c r="D25" s="300">
        <v>16</v>
      </c>
      <c r="E25" s="300"/>
      <c r="F25" s="636"/>
      <c r="G25" s="637">
        <f>SUM(G11:G24)</f>
        <v>59</v>
      </c>
      <c r="H25" s="638">
        <f aca="true" t="shared" si="21" ref="H25:T25">SUM(H11:H22)</f>
        <v>1590</v>
      </c>
      <c r="I25" s="639">
        <f t="shared" si="21"/>
        <v>622</v>
      </c>
      <c r="J25" s="639">
        <f t="shared" si="21"/>
        <v>226</v>
      </c>
      <c r="K25" s="639">
        <f t="shared" si="21"/>
        <v>0</v>
      </c>
      <c r="L25" s="640">
        <f t="shared" si="21"/>
        <v>396</v>
      </c>
      <c r="M25" s="637">
        <f t="shared" si="21"/>
        <v>968</v>
      </c>
      <c r="N25" s="638">
        <f t="shared" si="21"/>
        <v>10</v>
      </c>
      <c r="O25" s="639">
        <f t="shared" si="21"/>
        <v>17</v>
      </c>
      <c r="P25" s="639">
        <f t="shared" si="21"/>
        <v>1</v>
      </c>
      <c r="Q25" s="639">
        <f t="shared" si="21"/>
        <v>5</v>
      </c>
      <c r="R25" s="639">
        <f t="shared" si="21"/>
        <v>5</v>
      </c>
      <c r="S25" s="639">
        <f t="shared" si="21"/>
        <v>0.5</v>
      </c>
      <c r="T25" s="639">
        <f t="shared" si="21"/>
        <v>1</v>
      </c>
      <c r="U25" s="641">
        <f>SUM(U11:U24)</f>
        <v>7</v>
      </c>
      <c r="V25" s="246"/>
      <c r="W25" s="198"/>
      <c r="X25" s="198"/>
      <c r="Y25" s="199">
        <f aca="true" t="shared" si="22" ref="Y25:AG25">SUM(Y12:Y22)</f>
        <v>0</v>
      </c>
      <c r="Z25" s="199">
        <f t="shared" si="22"/>
        <v>1</v>
      </c>
      <c r="AA25" s="199">
        <f t="shared" si="22"/>
        <v>0</v>
      </c>
      <c r="AB25" s="199">
        <f t="shared" si="22"/>
        <v>0</v>
      </c>
      <c r="AC25" s="199">
        <f t="shared" si="22"/>
        <v>0</v>
      </c>
      <c r="AD25" s="199">
        <f t="shared" si="22"/>
        <v>1</v>
      </c>
      <c r="AE25" s="199">
        <f t="shared" si="22"/>
        <v>0</v>
      </c>
      <c r="AF25" s="199">
        <f t="shared" si="22"/>
        <v>0</v>
      </c>
      <c r="AG25" s="199">
        <f t="shared" si="22"/>
        <v>0</v>
      </c>
      <c r="AH25" s="198"/>
      <c r="AI25" s="199">
        <f aca="true" t="shared" si="23" ref="AI25:AQ25">SUM(AI12:AI22)</f>
        <v>2</v>
      </c>
      <c r="AJ25" s="199">
        <f t="shared" si="23"/>
        <v>1</v>
      </c>
      <c r="AK25" s="199">
        <f t="shared" si="23"/>
        <v>0</v>
      </c>
      <c r="AL25" s="199">
        <f t="shared" si="23"/>
        <v>2</v>
      </c>
      <c r="AM25" s="199">
        <f t="shared" si="23"/>
        <v>1</v>
      </c>
      <c r="AN25" s="199">
        <f t="shared" si="23"/>
        <v>0</v>
      </c>
      <c r="AO25" s="199">
        <f t="shared" si="23"/>
        <v>0</v>
      </c>
      <c r="AP25" s="199">
        <f t="shared" si="23"/>
        <v>0</v>
      </c>
      <c r="AQ25" s="199">
        <f t="shared" si="23"/>
        <v>0</v>
      </c>
      <c r="AR25" s="198"/>
      <c r="AS25" s="199">
        <f aca="true" t="shared" si="24" ref="AS25:BA25">SUM(AS12:AS22)</f>
        <v>0</v>
      </c>
      <c r="AT25" s="199">
        <f t="shared" si="24"/>
        <v>0</v>
      </c>
      <c r="AU25" s="199">
        <f t="shared" si="24"/>
        <v>0</v>
      </c>
      <c r="AV25" s="199">
        <f t="shared" si="24"/>
        <v>0</v>
      </c>
      <c r="AW25" s="199">
        <f t="shared" si="24"/>
        <v>0</v>
      </c>
      <c r="AX25" s="199">
        <f t="shared" si="24"/>
        <v>0</v>
      </c>
      <c r="AY25" s="199">
        <f t="shared" si="24"/>
        <v>0</v>
      </c>
      <c r="AZ25" s="199">
        <f t="shared" si="24"/>
        <v>0</v>
      </c>
      <c r="BA25" s="199">
        <f t="shared" si="24"/>
        <v>0</v>
      </c>
      <c r="BB25" s="198"/>
      <c r="BC25" s="199">
        <f aca="true" t="shared" si="25" ref="BC25:BK25">SUM(BC12:BC22)</f>
        <v>0</v>
      </c>
      <c r="BD25" s="199">
        <f t="shared" si="25"/>
        <v>0</v>
      </c>
      <c r="BE25" s="199">
        <f t="shared" si="25"/>
        <v>0</v>
      </c>
      <c r="BF25" s="199">
        <f t="shared" si="25"/>
        <v>0</v>
      </c>
      <c r="BG25" s="199">
        <f t="shared" si="25"/>
        <v>0</v>
      </c>
      <c r="BH25" s="199">
        <f t="shared" si="25"/>
        <v>0</v>
      </c>
      <c r="BI25" s="199">
        <f t="shared" si="25"/>
        <v>0</v>
      </c>
      <c r="BJ25" s="199">
        <f t="shared" si="25"/>
        <v>0</v>
      </c>
      <c r="BK25" s="199">
        <f t="shared" si="25"/>
        <v>0</v>
      </c>
      <c r="BL25" s="198"/>
      <c r="BM25" s="199">
        <f aca="true" t="shared" si="26" ref="BM25:BU25">SUM(BM12:BM22)</f>
        <v>0</v>
      </c>
      <c r="BN25" s="199">
        <f t="shared" si="26"/>
        <v>0</v>
      </c>
      <c r="BO25" s="199">
        <f t="shared" si="26"/>
        <v>0</v>
      </c>
      <c r="BP25" s="199">
        <f t="shared" si="26"/>
        <v>0</v>
      </c>
      <c r="BQ25" s="199">
        <f t="shared" si="26"/>
        <v>0</v>
      </c>
      <c r="BR25" s="199">
        <f t="shared" si="26"/>
        <v>0</v>
      </c>
      <c r="BS25" s="199">
        <f t="shared" si="26"/>
        <v>0</v>
      </c>
      <c r="BT25" s="199">
        <f t="shared" si="26"/>
        <v>0</v>
      </c>
      <c r="BU25" s="220">
        <f t="shared" si="26"/>
        <v>0</v>
      </c>
    </row>
    <row r="26" spans="1:73" s="97" customFormat="1" ht="16.5" customHeight="1" thickBot="1">
      <c r="A26" s="864" t="s">
        <v>411</v>
      </c>
      <c r="B26" s="865"/>
      <c r="C26" s="865"/>
      <c r="D26" s="865"/>
      <c r="E26" s="865"/>
      <c r="F26" s="865"/>
      <c r="G26" s="865"/>
      <c r="H26" s="865"/>
      <c r="I26" s="865"/>
      <c r="J26" s="865"/>
      <c r="K26" s="865"/>
      <c r="L26" s="865"/>
      <c r="M26" s="865"/>
      <c r="N26" s="865"/>
      <c r="O26" s="865"/>
      <c r="P26" s="865"/>
      <c r="Q26" s="865"/>
      <c r="R26" s="865"/>
      <c r="S26" s="865"/>
      <c r="T26" s="865"/>
      <c r="U26" s="866"/>
      <c r="V26" s="245"/>
      <c r="W26" s="197"/>
      <c r="X26" s="197"/>
      <c r="Y26" s="192"/>
      <c r="Z26" s="192"/>
      <c r="AA26" s="192"/>
      <c r="AB26" s="192"/>
      <c r="AC26" s="192"/>
      <c r="AD26" s="192"/>
      <c r="AE26" s="192"/>
      <c r="AF26" s="192"/>
      <c r="AG26" s="192"/>
      <c r="AH26" s="197"/>
      <c r="AI26" s="192"/>
      <c r="AJ26" s="192"/>
      <c r="AK26" s="192"/>
      <c r="AL26" s="192"/>
      <c r="AM26" s="192"/>
      <c r="AN26" s="192"/>
      <c r="AO26" s="192"/>
      <c r="AP26" s="192"/>
      <c r="AQ26" s="192"/>
      <c r="AR26" s="197"/>
      <c r="AS26" s="192"/>
      <c r="AT26" s="192"/>
      <c r="AU26" s="192"/>
      <c r="AV26" s="192"/>
      <c r="AW26" s="192"/>
      <c r="AX26" s="192"/>
      <c r="AY26" s="192"/>
      <c r="AZ26" s="192"/>
      <c r="BA26" s="192"/>
      <c r="BB26" s="197"/>
      <c r="BC26" s="192"/>
      <c r="BD26" s="192"/>
      <c r="BE26" s="192"/>
      <c r="BF26" s="192"/>
      <c r="BG26" s="192"/>
      <c r="BH26" s="192"/>
      <c r="BI26" s="192"/>
      <c r="BJ26" s="192"/>
      <c r="BK26" s="192"/>
      <c r="BL26" s="197"/>
      <c r="BM26" s="192"/>
      <c r="BN26" s="192"/>
      <c r="BO26" s="192"/>
      <c r="BP26" s="192"/>
      <c r="BQ26" s="192"/>
      <c r="BR26" s="192"/>
      <c r="BS26" s="192"/>
      <c r="BT26" s="192"/>
      <c r="BU26" s="221"/>
    </row>
    <row r="27" spans="1:73" s="97" customFormat="1" ht="16.5" customHeight="1" thickBot="1">
      <c r="A27" s="867" t="s">
        <v>163</v>
      </c>
      <c r="B27" s="868"/>
      <c r="C27" s="642"/>
      <c r="D27" s="642">
        <v>3</v>
      </c>
      <c r="E27" s="642"/>
      <c r="F27" s="643"/>
      <c r="G27" s="644">
        <f aca="true" t="shared" si="27" ref="G27:U27">SUM(G28:G30)</f>
        <v>15</v>
      </c>
      <c r="H27" s="645">
        <f t="shared" si="27"/>
        <v>450</v>
      </c>
      <c r="I27" s="646">
        <f t="shared" si="27"/>
        <v>156</v>
      </c>
      <c r="J27" s="646">
        <f t="shared" si="27"/>
        <v>90</v>
      </c>
      <c r="K27" s="646">
        <f t="shared" si="27"/>
        <v>0</v>
      </c>
      <c r="L27" s="647">
        <f t="shared" si="27"/>
        <v>66</v>
      </c>
      <c r="M27" s="644">
        <f t="shared" si="27"/>
        <v>294</v>
      </c>
      <c r="N27" s="646">
        <f t="shared" si="27"/>
        <v>0</v>
      </c>
      <c r="O27" s="646">
        <f t="shared" si="27"/>
        <v>0</v>
      </c>
      <c r="P27" s="646">
        <f t="shared" si="27"/>
        <v>0</v>
      </c>
      <c r="Q27" s="646">
        <f t="shared" si="27"/>
        <v>10.5</v>
      </c>
      <c r="R27" s="646">
        <f t="shared" si="27"/>
        <v>0</v>
      </c>
      <c r="S27" s="646">
        <f t="shared" si="27"/>
        <v>0</v>
      </c>
      <c r="T27" s="646">
        <f t="shared" si="27"/>
        <v>0</v>
      </c>
      <c r="U27" s="648">
        <f t="shared" si="27"/>
        <v>0</v>
      </c>
      <c r="V27" s="245"/>
      <c r="W27" s="197"/>
      <c r="X27" s="197"/>
      <c r="Y27" s="192" t="e">
        <f>SUM(#REF!)</f>
        <v>#REF!</v>
      </c>
      <c r="Z27" s="192" t="e">
        <f>SUM(#REF!)</f>
        <v>#REF!</v>
      </c>
      <c r="AA27" s="192" t="e">
        <f>SUM(#REF!)</f>
        <v>#REF!</v>
      </c>
      <c r="AB27" s="192" t="e">
        <f>SUM(#REF!)</f>
        <v>#REF!</v>
      </c>
      <c r="AC27" s="192" t="e">
        <f>SUM(#REF!)</f>
        <v>#REF!</v>
      </c>
      <c r="AD27" s="192" t="e">
        <f>SUM(#REF!)</f>
        <v>#REF!</v>
      </c>
      <c r="AE27" s="192" t="e">
        <f>SUM(#REF!)</f>
        <v>#REF!</v>
      </c>
      <c r="AF27" s="192" t="e">
        <f>SUM(#REF!)</f>
        <v>#REF!</v>
      </c>
      <c r="AG27" s="192" t="e">
        <f>SUM(#REF!)</f>
        <v>#REF!</v>
      </c>
      <c r="AH27" s="197"/>
      <c r="AI27" s="192" t="e">
        <f>SUM(#REF!)</f>
        <v>#REF!</v>
      </c>
      <c r="AJ27" s="192" t="e">
        <f>SUM(#REF!)</f>
        <v>#REF!</v>
      </c>
      <c r="AK27" s="192" t="e">
        <f>SUM(#REF!)</f>
        <v>#REF!</v>
      </c>
      <c r="AL27" s="192" t="e">
        <f>SUM(#REF!)</f>
        <v>#REF!</v>
      </c>
      <c r="AM27" s="192" t="e">
        <f>SUM(#REF!)</f>
        <v>#REF!</v>
      </c>
      <c r="AN27" s="192" t="e">
        <f>SUM(#REF!)</f>
        <v>#REF!</v>
      </c>
      <c r="AO27" s="192" t="e">
        <f>SUM(#REF!)</f>
        <v>#REF!</v>
      </c>
      <c r="AP27" s="192" t="e">
        <f>SUM(#REF!)</f>
        <v>#REF!</v>
      </c>
      <c r="AQ27" s="192" t="e">
        <f>SUM(#REF!)</f>
        <v>#REF!</v>
      </c>
      <c r="AR27" s="197"/>
      <c r="AS27" s="192" t="e">
        <f>SUM(#REF!)</f>
        <v>#REF!</v>
      </c>
      <c r="AT27" s="192" t="e">
        <f>SUM(#REF!)</f>
        <v>#REF!</v>
      </c>
      <c r="AU27" s="192" t="e">
        <f>SUM(#REF!)</f>
        <v>#REF!</v>
      </c>
      <c r="AV27" s="192" t="e">
        <f>SUM(#REF!)</f>
        <v>#REF!</v>
      </c>
      <c r="AW27" s="192" t="e">
        <f>SUM(#REF!)</f>
        <v>#REF!</v>
      </c>
      <c r="AX27" s="192" t="e">
        <f>SUM(#REF!)</f>
        <v>#REF!</v>
      </c>
      <c r="AY27" s="192" t="e">
        <f>SUM(#REF!)</f>
        <v>#REF!</v>
      </c>
      <c r="AZ27" s="192" t="e">
        <f>SUM(#REF!)</f>
        <v>#REF!</v>
      </c>
      <c r="BA27" s="192" t="e">
        <f>SUM(#REF!)</f>
        <v>#REF!</v>
      </c>
      <c r="BB27" s="197"/>
      <c r="BC27" s="192" t="e">
        <f>SUM(#REF!)</f>
        <v>#REF!</v>
      </c>
      <c r="BD27" s="192" t="e">
        <f>SUM(#REF!)</f>
        <v>#REF!</v>
      </c>
      <c r="BE27" s="192" t="e">
        <f>SUM(#REF!)</f>
        <v>#REF!</v>
      </c>
      <c r="BF27" s="192" t="e">
        <f>SUM(#REF!)</f>
        <v>#REF!</v>
      </c>
      <c r="BG27" s="192" t="e">
        <f>SUM(#REF!)</f>
        <v>#REF!</v>
      </c>
      <c r="BH27" s="192" t="e">
        <f>SUM(#REF!)</f>
        <v>#REF!</v>
      </c>
      <c r="BI27" s="192" t="e">
        <f>SUM(#REF!)</f>
        <v>#REF!</v>
      </c>
      <c r="BJ27" s="192" t="e">
        <f>SUM(#REF!)</f>
        <v>#REF!</v>
      </c>
      <c r="BK27" s="192" t="e">
        <f>SUM(#REF!)</f>
        <v>#REF!</v>
      </c>
      <c r="BL27" s="197"/>
      <c r="BM27" s="192" t="e">
        <f>SUM(#REF!)</f>
        <v>#REF!</v>
      </c>
      <c r="BN27" s="192" t="e">
        <f>SUM(#REF!)</f>
        <v>#REF!</v>
      </c>
      <c r="BO27" s="192" t="e">
        <f>SUM(#REF!)</f>
        <v>#REF!</v>
      </c>
      <c r="BP27" s="192" t="e">
        <f>SUM(#REF!)</f>
        <v>#REF!</v>
      </c>
      <c r="BQ27" s="192" t="e">
        <f>SUM(#REF!)</f>
        <v>#REF!</v>
      </c>
      <c r="BR27" s="192" t="e">
        <f>SUM(#REF!)</f>
        <v>#REF!</v>
      </c>
      <c r="BS27" s="192" t="e">
        <f>SUM(#REF!)</f>
        <v>#REF!</v>
      </c>
      <c r="BT27" s="192" t="e">
        <f>SUM(#REF!)</f>
        <v>#REF!</v>
      </c>
      <c r="BU27" s="221" t="e">
        <f>SUM(#REF!)</f>
        <v>#REF!</v>
      </c>
    </row>
    <row r="28" spans="1:73" s="97" customFormat="1" ht="13.5" customHeight="1">
      <c r="A28" s="882" t="s">
        <v>572</v>
      </c>
      <c r="B28" s="883" t="s">
        <v>433</v>
      </c>
      <c r="C28" s="337"/>
      <c r="D28" s="446">
        <v>4</v>
      </c>
      <c r="E28" s="447"/>
      <c r="F28" s="447"/>
      <c r="G28" s="444">
        <v>5</v>
      </c>
      <c r="H28" s="445">
        <f>G28*30</f>
        <v>150</v>
      </c>
      <c r="I28" s="334">
        <f>SUM(J28:L28)</f>
        <v>52</v>
      </c>
      <c r="J28" s="336">
        <v>30</v>
      </c>
      <c r="K28" s="336"/>
      <c r="L28" s="480">
        <v>22</v>
      </c>
      <c r="M28" s="335">
        <f>H28-I28</f>
        <v>98</v>
      </c>
      <c r="N28" s="338"/>
      <c r="O28" s="338"/>
      <c r="P28" s="330"/>
      <c r="Q28" s="481">
        <v>3.5</v>
      </c>
      <c r="R28" s="338"/>
      <c r="S28" s="338"/>
      <c r="T28" s="330"/>
      <c r="U28" s="330"/>
      <c r="V28" s="197"/>
      <c r="W28" s="197"/>
      <c r="X28" s="197"/>
      <c r="Y28" s="192"/>
      <c r="Z28" s="192"/>
      <c r="AA28" s="192"/>
      <c r="AB28" s="192"/>
      <c r="AC28" s="192"/>
      <c r="AD28" s="192"/>
      <c r="AE28" s="192"/>
      <c r="AF28" s="192"/>
      <c r="AG28" s="192"/>
      <c r="AH28" s="197"/>
      <c r="AI28" s="192"/>
      <c r="AJ28" s="192"/>
      <c r="AK28" s="192"/>
      <c r="AL28" s="192"/>
      <c r="AM28" s="192"/>
      <c r="AN28" s="192"/>
      <c r="AO28" s="192"/>
      <c r="AP28" s="192"/>
      <c r="AQ28" s="192"/>
      <c r="AR28" s="197"/>
      <c r="AS28" s="192"/>
      <c r="AT28" s="192"/>
      <c r="AU28" s="192"/>
      <c r="AV28" s="192"/>
      <c r="AW28" s="192"/>
      <c r="AX28" s="192"/>
      <c r="AY28" s="192"/>
      <c r="AZ28" s="192"/>
      <c r="BA28" s="192"/>
      <c r="BB28" s="197"/>
      <c r="BC28" s="192"/>
      <c r="BD28" s="192"/>
      <c r="BE28" s="192"/>
      <c r="BF28" s="192"/>
      <c r="BG28" s="192"/>
      <c r="BH28" s="192"/>
      <c r="BI28" s="192"/>
      <c r="BJ28" s="192"/>
      <c r="BK28" s="192"/>
      <c r="BL28" s="197"/>
      <c r="BM28" s="192"/>
      <c r="BN28" s="192"/>
      <c r="BO28" s="192"/>
      <c r="BP28" s="192"/>
      <c r="BQ28" s="192"/>
      <c r="BR28" s="192"/>
      <c r="BS28" s="192"/>
      <c r="BT28" s="192"/>
      <c r="BU28" s="221"/>
    </row>
    <row r="29" spans="1:73" s="97" customFormat="1" ht="13.5" customHeight="1">
      <c r="A29" s="882"/>
      <c r="B29" s="883"/>
      <c r="C29" s="409"/>
      <c r="D29" s="446">
        <v>4</v>
      </c>
      <c r="E29" s="447"/>
      <c r="F29" s="447"/>
      <c r="G29" s="444">
        <v>5</v>
      </c>
      <c r="H29" s="445">
        <f>G29*30</f>
        <v>150</v>
      </c>
      <c r="I29" s="334">
        <f>SUM(J29:L29)</f>
        <v>52</v>
      </c>
      <c r="J29" s="336">
        <v>30</v>
      </c>
      <c r="K29" s="336"/>
      <c r="L29" s="480">
        <v>22</v>
      </c>
      <c r="M29" s="335">
        <f>H29-I29</f>
        <v>98</v>
      </c>
      <c r="N29" s="338"/>
      <c r="O29" s="338"/>
      <c r="P29" s="330"/>
      <c r="Q29" s="481">
        <v>3.5</v>
      </c>
      <c r="R29" s="410"/>
      <c r="S29" s="410"/>
      <c r="T29" s="483"/>
      <c r="U29" s="483"/>
      <c r="V29" s="197"/>
      <c r="W29" s="197"/>
      <c r="X29" s="197"/>
      <c r="Y29" s="192"/>
      <c r="Z29" s="192"/>
      <c r="AA29" s="192"/>
      <c r="AB29" s="192"/>
      <c r="AC29" s="192"/>
      <c r="AD29" s="192"/>
      <c r="AE29" s="192"/>
      <c r="AF29" s="192"/>
      <c r="AG29" s="192"/>
      <c r="AH29" s="197"/>
      <c r="AI29" s="192"/>
      <c r="AJ29" s="192"/>
      <c r="AK29" s="192"/>
      <c r="AL29" s="192"/>
      <c r="AM29" s="192"/>
      <c r="AN29" s="192"/>
      <c r="AO29" s="192"/>
      <c r="AP29" s="192"/>
      <c r="AQ29" s="192"/>
      <c r="AR29" s="197"/>
      <c r="AS29" s="192"/>
      <c r="AT29" s="192"/>
      <c r="AU29" s="192"/>
      <c r="AV29" s="192"/>
      <c r="AW29" s="192"/>
      <c r="AX29" s="192"/>
      <c r="AY29" s="192"/>
      <c r="AZ29" s="192"/>
      <c r="BA29" s="192"/>
      <c r="BB29" s="197"/>
      <c r="BC29" s="192"/>
      <c r="BD29" s="192"/>
      <c r="BE29" s="192"/>
      <c r="BF29" s="192"/>
      <c r="BG29" s="192"/>
      <c r="BH29" s="192"/>
      <c r="BI29" s="192"/>
      <c r="BJ29" s="192"/>
      <c r="BK29" s="192"/>
      <c r="BL29" s="197"/>
      <c r="BM29" s="192"/>
      <c r="BN29" s="192"/>
      <c r="BO29" s="192"/>
      <c r="BP29" s="192"/>
      <c r="BQ29" s="192"/>
      <c r="BR29" s="192"/>
      <c r="BS29" s="192"/>
      <c r="BT29" s="192"/>
      <c r="BU29" s="221"/>
    </row>
    <row r="30" spans="1:73" s="97" customFormat="1" ht="19.5" customHeight="1" thickBot="1">
      <c r="A30" s="882"/>
      <c r="B30" s="883"/>
      <c r="C30" s="339"/>
      <c r="D30" s="448">
        <v>4</v>
      </c>
      <c r="E30" s="449"/>
      <c r="F30" s="449"/>
      <c r="G30" s="444">
        <v>5</v>
      </c>
      <c r="H30" s="445">
        <f>G30*30</f>
        <v>150</v>
      </c>
      <c r="I30" s="334">
        <f>SUM(J30:L30)</f>
        <v>52</v>
      </c>
      <c r="J30" s="336">
        <v>30</v>
      </c>
      <c r="K30" s="336"/>
      <c r="L30" s="480">
        <v>22</v>
      </c>
      <c r="M30" s="335">
        <f>H30-I30</f>
        <v>98</v>
      </c>
      <c r="N30" s="340"/>
      <c r="O30" s="340"/>
      <c r="P30" s="482"/>
      <c r="Q30" s="481">
        <v>3.5</v>
      </c>
      <c r="R30" s="340"/>
      <c r="S30" s="340"/>
      <c r="T30" s="482"/>
      <c r="U30" s="482"/>
      <c r="V30" s="197"/>
      <c r="W30" s="197"/>
      <c r="X30" s="197"/>
      <c r="Y30" s="192"/>
      <c r="Z30" s="192"/>
      <c r="AA30" s="192"/>
      <c r="AB30" s="192"/>
      <c r="AC30" s="192"/>
      <c r="AD30" s="192"/>
      <c r="AE30" s="192"/>
      <c r="AF30" s="192"/>
      <c r="AG30" s="192"/>
      <c r="AH30" s="197"/>
      <c r="AI30" s="192"/>
      <c r="AJ30" s="192"/>
      <c r="AK30" s="192"/>
      <c r="AL30" s="192"/>
      <c r="AM30" s="192"/>
      <c r="AN30" s="192"/>
      <c r="AO30" s="192"/>
      <c r="AP30" s="192"/>
      <c r="AQ30" s="192"/>
      <c r="AR30" s="197"/>
      <c r="AS30" s="192"/>
      <c r="AT30" s="192"/>
      <c r="AU30" s="192"/>
      <c r="AV30" s="192"/>
      <c r="AW30" s="192"/>
      <c r="AX30" s="192"/>
      <c r="AY30" s="192"/>
      <c r="AZ30" s="192"/>
      <c r="BA30" s="192"/>
      <c r="BB30" s="197"/>
      <c r="BC30" s="192"/>
      <c r="BD30" s="192"/>
      <c r="BE30" s="192"/>
      <c r="BF30" s="192"/>
      <c r="BG30" s="192"/>
      <c r="BH30" s="192"/>
      <c r="BI30" s="192"/>
      <c r="BJ30" s="192"/>
      <c r="BK30" s="192"/>
      <c r="BL30" s="197"/>
      <c r="BM30" s="192"/>
      <c r="BN30" s="192"/>
      <c r="BO30" s="192"/>
      <c r="BP30" s="192"/>
      <c r="BQ30" s="192"/>
      <c r="BR30" s="192"/>
      <c r="BS30" s="192"/>
      <c r="BT30" s="192"/>
      <c r="BU30" s="221"/>
    </row>
    <row r="31" spans="1:73" s="97" customFormat="1" ht="18.75" customHeight="1" thickBot="1">
      <c r="A31" s="247"/>
      <c r="B31" s="248" t="s">
        <v>393</v>
      </c>
      <c r="C31" s="248">
        <f>SUM(C27+C25)</f>
        <v>6</v>
      </c>
      <c r="D31" s="248">
        <f>SUM(D27+D25)</f>
        <v>19</v>
      </c>
      <c r="E31" s="248">
        <f>SUM(E27+E25)</f>
        <v>0</v>
      </c>
      <c r="F31" s="248">
        <f>SUM(F27+F25)</f>
        <v>0</v>
      </c>
      <c r="G31" s="249">
        <f>SUM(G25,G27)</f>
        <v>74</v>
      </c>
      <c r="H31" s="250">
        <f>SUM(H25+H27)</f>
        <v>2040</v>
      </c>
      <c r="I31" s="251">
        <f aca="true" t="shared" si="28" ref="I31:U31">SUM(I25,I27)</f>
        <v>778</v>
      </c>
      <c r="J31" s="251">
        <f t="shared" si="28"/>
        <v>316</v>
      </c>
      <c r="K31" s="251">
        <f t="shared" si="28"/>
        <v>0</v>
      </c>
      <c r="L31" s="252">
        <f t="shared" si="28"/>
        <v>462</v>
      </c>
      <c r="M31" s="249">
        <f t="shared" si="28"/>
        <v>1262</v>
      </c>
      <c r="N31" s="250">
        <f t="shared" si="28"/>
        <v>10</v>
      </c>
      <c r="O31" s="251">
        <f t="shared" si="28"/>
        <v>17</v>
      </c>
      <c r="P31" s="251">
        <f t="shared" si="28"/>
        <v>1</v>
      </c>
      <c r="Q31" s="251">
        <f t="shared" si="28"/>
        <v>15.5</v>
      </c>
      <c r="R31" s="251">
        <f t="shared" si="28"/>
        <v>5</v>
      </c>
      <c r="S31" s="251">
        <f t="shared" si="28"/>
        <v>0.5</v>
      </c>
      <c r="T31" s="251">
        <f t="shared" si="28"/>
        <v>1</v>
      </c>
      <c r="U31" s="253">
        <f t="shared" si="28"/>
        <v>7</v>
      </c>
      <c r="V31" s="245"/>
      <c r="W31" s="197"/>
      <c r="X31" s="197"/>
      <c r="Y31" s="235" t="e">
        <f aca="true" t="shared" si="29" ref="Y31:AG31">SUM(Y27:Y30)</f>
        <v>#REF!</v>
      </c>
      <c r="Z31" s="235" t="e">
        <f t="shared" si="29"/>
        <v>#REF!</v>
      </c>
      <c r="AA31" s="235" t="e">
        <f t="shared" si="29"/>
        <v>#REF!</v>
      </c>
      <c r="AB31" s="235" t="e">
        <f t="shared" si="29"/>
        <v>#REF!</v>
      </c>
      <c r="AC31" s="235" t="e">
        <f t="shared" si="29"/>
        <v>#REF!</v>
      </c>
      <c r="AD31" s="235" t="e">
        <f t="shared" si="29"/>
        <v>#REF!</v>
      </c>
      <c r="AE31" s="235" t="e">
        <f t="shared" si="29"/>
        <v>#REF!</v>
      </c>
      <c r="AF31" s="235" t="e">
        <f t="shared" si="29"/>
        <v>#REF!</v>
      </c>
      <c r="AG31" s="235" t="e">
        <f t="shared" si="29"/>
        <v>#REF!</v>
      </c>
      <c r="AH31" s="197"/>
      <c r="AI31" s="235" t="e">
        <f aca="true" t="shared" si="30" ref="AI31:AQ31">SUM(AI27:AI30)</f>
        <v>#REF!</v>
      </c>
      <c r="AJ31" s="235" t="e">
        <f t="shared" si="30"/>
        <v>#REF!</v>
      </c>
      <c r="AK31" s="235" t="e">
        <f t="shared" si="30"/>
        <v>#REF!</v>
      </c>
      <c r="AL31" s="235" t="e">
        <f t="shared" si="30"/>
        <v>#REF!</v>
      </c>
      <c r="AM31" s="235" t="e">
        <f t="shared" si="30"/>
        <v>#REF!</v>
      </c>
      <c r="AN31" s="235" t="e">
        <f t="shared" si="30"/>
        <v>#REF!</v>
      </c>
      <c r="AO31" s="235" t="e">
        <f t="shared" si="30"/>
        <v>#REF!</v>
      </c>
      <c r="AP31" s="235" t="e">
        <f t="shared" si="30"/>
        <v>#REF!</v>
      </c>
      <c r="AQ31" s="235" t="e">
        <f t="shared" si="30"/>
        <v>#REF!</v>
      </c>
      <c r="AR31" s="197"/>
      <c r="AS31" s="235" t="e">
        <f aca="true" t="shared" si="31" ref="AS31:BA31">SUM(AS27:AS30)</f>
        <v>#REF!</v>
      </c>
      <c r="AT31" s="235" t="e">
        <f t="shared" si="31"/>
        <v>#REF!</v>
      </c>
      <c r="AU31" s="235" t="e">
        <f t="shared" si="31"/>
        <v>#REF!</v>
      </c>
      <c r="AV31" s="235" t="e">
        <f t="shared" si="31"/>
        <v>#REF!</v>
      </c>
      <c r="AW31" s="235" t="e">
        <f t="shared" si="31"/>
        <v>#REF!</v>
      </c>
      <c r="AX31" s="235" t="e">
        <f t="shared" si="31"/>
        <v>#REF!</v>
      </c>
      <c r="AY31" s="235" t="e">
        <f t="shared" si="31"/>
        <v>#REF!</v>
      </c>
      <c r="AZ31" s="235" t="e">
        <f t="shared" si="31"/>
        <v>#REF!</v>
      </c>
      <c r="BA31" s="235" t="e">
        <f t="shared" si="31"/>
        <v>#REF!</v>
      </c>
      <c r="BB31" s="197"/>
      <c r="BC31" s="235" t="e">
        <f aca="true" t="shared" si="32" ref="BC31:BK31">SUM(BC27:BC30)</f>
        <v>#REF!</v>
      </c>
      <c r="BD31" s="235" t="e">
        <f t="shared" si="32"/>
        <v>#REF!</v>
      </c>
      <c r="BE31" s="235" t="e">
        <f t="shared" si="32"/>
        <v>#REF!</v>
      </c>
      <c r="BF31" s="235" t="e">
        <f t="shared" si="32"/>
        <v>#REF!</v>
      </c>
      <c r="BG31" s="235" t="e">
        <f t="shared" si="32"/>
        <v>#REF!</v>
      </c>
      <c r="BH31" s="235" t="e">
        <f t="shared" si="32"/>
        <v>#REF!</v>
      </c>
      <c r="BI31" s="235" t="e">
        <f t="shared" si="32"/>
        <v>#REF!</v>
      </c>
      <c r="BJ31" s="235" t="e">
        <f t="shared" si="32"/>
        <v>#REF!</v>
      </c>
      <c r="BK31" s="235" t="e">
        <f t="shared" si="32"/>
        <v>#REF!</v>
      </c>
      <c r="BL31" s="197"/>
      <c r="BM31" s="235" t="e">
        <f aca="true" t="shared" si="33" ref="BM31:BU31">SUM(BM27:BM30)</f>
        <v>#REF!</v>
      </c>
      <c r="BN31" s="235" t="e">
        <f t="shared" si="33"/>
        <v>#REF!</v>
      </c>
      <c r="BO31" s="235" t="e">
        <f t="shared" si="33"/>
        <v>#REF!</v>
      </c>
      <c r="BP31" s="235" t="e">
        <f t="shared" si="33"/>
        <v>#REF!</v>
      </c>
      <c r="BQ31" s="235" t="e">
        <f t="shared" si="33"/>
        <v>#REF!</v>
      </c>
      <c r="BR31" s="235" t="e">
        <f t="shared" si="33"/>
        <v>#REF!</v>
      </c>
      <c r="BS31" s="235" t="e">
        <f t="shared" si="33"/>
        <v>#REF!</v>
      </c>
      <c r="BT31" s="235" t="e">
        <f t="shared" si="33"/>
        <v>#REF!</v>
      </c>
      <c r="BU31" s="236" t="e">
        <f t="shared" si="33"/>
        <v>#REF!</v>
      </c>
    </row>
    <row r="32" spans="1:73" s="97" customFormat="1" ht="18" customHeight="1" thickBot="1">
      <c r="A32" s="848" t="s">
        <v>164</v>
      </c>
      <c r="B32" s="849"/>
      <c r="C32" s="849"/>
      <c r="D32" s="849"/>
      <c r="E32" s="849"/>
      <c r="F32" s="849"/>
      <c r="G32" s="849"/>
      <c r="H32" s="849"/>
      <c r="I32" s="849"/>
      <c r="J32" s="849"/>
      <c r="K32" s="849"/>
      <c r="L32" s="849"/>
      <c r="M32" s="849"/>
      <c r="N32" s="849"/>
      <c r="O32" s="849"/>
      <c r="P32" s="849"/>
      <c r="Q32" s="849"/>
      <c r="R32" s="849"/>
      <c r="S32" s="849"/>
      <c r="T32" s="849"/>
      <c r="U32" s="850"/>
      <c r="V32" s="245"/>
      <c r="W32" s="197"/>
      <c r="X32" s="197"/>
      <c r="Y32" s="192"/>
      <c r="Z32" s="192"/>
      <c r="AA32" s="192"/>
      <c r="AB32" s="192"/>
      <c r="AC32" s="192"/>
      <c r="AD32" s="192"/>
      <c r="AE32" s="192"/>
      <c r="AF32" s="192"/>
      <c r="AG32" s="192"/>
      <c r="AH32" s="197"/>
      <c r="AI32" s="192"/>
      <c r="AJ32" s="192"/>
      <c r="AK32" s="192"/>
      <c r="AL32" s="192"/>
      <c r="AM32" s="192"/>
      <c r="AN32" s="192"/>
      <c r="AO32" s="192"/>
      <c r="AP32" s="192"/>
      <c r="AQ32" s="192"/>
      <c r="AR32" s="197"/>
      <c r="AS32" s="192"/>
      <c r="AT32" s="192"/>
      <c r="AU32" s="192"/>
      <c r="AV32" s="192"/>
      <c r="AW32" s="192"/>
      <c r="AX32" s="192"/>
      <c r="AY32" s="192"/>
      <c r="AZ32" s="192"/>
      <c r="BA32" s="192"/>
      <c r="BB32" s="197"/>
      <c r="BC32" s="192"/>
      <c r="BD32" s="192"/>
      <c r="BE32" s="192"/>
      <c r="BF32" s="192"/>
      <c r="BG32" s="192"/>
      <c r="BH32" s="192"/>
      <c r="BI32" s="192"/>
      <c r="BJ32" s="192"/>
      <c r="BK32" s="192"/>
      <c r="BL32" s="197"/>
      <c r="BM32" s="192"/>
      <c r="BN32" s="192"/>
      <c r="BO32" s="192"/>
      <c r="BP32" s="192"/>
      <c r="BQ32" s="192"/>
      <c r="BR32" s="192"/>
      <c r="BS32" s="192"/>
      <c r="BT32" s="192"/>
      <c r="BU32" s="221"/>
    </row>
    <row r="33" spans="1:73" s="97" customFormat="1" ht="18" customHeight="1" thickBot="1">
      <c r="A33" s="851" t="s">
        <v>412</v>
      </c>
      <c r="B33" s="852"/>
      <c r="C33" s="852"/>
      <c r="D33" s="852"/>
      <c r="E33" s="852"/>
      <c r="F33" s="852"/>
      <c r="G33" s="852"/>
      <c r="H33" s="852"/>
      <c r="I33" s="852"/>
      <c r="J33" s="852"/>
      <c r="K33" s="852"/>
      <c r="L33" s="852"/>
      <c r="M33" s="852"/>
      <c r="N33" s="852"/>
      <c r="O33" s="852"/>
      <c r="P33" s="852"/>
      <c r="Q33" s="852"/>
      <c r="R33" s="852"/>
      <c r="S33" s="852"/>
      <c r="T33" s="852"/>
      <c r="U33" s="853"/>
      <c r="V33" s="245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222"/>
    </row>
    <row r="34" spans="1:73" s="97" customFormat="1" ht="15.75" customHeight="1">
      <c r="A34" s="766" t="s">
        <v>165</v>
      </c>
      <c r="B34" s="271" t="s">
        <v>167</v>
      </c>
      <c r="C34" s="450"/>
      <c r="D34" s="341">
        <v>1</v>
      </c>
      <c r="E34" s="451"/>
      <c r="F34" s="452"/>
      <c r="G34" s="453">
        <v>4</v>
      </c>
      <c r="H34" s="454">
        <f aca="true" t="shared" si="34" ref="H34:H39">G34*30</f>
        <v>120</v>
      </c>
      <c r="I34" s="345">
        <f aca="true" t="shared" si="35" ref="I34:I39">SUM(J34:L34)</f>
        <v>46</v>
      </c>
      <c r="J34" s="346">
        <v>24</v>
      </c>
      <c r="K34" s="346"/>
      <c r="L34" s="484">
        <v>22</v>
      </c>
      <c r="M34" s="343">
        <f aca="true" t="shared" si="36" ref="M34:M59">H34-I34</f>
        <v>74</v>
      </c>
      <c r="N34" s="627">
        <v>3</v>
      </c>
      <c r="O34" s="626"/>
      <c r="P34" s="486"/>
      <c r="Q34" s="487"/>
      <c r="R34" s="460"/>
      <c r="S34" s="460"/>
      <c r="T34" s="485"/>
      <c r="U34" s="487"/>
      <c r="V34" s="197"/>
      <c r="W34" s="197"/>
      <c r="X34" s="197"/>
      <c r="Y34" s="192" t="str">
        <f aca="true" t="shared" si="37" ref="Y34:AG39">IF(ISERROR(SEARCH(Y$8,$C34,1)),"-",IF(COUNTIF($C34,Y$8)=1,1,IF(ISERROR(SEARCH(CONCATENATE(Y$8,","),$C34,1)),IF(ISERROR(SEARCH(CONCATENATE(",",Y$8),$C34,1)),"-",1),1)))</f>
        <v>-</v>
      </c>
      <c r="Z34" s="192" t="str">
        <f t="shared" si="37"/>
        <v>-</v>
      </c>
      <c r="AA34" s="192" t="str">
        <f t="shared" si="37"/>
        <v>-</v>
      </c>
      <c r="AB34" s="192" t="str">
        <f t="shared" si="37"/>
        <v>-</v>
      </c>
      <c r="AC34" s="192" t="str">
        <f t="shared" si="37"/>
        <v>-</v>
      </c>
      <c r="AD34" s="192" t="str">
        <f t="shared" si="37"/>
        <v>-</v>
      </c>
      <c r="AE34" s="192" t="str">
        <f t="shared" si="37"/>
        <v>-</v>
      </c>
      <c r="AF34" s="192" t="str">
        <f t="shared" si="37"/>
        <v>-</v>
      </c>
      <c r="AG34" s="192" t="str">
        <f t="shared" si="37"/>
        <v>-</v>
      </c>
      <c r="AH34" s="197"/>
      <c r="AI34" s="192">
        <f aca="true" t="shared" si="38" ref="AI34:AQ39">IF(ISERROR(SEARCH(AI$8,$D34,1)),"-",IF(COUNTIF($D34,AI$8)=1,1,IF(ISERROR(SEARCH(CONCATENATE(AI$8,","),$D34,1)),IF(ISERROR(SEARCH(CONCATENATE(",",AI$8),$D34,1)),"-",1),1)))</f>
        <v>1</v>
      </c>
      <c r="AJ34" s="192" t="str">
        <f t="shared" si="38"/>
        <v>-</v>
      </c>
      <c r="AK34" s="192" t="str">
        <f t="shared" si="38"/>
        <v>-</v>
      </c>
      <c r="AL34" s="192" t="str">
        <f t="shared" si="38"/>
        <v>-</v>
      </c>
      <c r="AM34" s="192" t="str">
        <f t="shared" si="38"/>
        <v>-</v>
      </c>
      <c r="AN34" s="192" t="str">
        <f t="shared" si="38"/>
        <v>-</v>
      </c>
      <c r="AO34" s="192" t="str">
        <f t="shared" si="38"/>
        <v>-</v>
      </c>
      <c r="AP34" s="192" t="str">
        <f t="shared" si="38"/>
        <v>-</v>
      </c>
      <c r="AQ34" s="192" t="str">
        <f t="shared" si="38"/>
        <v>-</v>
      </c>
      <c r="AR34" s="197"/>
      <c r="AS34" s="192" t="str">
        <f aca="true" t="shared" si="39" ref="AS34:BA39">IF(ISERROR(SEARCH(AS$8,$E34,1)),"-",IF(COUNTIF($E34,AS$8)=1,1,IF(ISERROR(SEARCH(CONCATENATE(AS$8,","),$E34,1)),IF(ISERROR(SEARCH(CONCATENATE(",",AS$8),$E34,1)),"-",1),1)))</f>
        <v>-</v>
      </c>
      <c r="AT34" s="192" t="str">
        <f t="shared" si="39"/>
        <v>-</v>
      </c>
      <c r="AU34" s="192" t="str">
        <f t="shared" si="39"/>
        <v>-</v>
      </c>
      <c r="AV34" s="192" t="str">
        <f t="shared" si="39"/>
        <v>-</v>
      </c>
      <c r="AW34" s="192" t="str">
        <f t="shared" si="39"/>
        <v>-</v>
      </c>
      <c r="AX34" s="192" t="str">
        <f t="shared" si="39"/>
        <v>-</v>
      </c>
      <c r="AY34" s="192" t="str">
        <f t="shared" si="39"/>
        <v>-</v>
      </c>
      <c r="AZ34" s="192" t="str">
        <f t="shared" si="39"/>
        <v>-</v>
      </c>
      <c r="BA34" s="192" t="str">
        <f t="shared" si="39"/>
        <v>-</v>
      </c>
      <c r="BB34" s="197"/>
      <c r="BC34" s="192" t="str">
        <f aca="true" t="shared" si="40" ref="BC34:BK39">IF(ISERROR(SEARCH(BC$8,$F34,1)),"-",IF(COUNTIF($F34,BC$8)=1,1,IF(ISERROR(SEARCH(CONCATENATE(BC$8,","),$F34,1)),IF(ISERROR(SEARCH(CONCATENATE(",",BC$8),$F34,1)),"-",1),1)))</f>
        <v>-</v>
      </c>
      <c r="BD34" s="192" t="str">
        <f t="shared" si="40"/>
        <v>-</v>
      </c>
      <c r="BE34" s="192" t="str">
        <f t="shared" si="40"/>
        <v>-</v>
      </c>
      <c r="BF34" s="192" t="str">
        <f t="shared" si="40"/>
        <v>-</v>
      </c>
      <c r="BG34" s="192" t="str">
        <f t="shared" si="40"/>
        <v>-</v>
      </c>
      <c r="BH34" s="192" t="str">
        <f t="shared" si="40"/>
        <v>-</v>
      </c>
      <c r="BI34" s="192" t="str">
        <f t="shared" si="40"/>
        <v>-</v>
      </c>
      <c r="BJ34" s="192" t="str">
        <f t="shared" si="40"/>
        <v>-</v>
      </c>
      <c r="BK34" s="192" t="str">
        <f t="shared" si="40"/>
        <v>-</v>
      </c>
      <c r="BL34" s="197"/>
      <c r="BM34" s="192"/>
      <c r="BN34" s="192"/>
      <c r="BO34" s="192"/>
      <c r="BP34" s="192"/>
      <c r="BQ34" s="192"/>
      <c r="BR34" s="192"/>
      <c r="BS34" s="192"/>
      <c r="BT34" s="192"/>
      <c r="BU34" s="221"/>
    </row>
    <row r="35" spans="1:73" s="97" customFormat="1" ht="15.75">
      <c r="A35" s="766" t="s">
        <v>166</v>
      </c>
      <c r="B35" s="272" t="s">
        <v>169</v>
      </c>
      <c r="C35" s="450">
        <v>1</v>
      </c>
      <c r="D35" s="342"/>
      <c r="E35" s="451"/>
      <c r="F35" s="452"/>
      <c r="G35" s="455">
        <v>5</v>
      </c>
      <c r="H35" s="454">
        <f t="shared" si="34"/>
        <v>150</v>
      </c>
      <c r="I35" s="345">
        <f t="shared" si="35"/>
        <v>52</v>
      </c>
      <c r="J35" s="347">
        <v>30</v>
      </c>
      <c r="K35" s="347"/>
      <c r="L35" s="347">
        <v>22</v>
      </c>
      <c r="M35" s="343">
        <f t="shared" si="36"/>
        <v>98</v>
      </c>
      <c r="N35" s="662">
        <v>3.5</v>
      </c>
      <c r="O35" s="663"/>
      <c r="P35" s="664"/>
      <c r="Q35" s="488"/>
      <c r="R35" s="341"/>
      <c r="S35" s="341"/>
      <c r="T35" s="488"/>
      <c r="U35" s="488"/>
      <c r="V35" s="197"/>
      <c r="W35" s="197"/>
      <c r="X35" s="197"/>
      <c r="Y35" s="192">
        <f t="shared" si="37"/>
        <v>1</v>
      </c>
      <c r="Z35" s="192" t="str">
        <f t="shared" si="37"/>
        <v>-</v>
      </c>
      <c r="AA35" s="192" t="str">
        <f t="shared" si="37"/>
        <v>-</v>
      </c>
      <c r="AB35" s="192" t="str">
        <f t="shared" si="37"/>
        <v>-</v>
      </c>
      <c r="AC35" s="192" t="str">
        <f t="shared" si="37"/>
        <v>-</v>
      </c>
      <c r="AD35" s="192" t="str">
        <f t="shared" si="37"/>
        <v>-</v>
      </c>
      <c r="AE35" s="192" t="str">
        <f t="shared" si="37"/>
        <v>-</v>
      </c>
      <c r="AF35" s="192" t="str">
        <f t="shared" si="37"/>
        <v>-</v>
      </c>
      <c r="AG35" s="192" t="str">
        <f t="shared" si="37"/>
        <v>-</v>
      </c>
      <c r="AH35" s="197"/>
      <c r="AI35" s="192" t="str">
        <f t="shared" si="38"/>
        <v>-</v>
      </c>
      <c r="AJ35" s="192" t="str">
        <f t="shared" si="38"/>
        <v>-</v>
      </c>
      <c r="AK35" s="192" t="str">
        <f t="shared" si="38"/>
        <v>-</v>
      </c>
      <c r="AL35" s="192" t="str">
        <f t="shared" si="38"/>
        <v>-</v>
      </c>
      <c r="AM35" s="192" t="str">
        <f t="shared" si="38"/>
        <v>-</v>
      </c>
      <c r="AN35" s="192" t="str">
        <f t="shared" si="38"/>
        <v>-</v>
      </c>
      <c r="AO35" s="192" t="str">
        <f t="shared" si="38"/>
        <v>-</v>
      </c>
      <c r="AP35" s="192" t="str">
        <f t="shared" si="38"/>
        <v>-</v>
      </c>
      <c r="AQ35" s="192" t="str">
        <f t="shared" si="38"/>
        <v>-</v>
      </c>
      <c r="AR35" s="197"/>
      <c r="AS35" s="192" t="str">
        <f t="shared" si="39"/>
        <v>-</v>
      </c>
      <c r="AT35" s="192" t="str">
        <f t="shared" si="39"/>
        <v>-</v>
      </c>
      <c r="AU35" s="192" t="str">
        <f t="shared" si="39"/>
        <v>-</v>
      </c>
      <c r="AV35" s="192" t="str">
        <f t="shared" si="39"/>
        <v>-</v>
      </c>
      <c r="AW35" s="192" t="str">
        <f t="shared" si="39"/>
        <v>-</v>
      </c>
      <c r="AX35" s="192" t="str">
        <f t="shared" si="39"/>
        <v>-</v>
      </c>
      <c r="AY35" s="192" t="str">
        <f t="shared" si="39"/>
        <v>-</v>
      </c>
      <c r="AZ35" s="192" t="str">
        <f t="shared" si="39"/>
        <v>-</v>
      </c>
      <c r="BA35" s="192" t="str">
        <f t="shared" si="39"/>
        <v>-</v>
      </c>
      <c r="BB35" s="197"/>
      <c r="BC35" s="192" t="str">
        <f t="shared" si="40"/>
        <v>-</v>
      </c>
      <c r="BD35" s="192" t="str">
        <f t="shared" si="40"/>
        <v>-</v>
      </c>
      <c r="BE35" s="192" t="str">
        <f t="shared" si="40"/>
        <v>-</v>
      </c>
      <c r="BF35" s="192" t="str">
        <f t="shared" si="40"/>
        <v>-</v>
      </c>
      <c r="BG35" s="192" t="str">
        <f t="shared" si="40"/>
        <v>-</v>
      </c>
      <c r="BH35" s="192" t="str">
        <f t="shared" si="40"/>
        <v>-</v>
      </c>
      <c r="BI35" s="192" t="str">
        <f t="shared" si="40"/>
        <v>-</v>
      </c>
      <c r="BJ35" s="192" t="str">
        <f t="shared" si="40"/>
        <v>-</v>
      </c>
      <c r="BK35" s="192" t="str">
        <f t="shared" si="40"/>
        <v>-</v>
      </c>
      <c r="BL35" s="197"/>
      <c r="BM35" s="192"/>
      <c r="BN35" s="192"/>
      <c r="BO35" s="192"/>
      <c r="BP35" s="192"/>
      <c r="BQ35" s="192"/>
      <c r="BR35" s="192"/>
      <c r="BS35" s="192"/>
      <c r="BT35" s="192"/>
      <c r="BU35" s="221"/>
    </row>
    <row r="36" spans="1:73" s="97" customFormat="1" ht="18.75" customHeight="1">
      <c r="A36" s="767" t="s">
        <v>168</v>
      </c>
      <c r="B36" s="654" t="s">
        <v>202</v>
      </c>
      <c r="C36" s="655"/>
      <c r="D36" s="656">
        <v>1</v>
      </c>
      <c r="E36" s="657"/>
      <c r="F36" s="658"/>
      <c r="G36" s="659">
        <v>4</v>
      </c>
      <c r="H36" s="459">
        <f>G36*30</f>
        <v>120</v>
      </c>
      <c r="I36" s="349">
        <f>SUM(J36:L36)</f>
        <v>46</v>
      </c>
      <c r="J36" s="346">
        <v>24</v>
      </c>
      <c r="K36" s="346"/>
      <c r="L36" s="484">
        <v>22</v>
      </c>
      <c r="M36" s="461">
        <f t="shared" si="36"/>
        <v>74</v>
      </c>
      <c r="N36" s="660">
        <v>3</v>
      </c>
      <c r="O36" s="462"/>
      <c r="P36" s="661"/>
      <c r="Q36" s="491"/>
      <c r="R36" s="350"/>
      <c r="S36" s="351"/>
      <c r="T36" s="488"/>
      <c r="U36" s="491"/>
      <c r="V36" s="200"/>
      <c r="W36" s="201"/>
      <c r="X36" s="202"/>
      <c r="Y36" s="203"/>
      <c r="Z36" s="203"/>
      <c r="AA36" s="203"/>
      <c r="AB36" s="203"/>
      <c r="AC36" s="203"/>
      <c r="AD36" s="203"/>
      <c r="AE36" s="203"/>
      <c r="AF36" s="203"/>
      <c r="AG36" s="203"/>
      <c r="AH36" s="202"/>
      <c r="AI36" s="203"/>
      <c r="AJ36" s="203"/>
      <c r="AK36" s="203"/>
      <c r="AL36" s="203"/>
      <c r="AM36" s="203"/>
      <c r="AN36" s="203"/>
      <c r="AO36" s="203"/>
      <c r="AP36" s="203"/>
      <c r="AQ36" s="203"/>
      <c r="AR36" s="202"/>
      <c r="AS36" s="203"/>
      <c r="AT36" s="203"/>
      <c r="AU36" s="203"/>
      <c r="AV36" s="203"/>
      <c r="AW36" s="203"/>
      <c r="AX36" s="203"/>
      <c r="AY36" s="203"/>
      <c r="AZ36" s="203"/>
      <c r="BA36" s="203"/>
      <c r="BB36" s="202"/>
      <c r="BC36" s="203"/>
      <c r="BD36" s="203"/>
      <c r="BE36" s="203"/>
      <c r="BF36" s="203"/>
      <c r="BG36" s="203"/>
      <c r="BH36" s="203"/>
      <c r="BI36" s="203"/>
      <c r="BJ36" s="203"/>
      <c r="BK36" s="203"/>
      <c r="BL36" s="202"/>
      <c r="BM36" s="203"/>
      <c r="BN36" s="203"/>
      <c r="BO36" s="203"/>
      <c r="BP36" s="203"/>
      <c r="BQ36" s="203"/>
      <c r="BR36" s="203"/>
      <c r="BS36" s="203"/>
      <c r="BT36" s="203"/>
      <c r="BU36" s="223"/>
    </row>
    <row r="37" spans="1:73" s="299" customFormat="1" ht="14.25" customHeight="1">
      <c r="A37" s="766" t="s">
        <v>170</v>
      </c>
      <c r="B37" s="649" t="s">
        <v>532</v>
      </c>
      <c r="C37" s="650">
        <v>2</v>
      </c>
      <c r="D37" s="651">
        <v>1</v>
      </c>
      <c r="E37" s="460"/>
      <c r="F37" s="652">
        <v>2</v>
      </c>
      <c r="G37" s="653">
        <v>8</v>
      </c>
      <c r="H37" s="454">
        <f>G37*30</f>
        <v>240</v>
      </c>
      <c r="I37" s="345">
        <f>SUM(J37:L37)</f>
        <v>82</v>
      </c>
      <c r="J37" s="347">
        <v>40</v>
      </c>
      <c r="K37" s="347"/>
      <c r="L37" s="347">
        <v>42</v>
      </c>
      <c r="M37" s="343">
        <f t="shared" si="36"/>
        <v>158</v>
      </c>
      <c r="N37" s="342">
        <v>2.5</v>
      </c>
      <c r="O37" s="342">
        <v>3</v>
      </c>
      <c r="P37" s="487"/>
      <c r="Q37" s="487"/>
      <c r="R37" s="341"/>
      <c r="S37" s="341"/>
      <c r="T37" s="488"/>
      <c r="U37" s="488"/>
      <c r="V37" s="294"/>
      <c r="W37" s="295"/>
      <c r="X37" s="296"/>
      <c r="Y37" s="297"/>
      <c r="Z37" s="297"/>
      <c r="AA37" s="297"/>
      <c r="AB37" s="297"/>
      <c r="AC37" s="297"/>
      <c r="AD37" s="297"/>
      <c r="AE37" s="297"/>
      <c r="AF37" s="297"/>
      <c r="AG37" s="297"/>
      <c r="AH37" s="296"/>
      <c r="AI37" s="297">
        <f aca="true" t="shared" si="41" ref="AI37:AQ37">IF(ISERROR(SEARCH(AI$8,$D37,1)),"-",IF(COUNTIF($D37,AI$8)=1,1,IF(ISERROR(SEARCH(CONCATENATE(AI$8,","),$D37,1)),IF(ISERROR(SEARCH(CONCATENATE(",",AI$8),$D37,1)),"-",1),1)))</f>
        <v>1</v>
      </c>
      <c r="AJ37" s="297" t="str">
        <f t="shared" si="41"/>
        <v>-</v>
      </c>
      <c r="AK37" s="297" t="str">
        <f t="shared" si="41"/>
        <v>-</v>
      </c>
      <c r="AL37" s="297" t="str">
        <f t="shared" si="41"/>
        <v>-</v>
      </c>
      <c r="AM37" s="297" t="str">
        <f t="shared" si="41"/>
        <v>-</v>
      </c>
      <c r="AN37" s="297" t="str">
        <f t="shared" si="41"/>
        <v>-</v>
      </c>
      <c r="AO37" s="297" t="str">
        <f t="shared" si="41"/>
        <v>-</v>
      </c>
      <c r="AP37" s="297" t="str">
        <f t="shared" si="41"/>
        <v>-</v>
      </c>
      <c r="AQ37" s="297" t="str">
        <f t="shared" si="41"/>
        <v>-</v>
      </c>
      <c r="AR37" s="296"/>
      <c r="AS37" s="297"/>
      <c r="AT37" s="297"/>
      <c r="AU37" s="297"/>
      <c r="AV37" s="297"/>
      <c r="AW37" s="297"/>
      <c r="AX37" s="297"/>
      <c r="AY37" s="297"/>
      <c r="AZ37" s="297"/>
      <c r="BA37" s="297"/>
      <c r="BB37" s="296"/>
      <c r="BC37" s="297"/>
      <c r="BD37" s="297"/>
      <c r="BE37" s="297"/>
      <c r="BF37" s="297"/>
      <c r="BG37" s="297"/>
      <c r="BH37" s="297"/>
      <c r="BI37" s="297"/>
      <c r="BJ37" s="297"/>
      <c r="BK37" s="297"/>
      <c r="BL37" s="296"/>
      <c r="BM37" s="297"/>
      <c r="BN37" s="297"/>
      <c r="BO37" s="297"/>
      <c r="BP37" s="297"/>
      <c r="BQ37" s="297"/>
      <c r="BR37" s="297"/>
      <c r="BS37" s="297"/>
      <c r="BT37" s="297"/>
      <c r="BU37" s="298"/>
    </row>
    <row r="38" spans="1:73" s="97" customFormat="1" ht="18" customHeight="1">
      <c r="A38" s="767" t="s">
        <v>172</v>
      </c>
      <c r="B38" s="272" t="s">
        <v>171</v>
      </c>
      <c r="C38" s="450">
        <v>3</v>
      </c>
      <c r="D38" s="342">
        <v>2</v>
      </c>
      <c r="E38" s="451"/>
      <c r="F38" s="452"/>
      <c r="G38" s="455">
        <v>5</v>
      </c>
      <c r="H38" s="454">
        <f t="shared" si="34"/>
        <v>150</v>
      </c>
      <c r="I38" s="345">
        <f t="shared" si="35"/>
        <v>52</v>
      </c>
      <c r="J38" s="347">
        <v>30</v>
      </c>
      <c r="K38" s="347"/>
      <c r="L38" s="347">
        <v>22</v>
      </c>
      <c r="M38" s="343">
        <f t="shared" si="36"/>
        <v>98</v>
      </c>
      <c r="N38" s="341"/>
      <c r="O38" s="341">
        <v>2</v>
      </c>
      <c r="P38" s="488">
        <v>1.5</v>
      </c>
      <c r="Q38" s="488"/>
      <c r="R38" s="341"/>
      <c r="S38" s="341"/>
      <c r="T38" s="488"/>
      <c r="U38" s="488"/>
      <c r="V38" s="197"/>
      <c r="W38" s="197"/>
      <c r="X38" s="197"/>
      <c r="Y38" s="192" t="str">
        <f t="shared" si="37"/>
        <v>-</v>
      </c>
      <c r="Z38" s="192" t="str">
        <f t="shared" si="37"/>
        <v>-</v>
      </c>
      <c r="AA38" s="192">
        <f t="shared" si="37"/>
        <v>1</v>
      </c>
      <c r="AB38" s="192" t="str">
        <f t="shared" si="37"/>
        <v>-</v>
      </c>
      <c r="AC38" s="192" t="str">
        <f t="shared" si="37"/>
        <v>-</v>
      </c>
      <c r="AD38" s="192" t="str">
        <f t="shared" si="37"/>
        <v>-</v>
      </c>
      <c r="AE38" s="192" t="str">
        <f t="shared" si="37"/>
        <v>-</v>
      </c>
      <c r="AF38" s="192" t="str">
        <f t="shared" si="37"/>
        <v>-</v>
      </c>
      <c r="AG38" s="192" t="str">
        <f t="shared" si="37"/>
        <v>-</v>
      </c>
      <c r="AH38" s="197"/>
      <c r="AI38" s="192" t="str">
        <f t="shared" si="38"/>
        <v>-</v>
      </c>
      <c r="AJ38" s="192">
        <f t="shared" si="38"/>
        <v>1</v>
      </c>
      <c r="AK38" s="192" t="str">
        <f t="shared" si="38"/>
        <v>-</v>
      </c>
      <c r="AL38" s="192" t="str">
        <f t="shared" si="38"/>
        <v>-</v>
      </c>
      <c r="AM38" s="192" t="str">
        <f t="shared" si="38"/>
        <v>-</v>
      </c>
      <c r="AN38" s="192" t="str">
        <f t="shared" si="38"/>
        <v>-</v>
      </c>
      <c r="AO38" s="192" t="str">
        <f t="shared" si="38"/>
        <v>-</v>
      </c>
      <c r="AP38" s="192" t="str">
        <f t="shared" si="38"/>
        <v>-</v>
      </c>
      <c r="AQ38" s="192" t="str">
        <f t="shared" si="38"/>
        <v>-</v>
      </c>
      <c r="AR38" s="197"/>
      <c r="AS38" s="192" t="str">
        <f t="shared" si="39"/>
        <v>-</v>
      </c>
      <c r="AT38" s="192" t="str">
        <f t="shared" si="39"/>
        <v>-</v>
      </c>
      <c r="AU38" s="192" t="str">
        <f t="shared" si="39"/>
        <v>-</v>
      </c>
      <c r="AV38" s="192" t="str">
        <f t="shared" si="39"/>
        <v>-</v>
      </c>
      <c r="AW38" s="192" t="str">
        <f t="shared" si="39"/>
        <v>-</v>
      </c>
      <c r="AX38" s="192" t="str">
        <f t="shared" si="39"/>
        <v>-</v>
      </c>
      <c r="AY38" s="192" t="str">
        <f t="shared" si="39"/>
        <v>-</v>
      </c>
      <c r="AZ38" s="192" t="str">
        <f t="shared" si="39"/>
        <v>-</v>
      </c>
      <c r="BA38" s="192" t="str">
        <f t="shared" si="39"/>
        <v>-</v>
      </c>
      <c r="BB38" s="197"/>
      <c r="BC38" s="192" t="str">
        <f t="shared" si="40"/>
        <v>-</v>
      </c>
      <c r="BD38" s="192" t="str">
        <f t="shared" si="40"/>
        <v>-</v>
      </c>
      <c r="BE38" s="192" t="str">
        <f t="shared" si="40"/>
        <v>-</v>
      </c>
      <c r="BF38" s="192" t="str">
        <f t="shared" si="40"/>
        <v>-</v>
      </c>
      <c r="BG38" s="192" t="str">
        <f t="shared" si="40"/>
        <v>-</v>
      </c>
      <c r="BH38" s="192" t="str">
        <f t="shared" si="40"/>
        <v>-</v>
      </c>
      <c r="BI38" s="192" t="str">
        <f t="shared" si="40"/>
        <v>-</v>
      </c>
      <c r="BJ38" s="192" t="str">
        <f t="shared" si="40"/>
        <v>-</v>
      </c>
      <c r="BK38" s="192" t="str">
        <f t="shared" si="40"/>
        <v>-</v>
      </c>
      <c r="BL38" s="197"/>
      <c r="BM38" s="192"/>
      <c r="BN38" s="192"/>
      <c r="BO38" s="192"/>
      <c r="BP38" s="192"/>
      <c r="BQ38" s="192"/>
      <c r="BR38" s="192"/>
      <c r="BS38" s="192"/>
      <c r="BT38" s="192"/>
      <c r="BU38" s="221"/>
    </row>
    <row r="39" spans="1:73" s="97" customFormat="1" ht="15" customHeight="1">
      <c r="A39" s="766" t="s">
        <v>174</v>
      </c>
      <c r="B39" s="272" t="s">
        <v>173</v>
      </c>
      <c r="C39" s="450">
        <v>3</v>
      </c>
      <c r="D39" s="342"/>
      <c r="E39" s="451"/>
      <c r="F39" s="452"/>
      <c r="G39" s="455">
        <v>4</v>
      </c>
      <c r="H39" s="454">
        <f t="shared" si="34"/>
        <v>120</v>
      </c>
      <c r="I39" s="345">
        <f t="shared" si="35"/>
        <v>44</v>
      </c>
      <c r="J39" s="346">
        <v>22</v>
      </c>
      <c r="K39" s="346"/>
      <c r="L39" s="484">
        <v>22</v>
      </c>
      <c r="M39" s="343">
        <f t="shared" si="36"/>
        <v>76</v>
      </c>
      <c r="N39" s="341"/>
      <c r="O39" s="341"/>
      <c r="P39" s="488">
        <v>3</v>
      </c>
      <c r="Q39" s="488"/>
      <c r="R39" s="341"/>
      <c r="S39" s="341"/>
      <c r="T39" s="488"/>
      <c r="U39" s="488"/>
      <c r="V39" s="197"/>
      <c r="W39" s="197"/>
      <c r="X39" s="197"/>
      <c r="Y39" s="192" t="str">
        <f t="shared" si="37"/>
        <v>-</v>
      </c>
      <c r="Z39" s="192" t="str">
        <f t="shared" si="37"/>
        <v>-</v>
      </c>
      <c r="AA39" s="192">
        <f t="shared" si="37"/>
        <v>1</v>
      </c>
      <c r="AB39" s="192" t="str">
        <f t="shared" si="37"/>
        <v>-</v>
      </c>
      <c r="AC39" s="192" t="str">
        <f t="shared" si="37"/>
        <v>-</v>
      </c>
      <c r="AD39" s="192" t="str">
        <f t="shared" si="37"/>
        <v>-</v>
      </c>
      <c r="AE39" s="192" t="str">
        <f t="shared" si="37"/>
        <v>-</v>
      </c>
      <c r="AF39" s="192" t="str">
        <f t="shared" si="37"/>
        <v>-</v>
      </c>
      <c r="AG39" s="192" t="str">
        <f t="shared" si="37"/>
        <v>-</v>
      </c>
      <c r="AH39" s="197"/>
      <c r="AI39" s="192" t="str">
        <f t="shared" si="38"/>
        <v>-</v>
      </c>
      <c r="AJ39" s="192" t="str">
        <f t="shared" si="38"/>
        <v>-</v>
      </c>
      <c r="AK39" s="192" t="str">
        <f t="shared" si="38"/>
        <v>-</v>
      </c>
      <c r="AL39" s="192" t="str">
        <f t="shared" si="38"/>
        <v>-</v>
      </c>
      <c r="AM39" s="192" t="str">
        <f t="shared" si="38"/>
        <v>-</v>
      </c>
      <c r="AN39" s="192" t="str">
        <f t="shared" si="38"/>
        <v>-</v>
      </c>
      <c r="AO39" s="192" t="str">
        <f t="shared" si="38"/>
        <v>-</v>
      </c>
      <c r="AP39" s="192" t="str">
        <f t="shared" si="38"/>
        <v>-</v>
      </c>
      <c r="AQ39" s="192" t="str">
        <f t="shared" si="38"/>
        <v>-</v>
      </c>
      <c r="AR39" s="197"/>
      <c r="AS39" s="192" t="str">
        <f t="shared" si="39"/>
        <v>-</v>
      </c>
      <c r="AT39" s="192" t="str">
        <f t="shared" si="39"/>
        <v>-</v>
      </c>
      <c r="AU39" s="192" t="str">
        <f t="shared" si="39"/>
        <v>-</v>
      </c>
      <c r="AV39" s="192" t="str">
        <f t="shared" si="39"/>
        <v>-</v>
      </c>
      <c r="AW39" s="192" t="str">
        <f t="shared" si="39"/>
        <v>-</v>
      </c>
      <c r="AX39" s="192" t="str">
        <f t="shared" si="39"/>
        <v>-</v>
      </c>
      <c r="AY39" s="192" t="str">
        <f t="shared" si="39"/>
        <v>-</v>
      </c>
      <c r="AZ39" s="192" t="str">
        <f t="shared" si="39"/>
        <v>-</v>
      </c>
      <c r="BA39" s="192" t="str">
        <f t="shared" si="39"/>
        <v>-</v>
      </c>
      <c r="BB39" s="197"/>
      <c r="BC39" s="192" t="str">
        <f t="shared" si="40"/>
        <v>-</v>
      </c>
      <c r="BD39" s="192" t="str">
        <f t="shared" si="40"/>
        <v>-</v>
      </c>
      <c r="BE39" s="192" t="str">
        <f t="shared" si="40"/>
        <v>-</v>
      </c>
      <c r="BF39" s="192" t="str">
        <f t="shared" si="40"/>
        <v>-</v>
      </c>
      <c r="BG39" s="192" t="str">
        <f t="shared" si="40"/>
        <v>-</v>
      </c>
      <c r="BH39" s="192" t="str">
        <f t="shared" si="40"/>
        <v>-</v>
      </c>
      <c r="BI39" s="192" t="str">
        <f t="shared" si="40"/>
        <v>-</v>
      </c>
      <c r="BJ39" s="192" t="str">
        <f t="shared" si="40"/>
        <v>-</v>
      </c>
      <c r="BK39" s="192" t="str">
        <f t="shared" si="40"/>
        <v>-</v>
      </c>
      <c r="BL39" s="197"/>
      <c r="BM39" s="192"/>
      <c r="BN39" s="192"/>
      <c r="BO39" s="192"/>
      <c r="BP39" s="192"/>
      <c r="BQ39" s="192"/>
      <c r="BR39" s="192"/>
      <c r="BS39" s="192"/>
      <c r="BT39" s="192"/>
      <c r="BU39" s="221"/>
    </row>
    <row r="40" spans="1:73" s="299" customFormat="1" ht="14.25" customHeight="1">
      <c r="A40" s="767" t="s">
        <v>175</v>
      </c>
      <c r="B40" s="344" t="s">
        <v>176</v>
      </c>
      <c r="C40" s="629">
        <v>3</v>
      </c>
      <c r="D40" s="627"/>
      <c r="E40" s="628"/>
      <c r="F40" s="630"/>
      <c r="G40" s="453">
        <v>5</v>
      </c>
      <c r="H40" s="454">
        <f aca="true" t="shared" si="42" ref="H40:H59">G40*30</f>
        <v>150</v>
      </c>
      <c r="I40" s="345">
        <f aca="true" t="shared" si="43" ref="I40:I54">SUM(J40:L40)</f>
        <v>52</v>
      </c>
      <c r="J40" s="347">
        <v>30</v>
      </c>
      <c r="K40" s="347"/>
      <c r="L40" s="347">
        <v>22</v>
      </c>
      <c r="M40" s="343">
        <f t="shared" si="36"/>
        <v>98</v>
      </c>
      <c r="N40" s="348"/>
      <c r="O40" s="348"/>
      <c r="P40" s="487">
        <v>3.5</v>
      </c>
      <c r="Q40" s="487"/>
      <c r="R40" s="348"/>
      <c r="S40" s="348"/>
      <c r="T40" s="487"/>
      <c r="U40" s="487"/>
      <c r="V40" s="294"/>
      <c r="W40" s="295"/>
      <c r="X40" s="296"/>
      <c r="Y40" s="297"/>
      <c r="Z40" s="297"/>
      <c r="AA40" s="297"/>
      <c r="AB40" s="297"/>
      <c r="AC40" s="297"/>
      <c r="AD40" s="297"/>
      <c r="AE40" s="297"/>
      <c r="AF40" s="297"/>
      <c r="AG40" s="297"/>
      <c r="AH40" s="296"/>
      <c r="AI40" s="297"/>
      <c r="AJ40" s="297"/>
      <c r="AK40" s="297"/>
      <c r="AL40" s="297"/>
      <c r="AM40" s="297"/>
      <c r="AN40" s="297"/>
      <c r="AO40" s="297"/>
      <c r="AP40" s="297"/>
      <c r="AQ40" s="297"/>
      <c r="AR40" s="296"/>
      <c r="AS40" s="297"/>
      <c r="AT40" s="297"/>
      <c r="AU40" s="297"/>
      <c r="AV40" s="297"/>
      <c r="AW40" s="297"/>
      <c r="AX40" s="297"/>
      <c r="AY40" s="297"/>
      <c r="AZ40" s="297"/>
      <c r="BA40" s="297"/>
      <c r="BB40" s="296"/>
      <c r="BC40" s="297"/>
      <c r="BD40" s="297"/>
      <c r="BE40" s="297"/>
      <c r="BF40" s="297"/>
      <c r="BG40" s="297"/>
      <c r="BH40" s="297"/>
      <c r="BI40" s="297"/>
      <c r="BJ40" s="297"/>
      <c r="BK40" s="297"/>
      <c r="BL40" s="296"/>
      <c r="BM40" s="297"/>
      <c r="BN40" s="297"/>
      <c r="BO40" s="297"/>
      <c r="BP40" s="297"/>
      <c r="BQ40" s="297"/>
      <c r="BR40" s="297"/>
      <c r="BS40" s="297"/>
      <c r="BT40" s="297"/>
      <c r="BU40" s="298"/>
    </row>
    <row r="41" spans="1:73" s="97" customFormat="1" ht="15" customHeight="1">
      <c r="A41" s="766" t="s">
        <v>177</v>
      </c>
      <c r="B41" s="274" t="s">
        <v>193</v>
      </c>
      <c r="C41" s="456">
        <v>3</v>
      </c>
      <c r="D41" s="342"/>
      <c r="E41" s="451"/>
      <c r="F41" s="452"/>
      <c r="G41" s="455">
        <v>5</v>
      </c>
      <c r="H41" s="454">
        <f t="shared" si="42"/>
        <v>150</v>
      </c>
      <c r="I41" s="345">
        <f t="shared" si="43"/>
        <v>52</v>
      </c>
      <c r="J41" s="347">
        <v>30</v>
      </c>
      <c r="K41" s="347"/>
      <c r="L41" s="347">
        <v>22</v>
      </c>
      <c r="M41" s="343">
        <f t="shared" si="36"/>
        <v>98</v>
      </c>
      <c r="N41" s="341"/>
      <c r="O41" s="341"/>
      <c r="P41" s="488">
        <v>3.5</v>
      </c>
      <c r="Q41" s="488"/>
      <c r="R41" s="341"/>
      <c r="S41" s="341"/>
      <c r="T41" s="488"/>
      <c r="U41" s="488"/>
      <c r="V41" s="200"/>
      <c r="W41" s="201"/>
      <c r="X41" s="202"/>
      <c r="Y41" s="203"/>
      <c r="Z41" s="203"/>
      <c r="AA41" s="203"/>
      <c r="AB41" s="203"/>
      <c r="AC41" s="203"/>
      <c r="AD41" s="203"/>
      <c r="AE41" s="203"/>
      <c r="AF41" s="203"/>
      <c r="AG41" s="203"/>
      <c r="AH41" s="202"/>
      <c r="AI41" s="203"/>
      <c r="AJ41" s="203"/>
      <c r="AK41" s="203"/>
      <c r="AL41" s="203"/>
      <c r="AM41" s="203"/>
      <c r="AN41" s="203"/>
      <c r="AO41" s="203"/>
      <c r="AP41" s="203"/>
      <c r="AQ41" s="203"/>
      <c r="AR41" s="202"/>
      <c r="AS41" s="203"/>
      <c r="AT41" s="203"/>
      <c r="AU41" s="203"/>
      <c r="AV41" s="203"/>
      <c r="AW41" s="203"/>
      <c r="AX41" s="203"/>
      <c r="AY41" s="203"/>
      <c r="AZ41" s="203"/>
      <c r="BA41" s="203"/>
      <c r="BB41" s="202"/>
      <c r="BC41" s="203"/>
      <c r="BD41" s="203"/>
      <c r="BE41" s="203"/>
      <c r="BF41" s="203"/>
      <c r="BG41" s="203"/>
      <c r="BH41" s="203"/>
      <c r="BI41" s="203"/>
      <c r="BJ41" s="203"/>
      <c r="BK41" s="203"/>
      <c r="BL41" s="202"/>
      <c r="BM41" s="203"/>
      <c r="BN41" s="203"/>
      <c r="BO41" s="203"/>
      <c r="BP41" s="203"/>
      <c r="BQ41" s="203"/>
      <c r="BR41" s="203"/>
      <c r="BS41" s="203"/>
      <c r="BT41" s="203"/>
      <c r="BU41" s="223"/>
    </row>
    <row r="42" spans="1:73" s="97" customFormat="1" ht="14.25" customHeight="1">
      <c r="A42" s="767" t="s">
        <v>179</v>
      </c>
      <c r="B42" s="273" t="s">
        <v>183</v>
      </c>
      <c r="C42" s="450">
        <v>4</v>
      </c>
      <c r="D42" s="341">
        <v>3</v>
      </c>
      <c r="E42" s="451"/>
      <c r="F42" s="452"/>
      <c r="G42" s="455">
        <v>5</v>
      </c>
      <c r="H42" s="454">
        <f t="shared" si="42"/>
        <v>150</v>
      </c>
      <c r="I42" s="345">
        <f t="shared" si="43"/>
        <v>52</v>
      </c>
      <c r="J42" s="347">
        <v>30</v>
      </c>
      <c r="K42" s="347"/>
      <c r="L42" s="484">
        <v>22</v>
      </c>
      <c r="M42" s="343">
        <f t="shared" si="36"/>
        <v>98</v>
      </c>
      <c r="N42" s="348"/>
      <c r="O42" s="348"/>
      <c r="P42" s="487">
        <v>2</v>
      </c>
      <c r="Q42" s="487">
        <v>1.5</v>
      </c>
      <c r="R42" s="348"/>
      <c r="S42" s="348"/>
      <c r="T42" s="487"/>
      <c r="U42" s="487"/>
      <c r="V42" s="200"/>
      <c r="W42" s="201"/>
      <c r="X42" s="202"/>
      <c r="Y42" s="203"/>
      <c r="Z42" s="203"/>
      <c r="AA42" s="203"/>
      <c r="AB42" s="203"/>
      <c r="AC42" s="203"/>
      <c r="AD42" s="203"/>
      <c r="AE42" s="203"/>
      <c r="AF42" s="203"/>
      <c r="AG42" s="203"/>
      <c r="AH42" s="202"/>
      <c r="AI42" s="203"/>
      <c r="AJ42" s="203"/>
      <c r="AK42" s="203"/>
      <c r="AL42" s="203"/>
      <c r="AM42" s="203"/>
      <c r="AN42" s="203"/>
      <c r="AO42" s="203"/>
      <c r="AP42" s="203"/>
      <c r="AQ42" s="203"/>
      <c r="AR42" s="202"/>
      <c r="AS42" s="203"/>
      <c r="AT42" s="203"/>
      <c r="AU42" s="203"/>
      <c r="AV42" s="203"/>
      <c r="AW42" s="203"/>
      <c r="AX42" s="203"/>
      <c r="AY42" s="203"/>
      <c r="AZ42" s="203"/>
      <c r="BA42" s="203"/>
      <c r="BB42" s="202"/>
      <c r="BC42" s="203"/>
      <c r="BD42" s="203"/>
      <c r="BE42" s="203"/>
      <c r="BF42" s="203"/>
      <c r="BG42" s="203"/>
      <c r="BH42" s="203"/>
      <c r="BI42" s="203"/>
      <c r="BJ42" s="203"/>
      <c r="BK42" s="203"/>
      <c r="BL42" s="202"/>
      <c r="BM42" s="203"/>
      <c r="BN42" s="203"/>
      <c r="BO42" s="203"/>
      <c r="BP42" s="203"/>
      <c r="BQ42" s="203"/>
      <c r="BR42" s="203"/>
      <c r="BS42" s="203"/>
      <c r="BT42" s="203"/>
      <c r="BU42" s="223"/>
    </row>
    <row r="43" spans="1:73" s="97" customFormat="1" ht="14.25" customHeight="1">
      <c r="A43" s="766" t="s">
        <v>180</v>
      </c>
      <c r="B43" s="274" t="s">
        <v>194</v>
      </c>
      <c r="C43" s="450">
        <v>4</v>
      </c>
      <c r="D43" s="341">
        <v>3</v>
      </c>
      <c r="E43" s="451"/>
      <c r="F43" s="452"/>
      <c r="G43" s="455">
        <v>5</v>
      </c>
      <c r="H43" s="454">
        <f t="shared" si="42"/>
        <v>150</v>
      </c>
      <c r="I43" s="345">
        <f t="shared" si="43"/>
        <v>52</v>
      </c>
      <c r="J43" s="347">
        <v>30</v>
      </c>
      <c r="K43" s="347"/>
      <c r="L43" s="347">
        <v>22</v>
      </c>
      <c r="M43" s="343">
        <f t="shared" si="36"/>
        <v>98</v>
      </c>
      <c r="N43" s="341"/>
      <c r="O43" s="341"/>
      <c r="P43" s="489">
        <v>2</v>
      </c>
      <c r="Q43" s="488">
        <v>1.5</v>
      </c>
      <c r="R43" s="341"/>
      <c r="S43" s="341"/>
      <c r="T43" s="488"/>
      <c r="U43" s="488"/>
      <c r="V43" s="200"/>
      <c r="W43" s="201"/>
      <c r="X43" s="202"/>
      <c r="Y43" s="203"/>
      <c r="Z43" s="203"/>
      <c r="AA43" s="203"/>
      <c r="AB43" s="203"/>
      <c r="AC43" s="203"/>
      <c r="AD43" s="203"/>
      <c r="AE43" s="203"/>
      <c r="AF43" s="203"/>
      <c r="AG43" s="203"/>
      <c r="AH43" s="202"/>
      <c r="AI43" s="203"/>
      <c r="AJ43" s="203"/>
      <c r="AK43" s="203"/>
      <c r="AL43" s="203"/>
      <c r="AM43" s="203"/>
      <c r="AN43" s="203"/>
      <c r="AO43" s="203"/>
      <c r="AP43" s="203"/>
      <c r="AQ43" s="203"/>
      <c r="AR43" s="202"/>
      <c r="AS43" s="203"/>
      <c r="AT43" s="203"/>
      <c r="AU43" s="203"/>
      <c r="AV43" s="203"/>
      <c r="AW43" s="203"/>
      <c r="AX43" s="203"/>
      <c r="AY43" s="203"/>
      <c r="AZ43" s="203"/>
      <c r="BA43" s="203"/>
      <c r="BB43" s="202"/>
      <c r="BC43" s="203"/>
      <c r="BD43" s="203"/>
      <c r="BE43" s="203"/>
      <c r="BF43" s="203"/>
      <c r="BG43" s="203"/>
      <c r="BH43" s="203"/>
      <c r="BI43" s="203"/>
      <c r="BJ43" s="203"/>
      <c r="BK43" s="203"/>
      <c r="BL43" s="202"/>
      <c r="BM43" s="203"/>
      <c r="BN43" s="203"/>
      <c r="BO43" s="203"/>
      <c r="BP43" s="203"/>
      <c r="BQ43" s="203"/>
      <c r="BR43" s="203"/>
      <c r="BS43" s="203"/>
      <c r="BT43" s="203"/>
      <c r="BU43" s="223"/>
    </row>
    <row r="44" spans="1:73" s="97" customFormat="1" ht="14.25" customHeight="1">
      <c r="A44" s="767" t="s">
        <v>182</v>
      </c>
      <c r="B44" s="274" t="s">
        <v>186</v>
      </c>
      <c r="C44" s="456">
        <v>4.6</v>
      </c>
      <c r="D44" s="341">
        <v>3.5</v>
      </c>
      <c r="E44" s="348"/>
      <c r="F44" s="457" t="s">
        <v>570</v>
      </c>
      <c r="G44" s="455">
        <v>8</v>
      </c>
      <c r="H44" s="454">
        <f t="shared" si="42"/>
        <v>240</v>
      </c>
      <c r="I44" s="345">
        <f t="shared" si="43"/>
        <v>82</v>
      </c>
      <c r="J44" s="346">
        <v>60</v>
      </c>
      <c r="K44" s="346"/>
      <c r="L44" s="346">
        <v>22</v>
      </c>
      <c r="M44" s="343">
        <f t="shared" si="36"/>
        <v>158</v>
      </c>
      <c r="N44" s="348"/>
      <c r="O44" s="348"/>
      <c r="P44" s="487">
        <v>2</v>
      </c>
      <c r="Q44" s="487">
        <v>1</v>
      </c>
      <c r="R44" s="348">
        <v>1</v>
      </c>
      <c r="S44" s="348">
        <v>1.5</v>
      </c>
      <c r="T44" s="487"/>
      <c r="U44" s="487"/>
      <c r="V44" s="200"/>
      <c r="W44" s="201"/>
      <c r="X44" s="202"/>
      <c r="Y44" s="203"/>
      <c r="Z44" s="203"/>
      <c r="AA44" s="203"/>
      <c r="AB44" s="203"/>
      <c r="AC44" s="203"/>
      <c r="AD44" s="203"/>
      <c r="AE44" s="203"/>
      <c r="AF44" s="203"/>
      <c r="AG44" s="203"/>
      <c r="AH44" s="202"/>
      <c r="AI44" s="203"/>
      <c r="AJ44" s="203"/>
      <c r="AK44" s="203"/>
      <c r="AL44" s="203"/>
      <c r="AM44" s="203"/>
      <c r="AN44" s="203"/>
      <c r="AO44" s="203"/>
      <c r="AP44" s="203"/>
      <c r="AQ44" s="203"/>
      <c r="AR44" s="202"/>
      <c r="AS44" s="203"/>
      <c r="AT44" s="203"/>
      <c r="AU44" s="203"/>
      <c r="AV44" s="203"/>
      <c r="AW44" s="203"/>
      <c r="AX44" s="203"/>
      <c r="AY44" s="203"/>
      <c r="AZ44" s="203"/>
      <c r="BA44" s="203"/>
      <c r="BB44" s="202"/>
      <c r="BC44" s="203"/>
      <c r="BD44" s="203"/>
      <c r="BE44" s="203"/>
      <c r="BF44" s="203"/>
      <c r="BG44" s="203"/>
      <c r="BH44" s="203"/>
      <c r="BI44" s="203"/>
      <c r="BJ44" s="203"/>
      <c r="BK44" s="203"/>
      <c r="BL44" s="202"/>
      <c r="BM44" s="203"/>
      <c r="BN44" s="203"/>
      <c r="BO44" s="203"/>
      <c r="BP44" s="203"/>
      <c r="BQ44" s="203"/>
      <c r="BR44" s="203"/>
      <c r="BS44" s="203"/>
      <c r="BT44" s="203"/>
      <c r="BU44" s="223"/>
    </row>
    <row r="45" spans="1:73" s="97" customFormat="1" ht="14.25" customHeight="1">
      <c r="A45" s="766" t="s">
        <v>184</v>
      </c>
      <c r="B45" s="274" t="s">
        <v>200</v>
      </c>
      <c r="C45" s="456">
        <v>4.6</v>
      </c>
      <c r="D45" s="341">
        <v>3.5</v>
      </c>
      <c r="E45" s="348"/>
      <c r="F45" s="457" t="s">
        <v>570</v>
      </c>
      <c r="G45" s="455">
        <v>9</v>
      </c>
      <c r="H45" s="454">
        <f t="shared" si="42"/>
        <v>270</v>
      </c>
      <c r="I45" s="345">
        <f t="shared" si="43"/>
        <v>112</v>
      </c>
      <c r="J45" s="346">
        <v>82</v>
      </c>
      <c r="K45" s="346"/>
      <c r="L45" s="346">
        <v>30</v>
      </c>
      <c r="M45" s="343">
        <f t="shared" si="36"/>
        <v>158</v>
      </c>
      <c r="N45" s="348"/>
      <c r="O45" s="348"/>
      <c r="P45" s="487">
        <v>2.5</v>
      </c>
      <c r="Q45" s="490">
        <v>1.5</v>
      </c>
      <c r="R45" s="451">
        <v>1.5</v>
      </c>
      <c r="S45" s="348">
        <v>2</v>
      </c>
      <c r="T45" s="487"/>
      <c r="U45" s="487"/>
      <c r="V45" s="200"/>
      <c r="W45" s="201"/>
      <c r="X45" s="202"/>
      <c r="Y45" s="203"/>
      <c r="Z45" s="203"/>
      <c r="AA45" s="203"/>
      <c r="AB45" s="203"/>
      <c r="AC45" s="203"/>
      <c r="AD45" s="203"/>
      <c r="AE45" s="203"/>
      <c r="AF45" s="203"/>
      <c r="AG45" s="203"/>
      <c r="AH45" s="202"/>
      <c r="AI45" s="203"/>
      <c r="AJ45" s="203"/>
      <c r="AK45" s="203"/>
      <c r="AL45" s="203"/>
      <c r="AM45" s="203"/>
      <c r="AN45" s="203"/>
      <c r="AO45" s="203"/>
      <c r="AP45" s="203"/>
      <c r="AQ45" s="203"/>
      <c r="AR45" s="202"/>
      <c r="AS45" s="203"/>
      <c r="AT45" s="203"/>
      <c r="AU45" s="203"/>
      <c r="AV45" s="203"/>
      <c r="AW45" s="203"/>
      <c r="AX45" s="203"/>
      <c r="AY45" s="203"/>
      <c r="AZ45" s="203"/>
      <c r="BA45" s="203"/>
      <c r="BB45" s="202"/>
      <c r="BC45" s="203"/>
      <c r="BD45" s="203"/>
      <c r="BE45" s="203"/>
      <c r="BF45" s="203"/>
      <c r="BG45" s="203"/>
      <c r="BH45" s="203"/>
      <c r="BI45" s="203"/>
      <c r="BJ45" s="203"/>
      <c r="BK45" s="203"/>
      <c r="BL45" s="202"/>
      <c r="BM45" s="203"/>
      <c r="BN45" s="203"/>
      <c r="BO45" s="203"/>
      <c r="BP45" s="203"/>
      <c r="BQ45" s="203"/>
      <c r="BR45" s="203"/>
      <c r="BS45" s="203"/>
      <c r="BT45" s="203"/>
      <c r="BU45" s="223"/>
    </row>
    <row r="46" spans="1:73" s="97" customFormat="1" ht="14.25" customHeight="1">
      <c r="A46" s="767" t="s">
        <v>185</v>
      </c>
      <c r="B46" s="272" t="s">
        <v>533</v>
      </c>
      <c r="C46" s="629">
        <v>5</v>
      </c>
      <c r="D46" s="627"/>
      <c r="E46" s="628"/>
      <c r="F46" s="630"/>
      <c r="G46" s="455">
        <v>4</v>
      </c>
      <c r="H46" s="454">
        <f t="shared" si="42"/>
        <v>120</v>
      </c>
      <c r="I46" s="345">
        <f t="shared" si="43"/>
        <v>44</v>
      </c>
      <c r="J46" s="346">
        <v>22</v>
      </c>
      <c r="K46" s="346"/>
      <c r="L46" s="484">
        <v>22</v>
      </c>
      <c r="M46" s="343">
        <f t="shared" si="36"/>
        <v>76</v>
      </c>
      <c r="N46" s="348"/>
      <c r="O46" s="348"/>
      <c r="P46" s="487"/>
      <c r="Q46" s="487"/>
      <c r="R46" s="348">
        <v>3</v>
      </c>
      <c r="S46" s="348"/>
      <c r="T46" s="487"/>
      <c r="U46" s="487"/>
      <c r="V46" s="200"/>
      <c r="W46" s="201"/>
      <c r="X46" s="202"/>
      <c r="Y46" s="203"/>
      <c r="Z46" s="203"/>
      <c r="AA46" s="203"/>
      <c r="AB46" s="203"/>
      <c r="AC46" s="203"/>
      <c r="AD46" s="203"/>
      <c r="AE46" s="203"/>
      <c r="AF46" s="203"/>
      <c r="AG46" s="203"/>
      <c r="AH46" s="202"/>
      <c r="AI46" s="203"/>
      <c r="AJ46" s="203"/>
      <c r="AK46" s="203"/>
      <c r="AL46" s="203"/>
      <c r="AM46" s="203"/>
      <c r="AN46" s="203"/>
      <c r="AO46" s="203"/>
      <c r="AP46" s="203"/>
      <c r="AQ46" s="203"/>
      <c r="AR46" s="202"/>
      <c r="AS46" s="203"/>
      <c r="AT46" s="203"/>
      <c r="AU46" s="203"/>
      <c r="AV46" s="203"/>
      <c r="AW46" s="203"/>
      <c r="AX46" s="203"/>
      <c r="AY46" s="203"/>
      <c r="AZ46" s="203"/>
      <c r="BA46" s="203"/>
      <c r="BB46" s="202"/>
      <c r="BC46" s="203"/>
      <c r="BD46" s="203"/>
      <c r="BE46" s="203"/>
      <c r="BF46" s="203"/>
      <c r="BG46" s="203"/>
      <c r="BH46" s="203"/>
      <c r="BI46" s="203"/>
      <c r="BJ46" s="203"/>
      <c r="BK46" s="203"/>
      <c r="BL46" s="202"/>
      <c r="BM46" s="203"/>
      <c r="BN46" s="203"/>
      <c r="BO46" s="203"/>
      <c r="BP46" s="203"/>
      <c r="BQ46" s="203"/>
      <c r="BR46" s="203"/>
      <c r="BS46" s="203"/>
      <c r="BT46" s="203"/>
      <c r="BU46" s="223"/>
    </row>
    <row r="47" spans="1:73" s="97" customFormat="1" ht="14.25" customHeight="1">
      <c r="A47" s="766" t="s">
        <v>188</v>
      </c>
      <c r="B47" s="274" t="s">
        <v>196</v>
      </c>
      <c r="C47" s="456">
        <v>5</v>
      </c>
      <c r="D47" s="342"/>
      <c r="E47" s="451"/>
      <c r="F47" s="452"/>
      <c r="G47" s="455">
        <v>4</v>
      </c>
      <c r="H47" s="454">
        <f t="shared" si="42"/>
        <v>120</v>
      </c>
      <c r="I47" s="345">
        <f t="shared" si="43"/>
        <v>44</v>
      </c>
      <c r="J47" s="346">
        <v>22</v>
      </c>
      <c r="K47" s="346"/>
      <c r="L47" s="484">
        <v>22</v>
      </c>
      <c r="M47" s="343">
        <f t="shared" si="36"/>
        <v>76</v>
      </c>
      <c r="N47" s="341"/>
      <c r="O47" s="341"/>
      <c r="P47" s="488"/>
      <c r="Q47" s="488"/>
      <c r="R47" s="348">
        <v>3</v>
      </c>
      <c r="S47" s="341"/>
      <c r="T47" s="488"/>
      <c r="U47" s="488"/>
      <c r="V47" s="200"/>
      <c r="W47" s="201"/>
      <c r="X47" s="202"/>
      <c r="Y47" s="203"/>
      <c r="Z47" s="203"/>
      <c r="AA47" s="203"/>
      <c r="AB47" s="203"/>
      <c r="AC47" s="203"/>
      <c r="AD47" s="203"/>
      <c r="AE47" s="203"/>
      <c r="AF47" s="203"/>
      <c r="AG47" s="203"/>
      <c r="AH47" s="202"/>
      <c r="AI47" s="203"/>
      <c r="AJ47" s="203"/>
      <c r="AK47" s="203"/>
      <c r="AL47" s="203"/>
      <c r="AM47" s="203"/>
      <c r="AN47" s="203"/>
      <c r="AO47" s="203"/>
      <c r="AP47" s="203"/>
      <c r="AQ47" s="203"/>
      <c r="AR47" s="202"/>
      <c r="AS47" s="203"/>
      <c r="AT47" s="203"/>
      <c r="AU47" s="203"/>
      <c r="AV47" s="203"/>
      <c r="AW47" s="203"/>
      <c r="AX47" s="203"/>
      <c r="AY47" s="203"/>
      <c r="AZ47" s="203"/>
      <c r="BA47" s="203"/>
      <c r="BB47" s="202"/>
      <c r="BC47" s="203"/>
      <c r="BD47" s="203"/>
      <c r="BE47" s="203"/>
      <c r="BF47" s="203"/>
      <c r="BG47" s="203"/>
      <c r="BH47" s="203"/>
      <c r="BI47" s="203"/>
      <c r="BJ47" s="203"/>
      <c r="BK47" s="203"/>
      <c r="BL47" s="202"/>
      <c r="BM47" s="203"/>
      <c r="BN47" s="203"/>
      <c r="BO47" s="203"/>
      <c r="BP47" s="203"/>
      <c r="BQ47" s="203"/>
      <c r="BR47" s="203"/>
      <c r="BS47" s="203"/>
      <c r="BT47" s="203"/>
      <c r="BU47" s="223"/>
    </row>
    <row r="48" spans="1:73" s="97" customFormat="1" ht="14.25" customHeight="1">
      <c r="A48" s="767" t="s">
        <v>190</v>
      </c>
      <c r="B48" s="274" t="s">
        <v>189</v>
      </c>
      <c r="C48" s="450">
        <v>6</v>
      </c>
      <c r="D48" s="341">
        <v>5</v>
      </c>
      <c r="E48" s="348"/>
      <c r="F48" s="457" t="s">
        <v>187</v>
      </c>
      <c r="G48" s="455">
        <v>5</v>
      </c>
      <c r="H48" s="454">
        <f t="shared" si="42"/>
        <v>150</v>
      </c>
      <c r="I48" s="345">
        <f t="shared" si="43"/>
        <v>60</v>
      </c>
      <c r="J48" s="347">
        <v>30</v>
      </c>
      <c r="K48" s="347"/>
      <c r="L48" s="347">
        <v>30</v>
      </c>
      <c r="M48" s="343">
        <f t="shared" si="36"/>
        <v>90</v>
      </c>
      <c r="N48" s="341"/>
      <c r="O48" s="341"/>
      <c r="P48" s="488"/>
      <c r="Q48" s="488"/>
      <c r="R48" s="341">
        <v>1.5</v>
      </c>
      <c r="S48" s="341">
        <v>2.5</v>
      </c>
      <c r="T48" s="488"/>
      <c r="U48" s="488"/>
      <c r="V48" s="200"/>
      <c r="W48" s="201"/>
      <c r="X48" s="202"/>
      <c r="Y48" s="203"/>
      <c r="Z48" s="203"/>
      <c r="AA48" s="203"/>
      <c r="AB48" s="203"/>
      <c r="AC48" s="203"/>
      <c r="AD48" s="203"/>
      <c r="AE48" s="203"/>
      <c r="AF48" s="203"/>
      <c r="AG48" s="203"/>
      <c r="AH48" s="202"/>
      <c r="AI48" s="203"/>
      <c r="AJ48" s="203"/>
      <c r="AK48" s="203"/>
      <c r="AL48" s="203"/>
      <c r="AM48" s="203"/>
      <c r="AN48" s="203"/>
      <c r="AO48" s="203"/>
      <c r="AP48" s="203"/>
      <c r="AQ48" s="203"/>
      <c r="AR48" s="202"/>
      <c r="AS48" s="203"/>
      <c r="AT48" s="203"/>
      <c r="AU48" s="203"/>
      <c r="AV48" s="203"/>
      <c r="AW48" s="203"/>
      <c r="AX48" s="203"/>
      <c r="AY48" s="203"/>
      <c r="AZ48" s="203"/>
      <c r="BA48" s="203"/>
      <c r="BB48" s="202"/>
      <c r="BC48" s="203"/>
      <c r="BD48" s="203"/>
      <c r="BE48" s="203"/>
      <c r="BF48" s="203"/>
      <c r="BG48" s="203"/>
      <c r="BH48" s="203"/>
      <c r="BI48" s="203"/>
      <c r="BJ48" s="203"/>
      <c r="BK48" s="203"/>
      <c r="BL48" s="202"/>
      <c r="BM48" s="203"/>
      <c r="BN48" s="203"/>
      <c r="BO48" s="203"/>
      <c r="BP48" s="203"/>
      <c r="BQ48" s="203"/>
      <c r="BR48" s="203"/>
      <c r="BS48" s="203"/>
      <c r="BT48" s="203"/>
      <c r="BU48" s="223"/>
    </row>
    <row r="49" spans="1:73" s="97" customFormat="1" ht="14.25" customHeight="1">
      <c r="A49" s="766" t="s">
        <v>191</v>
      </c>
      <c r="B49" s="274" t="s">
        <v>201</v>
      </c>
      <c r="C49" s="456">
        <v>6</v>
      </c>
      <c r="D49" s="341">
        <v>5</v>
      </c>
      <c r="E49" s="348"/>
      <c r="F49" s="457" t="s">
        <v>187</v>
      </c>
      <c r="G49" s="455">
        <v>5</v>
      </c>
      <c r="H49" s="454">
        <f t="shared" si="42"/>
        <v>150</v>
      </c>
      <c r="I49" s="345">
        <f t="shared" si="43"/>
        <v>60</v>
      </c>
      <c r="J49" s="347">
        <v>30</v>
      </c>
      <c r="K49" s="347"/>
      <c r="L49" s="347">
        <v>30</v>
      </c>
      <c r="M49" s="343">
        <f t="shared" si="36"/>
        <v>90</v>
      </c>
      <c r="N49" s="341"/>
      <c r="O49" s="341"/>
      <c r="P49" s="488"/>
      <c r="Q49" s="488"/>
      <c r="R49" s="341">
        <v>1.5</v>
      </c>
      <c r="S49" s="341">
        <v>2.5</v>
      </c>
      <c r="T49" s="488"/>
      <c r="U49" s="488"/>
      <c r="V49" s="200"/>
      <c r="W49" s="201"/>
      <c r="X49" s="202"/>
      <c r="Y49" s="203"/>
      <c r="Z49" s="203"/>
      <c r="AA49" s="203"/>
      <c r="AB49" s="203"/>
      <c r="AC49" s="203"/>
      <c r="AD49" s="203"/>
      <c r="AE49" s="203"/>
      <c r="AF49" s="203"/>
      <c r="AG49" s="203"/>
      <c r="AH49" s="202"/>
      <c r="AI49" s="203"/>
      <c r="AJ49" s="203"/>
      <c r="AK49" s="203"/>
      <c r="AL49" s="203"/>
      <c r="AM49" s="203"/>
      <c r="AN49" s="203"/>
      <c r="AO49" s="203"/>
      <c r="AP49" s="203"/>
      <c r="AQ49" s="203"/>
      <c r="AR49" s="202"/>
      <c r="AS49" s="203"/>
      <c r="AT49" s="203"/>
      <c r="AU49" s="203"/>
      <c r="AV49" s="203"/>
      <c r="AW49" s="203"/>
      <c r="AX49" s="203"/>
      <c r="AY49" s="203"/>
      <c r="AZ49" s="203"/>
      <c r="BA49" s="203"/>
      <c r="BB49" s="202"/>
      <c r="BC49" s="203"/>
      <c r="BD49" s="203"/>
      <c r="BE49" s="203"/>
      <c r="BF49" s="203"/>
      <c r="BG49" s="203"/>
      <c r="BH49" s="203"/>
      <c r="BI49" s="203"/>
      <c r="BJ49" s="203"/>
      <c r="BK49" s="203"/>
      <c r="BL49" s="202"/>
      <c r="BM49" s="203"/>
      <c r="BN49" s="203"/>
      <c r="BO49" s="203"/>
      <c r="BP49" s="203"/>
      <c r="BQ49" s="203"/>
      <c r="BR49" s="203"/>
      <c r="BS49" s="203"/>
      <c r="BT49" s="203"/>
      <c r="BU49" s="223"/>
    </row>
    <row r="50" spans="1:73" s="97" customFormat="1" ht="14.25" customHeight="1">
      <c r="A50" s="767" t="s">
        <v>450</v>
      </c>
      <c r="B50" s="271" t="s">
        <v>181</v>
      </c>
      <c r="C50" s="450"/>
      <c r="D50" s="341">
        <v>6</v>
      </c>
      <c r="E50" s="451"/>
      <c r="F50" s="452"/>
      <c r="G50" s="455">
        <v>4</v>
      </c>
      <c r="H50" s="454">
        <f t="shared" si="42"/>
        <v>120</v>
      </c>
      <c r="I50" s="345">
        <f t="shared" si="43"/>
        <v>46</v>
      </c>
      <c r="J50" s="346">
        <v>24</v>
      </c>
      <c r="K50" s="346"/>
      <c r="L50" s="484">
        <v>22</v>
      </c>
      <c r="M50" s="343">
        <f t="shared" si="36"/>
        <v>74</v>
      </c>
      <c r="N50" s="348"/>
      <c r="O50" s="348"/>
      <c r="P50" s="487"/>
      <c r="Q50" s="487"/>
      <c r="R50" s="348"/>
      <c r="S50" s="628">
        <v>3</v>
      </c>
      <c r="T50" s="487"/>
      <c r="U50" s="487"/>
      <c r="V50" s="200"/>
      <c r="W50" s="201"/>
      <c r="X50" s="202"/>
      <c r="Y50" s="203"/>
      <c r="Z50" s="203"/>
      <c r="AA50" s="203"/>
      <c r="AB50" s="203"/>
      <c r="AC50" s="203"/>
      <c r="AD50" s="203"/>
      <c r="AE50" s="203"/>
      <c r="AF50" s="203"/>
      <c r="AG50" s="203"/>
      <c r="AH50" s="202"/>
      <c r="AI50" s="203"/>
      <c r="AJ50" s="203"/>
      <c r="AK50" s="203"/>
      <c r="AL50" s="203"/>
      <c r="AM50" s="203"/>
      <c r="AN50" s="203"/>
      <c r="AO50" s="203"/>
      <c r="AP50" s="203"/>
      <c r="AQ50" s="203"/>
      <c r="AR50" s="202"/>
      <c r="AS50" s="203"/>
      <c r="AT50" s="203"/>
      <c r="AU50" s="203"/>
      <c r="AV50" s="203"/>
      <c r="AW50" s="203"/>
      <c r="AX50" s="203"/>
      <c r="AY50" s="203"/>
      <c r="AZ50" s="203"/>
      <c r="BA50" s="203"/>
      <c r="BB50" s="202"/>
      <c r="BC50" s="203"/>
      <c r="BD50" s="203"/>
      <c r="BE50" s="203"/>
      <c r="BF50" s="203"/>
      <c r="BG50" s="203"/>
      <c r="BH50" s="203"/>
      <c r="BI50" s="203"/>
      <c r="BJ50" s="203"/>
      <c r="BK50" s="203"/>
      <c r="BL50" s="202"/>
      <c r="BM50" s="203"/>
      <c r="BN50" s="203"/>
      <c r="BO50" s="203"/>
      <c r="BP50" s="203"/>
      <c r="BQ50" s="203"/>
      <c r="BR50" s="203"/>
      <c r="BS50" s="203"/>
      <c r="BT50" s="203"/>
      <c r="BU50" s="223"/>
    </row>
    <row r="51" spans="1:73" s="97" customFormat="1" ht="15" customHeight="1">
      <c r="A51" s="766" t="s">
        <v>451</v>
      </c>
      <c r="B51" s="274" t="s">
        <v>394</v>
      </c>
      <c r="C51" s="456">
        <v>7</v>
      </c>
      <c r="D51" s="342">
        <v>6</v>
      </c>
      <c r="E51" s="451"/>
      <c r="F51" s="452"/>
      <c r="G51" s="455">
        <v>4</v>
      </c>
      <c r="H51" s="454">
        <f t="shared" si="42"/>
        <v>120</v>
      </c>
      <c r="I51" s="345">
        <f t="shared" si="43"/>
        <v>46</v>
      </c>
      <c r="J51" s="346">
        <v>24</v>
      </c>
      <c r="K51" s="346"/>
      <c r="L51" s="484">
        <v>22</v>
      </c>
      <c r="M51" s="343">
        <f t="shared" si="36"/>
        <v>74</v>
      </c>
      <c r="N51" s="341"/>
      <c r="O51" s="341"/>
      <c r="P51" s="488"/>
      <c r="Q51" s="486"/>
      <c r="R51" s="341"/>
      <c r="S51" s="341">
        <v>1</v>
      </c>
      <c r="T51" s="488">
        <v>2</v>
      </c>
      <c r="U51" s="488"/>
      <c r="V51" s="200"/>
      <c r="W51" s="201"/>
      <c r="X51" s="202"/>
      <c r="Y51" s="203"/>
      <c r="Z51" s="203"/>
      <c r="AA51" s="203"/>
      <c r="AB51" s="203"/>
      <c r="AC51" s="203"/>
      <c r="AD51" s="203"/>
      <c r="AE51" s="203"/>
      <c r="AF51" s="203"/>
      <c r="AG51" s="203"/>
      <c r="AH51" s="202"/>
      <c r="AI51" s="203"/>
      <c r="AJ51" s="203"/>
      <c r="AK51" s="203"/>
      <c r="AL51" s="203"/>
      <c r="AM51" s="203"/>
      <c r="AN51" s="203"/>
      <c r="AO51" s="203"/>
      <c r="AP51" s="203"/>
      <c r="AQ51" s="203"/>
      <c r="AR51" s="202"/>
      <c r="AS51" s="203"/>
      <c r="AT51" s="203"/>
      <c r="AU51" s="203"/>
      <c r="AV51" s="203"/>
      <c r="AW51" s="203"/>
      <c r="AX51" s="203"/>
      <c r="AY51" s="203"/>
      <c r="AZ51" s="203"/>
      <c r="BA51" s="203"/>
      <c r="BB51" s="202"/>
      <c r="BC51" s="203"/>
      <c r="BD51" s="203"/>
      <c r="BE51" s="203"/>
      <c r="BF51" s="203"/>
      <c r="BG51" s="203"/>
      <c r="BH51" s="203"/>
      <c r="BI51" s="203"/>
      <c r="BJ51" s="203"/>
      <c r="BK51" s="203"/>
      <c r="BL51" s="202"/>
      <c r="BM51" s="203"/>
      <c r="BN51" s="203"/>
      <c r="BO51" s="203"/>
      <c r="BP51" s="203"/>
      <c r="BQ51" s="203"/>
      <c r="BR51" s="203"/>
      <c r="BS51" s="203"/>
      <c r="BT51" s="203"/>
      <c r="BU51" s="223"/>
    </row>
    <row r="52" spans="1:73" s="97" customFormat="1" ht="14.25" customHeight="1">
      <c r="A52" s="767" t="s">
        <v>195</v>
      </c>
      <c r="B52" s="344" t="s">
        <v>178</v>
      </c>
      <c r="C52" s="629">
        <v>7</v>
      </c>
      <c r="D52" s="627"/>
      <c r="E52" s="628"/>
      <c r="F52" s="630">
        <v>7</v>
      </c>
      <c r="G52" s="453">
        <v>4</v>
      </c>
      <c r="H52" s="454">
        <f t="shared" si="42"/>
        <v>120</v>
      </c>
      <c r="I52" s="345">
        <f t="shared" si="43"/>
        <v>44</v>
      </c>
      <c r="J52" s="347">
        <v>30</v>
      </c>
      <c r="K52" s="347"/>
      <c r="L52" s="347">
        <v>14</v>
      </c>
      <c r="M52" s="343">
        <f t="shared" si="36"/>
        <v>76</v>
      </c>
      <c r="N52" s="348"/>
      <c r="O52" s="348"/>
      <c r="P52" s="487"/>
      <c r="Q52" s="487"/>
      <c r="R52" s="348"/>
      <c r="S52" s="348"/>
      <c r="T52" s="487">
        <v>3</v>
      </c>
      <c r="U52" s="487"/>
      <c r="V52" s="200"/>
      <c r="W52" s="201"/>
      <c r="X52" s="202"/>
      <c r="Y52" s="203"/>
      <c r="Z52" s="203"/>
      <c r="AA52" s="203"/>
      <c r="AB52" s="203"/>
      <c r="AC52" s="203"/>
      <c r="AD52" s="203"/>
      <c r="AE52" s="203"/>
      <c r="AF52" s="203"/>
      <c r="AG52" s="203"/>
      <c r="AH52" s="202"/>
      <c r="AI52" s="203"/>
      <c r="AJ52" s="203"/>
      <c r="AK52" s="203"/>
      <c r="AL52" s="203"/>
      <c r="AM52" s="203"/>
      <c r="AN52" s="203"/>
      <c r="AO52" s="203"/>
      <c r="AP52" s="203"/>
      <c r="AQ52" s="203"/>
      <c r="AR52" s="202"/>
      <c r="AS52" s="203"/>
      <c r="AT52" s="203"/>
      <c r="AU52" s="203"/>
      <c r="AV52" s="203"/>
      <c r="AW52" s="203"/>
      <c r="AX52" s="203"/>
      <c r="AY52" s="203"/>
      <c r="AZ52" s="203"/>
      <c r="BA52" s="203"/>
      <c r="BB52" s="202"/>
      <c r="BC52" s="203"/>
      <c r="BD52" s="203"/>
      <c r="BE52" s="203"/>
      <c r="BF52" s="203"/>
      <c r="BG52" s="203"/>
      <c r="BH52" s="203"/>
      <c r="BI52" s="203"/>
      <c r="BJ52" s="203"/>
      <c r="BK52" s="203"/>
      <c r="BL52" s="202"/>
      <c r="BM52" s="203"/>
      <c r="BN52" s="203"/>
      <c r="BO52" s="203"/>
      <c r="BP52" s="203"/>
      <c r="BQ52" s="203"/>
      <c r="BR52" s="203"/>
      <c r="BS52" s="203"/>
      <c r="BT52" s="203"/>
      <c r="BU52" s="223"/>
    </row>
    <row r="53" spans="1:73" s="97" customFormat="1" ht="15.75" customHeight="1">
      <c r="A53" s="766" t="s">
        <v>197</v>
      </c>
      <c r="B53" s="274" t="s">
        <v>192</v>
      </c>
      <c r="C53" s="450">
        <v>8</v>
      </c>
      <c r="D53" s="342"/>
      <c r="E53" s="451"/>
      <c r="F53" s="452"/>
      <c r="G53" s="455">
        <v>3</v>
      </c>
      <c r="H53" s="454">
        <f t="shared" si="42"/>
        <v>90</v>
      </c>
      <c r="I53" s="345">
        <f t="shared" si="43"/>
        <v>36</v>
      </c>
      <c r="J53" s="346">
        <v>18</v>
      </c>
      <c r="K53" s="346"/>
      <c r="L53" s="484">
        <v>18</v>
      </c>
      <c r="M53" s="343">
        <f t="shared" si="36"/>
        <v>54</v>
      </c>
      <c r="N53" s="341"/>
      <c r="O53" s="341"/>
      <c r="P53" s="488"/>
      <c r="Q53" s="488"/>
      <c r="R53" s="341"/>
      <c r="S53" s="341"/>
      <c r="T53" s="488"/>
      <c r="U53" s="488">
        <v>2.5</v>
      </c>
      <c r="V53" s="200"/>
      <c r="W53" s="201"/>
      <c r="X53" s="202"/>
      <c r="Y53" s="203"/>
      <c r="Z53" s="203"/>
      <c r="AA53" s="203"/>
      <c r="AB53" s="203"/>
      <c r="AC53" s="203"/>
      <c r="AD53" s="203"/>
      <c r="AE53" s="203"/>
      <c r="AF53" s="203"/>
      <c r="AG53" s="203"/>
      <c r="AH53" s="202"/>
      <c r="AI53" s="203"/>
      <c r="AJ53" s="203"/>
      <c r="AK53" s="203"/>
      <c r="AL53" s="203"/>
      <c r="AM53" s="203"/>
      <c r="AN53" s="203"/>
      <c r="AO53" s="203"/>
      <c r="AP53" s="203"/>
      <c r="AQ53" s="203"/>
      <c r="AR53" s="202"/>
      <c r="AS53" s="203"/>
      <c r="AT53" s="203"/>
      <c r="AU53" s="203"/>
      <c r="AV53" s="203"/>
      <c r="AW53" s="203"/>
      <c r="AX53" s="203"/>
      <c r="AY53" s="203"/>
      <c r="AZ53" s="203"/>
      <c r="BA53" s="203"/>
      <c r="BB53" s="202"/>
      <c r="BC53" s="203"/>
      <c r="BD53" s="203"/>
      <c r="BE53" s="203"/>
      <c r="BF53" s="203"/>
      <c r="BG53" s="203"/>
      <c r="BH53" s="203"/>
      <c r="BI53" s="203"/>
      <c r="BJ53" s="203"/>
      <c r="BK53" s="203"/>
      <c r="BL53" s="202"/>
      <c r="BM53" s="203"/>
      <c r="BN53" s="203"/>
      <c r="BO53" s="203"/>
      <c r="BP53" s="203"/>
      <c r="BQ53" s="203"/>
      <c r="BR53" s="203"/>
      <c r="BS53" s="203"/>
      <c r="BT53" s="203"/>
      <c r="BU53" s="223"/>
    </row>
    <row r="54" spans="1:73" s="97" customFormat="1" ht="14.25" customHeight="1" thickBot="1">
      <c r="A54" s="768" t="s">
        <v>199</v>
      </c>
      <c r="B54" s="676" t="s">
        <v>198</v>
      </c>
      <c r="C54" s="458"/>
      <c r="D54" s="677">
        <v>8</v>
      </c>
      <c r="E54" s="678"/>
      <c r="F54" s="679"/>
      <c r="G54" s="680">
        <v>4</v>
      </c>
      <c r="H54" s="681">
        <f t="shared" si="42"/>
        <v>120</v>
      </c>
      <c r="I54" s="682">
        <f t="shared" si="43"/>
        <v>42</v>
      </c>
      <c r="J54" s="683">
        <v>22</v>
      </c>
      <c r="K54" s="683"/>
      <c r="L54" s="684">
        <v>20</v>
      </c>
      <c r="M54" s="685">
        <f t="shared" si="36"/>
        <v>78</v>
      </c>
      <c r="N54" s="686"/>
      <c r="O54" s="678"/>
      <c r="P54" s="687"/>
      <c r="Q54" s="687"/>
      <c r="R54" s="678"/>
      <c r="S54" s="678"/>
      <c r="T54" s="688"/>
      <c r="U54" s="688">
        <v>3</v>
      </c>
      <c r="V54" s="200"/>
      <c r="W54" s="201"/>
      <c r="X54" s="202"/>
      <c r="Y54" s="203"/>
      <c r="Z54" s="203"/>
      <c r="AA54" s="203"/>
      <c r="AB54" s="203"/>
      <c r="AC54" s="203"/>
      <c r="AD54" s="203"/>
      <c r="AE54" s="203"/>
      <c r="AF54" s="203"/>
      <c r="AG54" s="203"/>
      <c r="AH54" s="202"/>
      <c r="AI54" s="203"/>
      <c r="AJ54" s="203"/>
      <c r="AK54" s="203"/>
      <c r="AL54" s="203"/>
      <c r="AM54" s="203"/>
      <c r="AN54" s="203"/>
      <c r="AO54" s="203"/>
      <c r="AP54" s="203"/>
      <c r="AQ54" s="203"/>
      <c r="AR54" s="202"/>
      <c r="AS54" s="203"/>
      <c r="AT54" s="203"/>
      <c r="AU54" s="203"/>
      <c r="AV54" s="203"/>
      <c r="AW54" s="203"/>
      <c r="AX54" s="203"/>
      <c r="AY54" s="203"/>
      <c r="AZ54" s="203"/>
      <c r="BA54" s="203"/>
      <c r="BB54" s="202"/>
      <c r="BC54" s="203"/>
      <c r="BD54" s="203"/>
      <c r="BE54" s="203"/>
      <c r="BF54" s="203"/>
      <c r="BG54" s="203"/>
      <c r="BH54" s="203"/>
      <c r="BI54" s="203"/>
      <c r="BJ54" s="203"/>
      <c r="BK54" s="203"/>
      <c r="BL54" s="202"/>
      <c r="BM54" s="203"/>
      <c r="BN54" s="203"/>
      <c r="BO54" s="203"/>
      <c r="BP54" s="203"/>
      <c r="BQ54" s="203"/>
      <c r="BR54" s="203"/>
      <c r="BS54" s="203"/>
      <c r="BT54" s="203"/>
      <c r="BU54" s="223"/>
    </row>
    <row r="55" spans="1:73" s="97" customFormat="1" ht="15.75">
      <c r="A55" s="665" t="s">
        <v>203</v>
      </c>
      <c r="B55" s="275" t="s">
        <v>204</v>
      </c>
      <c r="C55" s="218"/>
      <c r="D55" s="218">
        <v>2</v>
      </c>
      <c r="E55" s="243"/>
      <c r="F55" s="666"/>
      <c r="G55" s="667">
        <v>3</v>
      </c>
      <c r="H55" s="668">
        <f t="shared" si="42"/>
        <v>90</v>
      </c>
      <c r="I55" s="669"/>
      <c r="J55" s="669"/>
      <c r="K55" s="669"/>
      <c r="L55" s="670"/>
      <c r="M55" s="671">
        <f t="shared" si="36"/>
        <v>90</v>
      </c>
      <c r="N55" s="672"/>
      <c r="O55" s="673"/>
      <c r="P55" s="674"/>
      <c r="Q55" s="674"/>
      <c r="R55" s="675"/>
      <c r="S55" s="675"/>
      <c r="T55" s="674"/>
      <c r="U55" s="674"/>
      <c r="V55" s="200"/>
      <c r="W55" s="201"/>
      <c r="X55" s="202"/>
      <c r="Y55" s="204" t="str">
        <f>IF(ISERROR(SEARCH(Y$8,#REF!,1)),"-",IF(COUNTIF(#REF!,Y$8)=1,1,IF(ISERROR(SEARCH(CONCATENATE(Y$8,","),#REF!,1)),IF(ISERROR(SEARCH(CONCATENATE(",",Y$8),#REF!,1)),"-",1),1)))</f>
        <v>-</v>
      </c>
      <c r="Z55" s="204" t="str">
        <f>IF(ISERROR(SEARCH(Z$8,#REF!,1)),"-",IF(COUNTIF(#REF!,Z$8)=1,1,IF(ISERROR(SEARCH(CONCATENATE(Z$8,","),#REF!,1)),IF(ISERROR(SEARCH(CONCATENATE(",",Z$8),#REF!,1)),"-",1),1)))</f>
        <v>-</v>
      </c>
      <c r="AA55" s="204" t="str">
        <f>IF(ISERROR(SEARCH(AA$8,#REF!,1)),"-",IF(COUNTIF(#REF!,AA$8)=1,1,IF(ISERROR(SEARCH(CONCATENATE(AA$8,","),#REF!,1)),IF(ISERROR(SEARCH(CONCATENATE(",",AA$8),#REF!,1)),"-",1),1)))</f>
        <v>-</v>
      </c>
      <c r="AB55" s="204" t="str">
        <f>IF(ISERROR(SEARCH(AB$8,#REF!,1)),"-",IF(COUNTIF(#REF!,AB$8)=1,1,IF(ISERROR(SEARCH(CONCATENATE(AB$8,","),#REF!,1)),IF(ISERROR(SEARCH(CONCATENATE(",",AB$8),#REF!,1)),"-",1),1)))</f>
        <v>-</v>
      </c>
      <c r="AC55" s="204" t="str">
        <f>IF(ISERROR(SEARCH(AC$8,#REF!,1)),"-",IF(COUNTIF(#REF!,AC$8)=1,1,IF(ISERROR(SEARCH(CONCATENATE(AC$8,","),#REF!,1)),IF(ISERROR(SEARCH(CONCATENATE(",",AC$8),#REF!,1)),"-",1),1)))</f>
        <v>-</v>
      </c>
      <c r="AD55" s="204" t="str">
        <f>IF(ISERROR(SEARCH(AD$8,#REF!,1)),"-",IF(COUNTIF(#REF!,AD$8)=1,1,IF(ISERROR(SEARCH(CONCATENATE(AD$8,","),#REF!,1)),IF(ISERROR(SEARCH(CONCATENATE(",",AD$8),#REF!,1)),"-",1),1)))</f>
        <v>-</v>
      </c>
      <c r="AE55" s="204" t="str">
        <f>IF(ISERROR(SEARCH(AE$8,#REF!,1)),"-",IF(COUNTIF(#REF!,AE$8)=1,1,IF(ISERROR(SEARCH(CONCATENATE(AE$8,","),#REF!,1)),IF(ISERROR(SEARCH(CONCATENATE(",",AE$8),#REF!,1)),"-",1),1)))</f>
        <v>-</v>
      </c>
      <c r="AF55" s="204" t="str">
        <f>IF(ISERROR(SEARCH(AF$8,#REF!,1)),"-",IF(COUNTIF(#REF!,AF$8)=1,1,IF(ISERROR(SEARCH(CONCATENATE(AF$8,","),#REF!,1)),IF(ISERROR(SEARCH(CONCATENATE(",",AF$8),#REF!,1)),"-",1),1)))</f>
        <v>-</v>
      </c>
      <c r="AG55" s="204" t="str">
        <f>IF(ISERROR(SEARCH(AG$8,#REF!,1)),"-",IF(COUNTIF(#REF!,AG$8)=1,1,IF(ISERROR(SEARCH(CONCATENATE(AG$8,","),#REF!,1)),IF(ISERROR(SEARCH(CONCATENATE(",",AG$8),#REF!,1)),"-",1),1)))</f>
        <v>-</v>
      </c>
      <c r="AH55" s="205"/>
      <c r="AI55" s="204" t="str">
        <f>IF(ISERROR(SEARCH(AI$8,#REF!,1)),"-",IF(COUNTIF(#REF!,AI$8)=1,1,IF(ISERROR(SEARCH(CONCATENATE(AI$8,","),#REF!,1)),IF(ISERROR(SEARCH(CONCATENATE(",",AI$8),#REF!,1)),"-",1),1)))</f>
        <v>-</v>
      </c>
      <c r="AJ55" s="204" t="str">
        <f>IF(ISERROR(SEARCH(AJ$8,#REF!,1)),"-",IF(COUNTIF(#REF!,AJ$8)=1,1,IF(ISERROR(SEARCH(CONCATENATE(AJ$8,","),#REF!,1)),IF(ISERROR(SEARCH(CONCATENATE(",",AJ$8),#REF!,1)),"-",1),1)))</f>
        <v>-</v>
      </c>
      <c r="AK55" s="204" t="str">
        <f>IF(ISERROR(SEARCH(AK$8,#REF!,1)),"-",IF(COUNTIF(#REF!,AK$8)=1,1,IF(ISERROR(SEARCH(CONCATENATE(AK$8,","),#REF!,1)),IF(ISERROR(SEARCH(CONCATENATE(",",AK$8),#REF!,1)),"-",1),1)))</f>
        <v>-</v>
      </c>
      <c r="AL55" s="204" t="str">
        <f>IF(ISERROR(SEARCH(AL$8,#REF!,1)),"-",IF(COUNTIF(#REF!,AL$8)=1,1,IF(ISERROR(SEARCH(CONCATENATE(AL$8,","),#REF!,1)),IF(ISERROR(SEARCH(CONCATENATE(",",AL$8),#REF!,1)),"-",1),1)))</f>
        <v>-</v>
      </c>
      <c r="AM55" s="204" t="str">
        <f>IF(ISERROR(SEARCH(AM$8,#REF!,1)),"-",IF(COUNTIF(#REF!,AM$8)=1,1,IF(ISERROR(SEARCH(CONCATENATE(AM$8,","),#REF!,1)),IF(ISERROR(SEARCH(CONCATENATE(",",AM$8),#REF!,1)),"-",1),1)))</f>
        <v>-</v>
      </c>
      <c r="AN55" s="204" t="str">
        <f>IF(ISERROR(SEARCH(AN$8,#REF!,1)),"-",IF(COUNTIF(#REF!,AN$8)=1,1,IF(ISERROR(SEARCH(CONCATENATE(AN$8,","),#REF!,1)),IF(ISERROR(SEARCH(CONCATENATE(",",AN$8),#REF!,1)),"-",1),1)))</f>
        <v>-</v>
      </c>
      <c r="AO55" s="204" t="str">
        <f>IF(ISERROR(SEARCH(AO$8,#REF!,1)),"-",IF(COUNTIF(#REF!,AO$8)=1,1,IF(ISERROR(SEARCH(CONCATENATE(AO$8,","),#REF!,1)),IF(ISERROR(SEARCH(CONCATENATE(",",AO$8),#REF!,1)),"-",1),1)))</f>
        <v>-</v>
      </c>
      <c r="AP55" s="204" t="str">
        <f>IF(ISERROR(SEARCH(AP$8,#REF!,1)),"-",IF(COUNTIF(#REF!,AP$8)=1,1,IF(ISERROR(SEARCH(CONCATENATE(AP$8,","),#REF!,1)),IF(ISERROR(SEARCH(CONCATENATE(",",AP$8),#REF!,1)),"-",1),1)))</f>
        <v>-</v>
      </c>
      <c r="AQ55" s="204" t="str">
        <f>IF(ISERROR(SEARCH(AQ$8,#REF!,1)),"-",IF(COUNTIF(#REF!,AQ$8)=1,1,IF(ISERROR(SEARCH(CONCATENATE(AQ$8,","),#REF!,1)),IF(ISERROR(SEARCH(CONCATENATE(",",AQ$8),#REF!,1)),"-",1),1)))</f>
        <v>-</v>
      </c>
      <c r="AR55" s="205"/>
      <c r="AS55" s="204" t="str">
        <f>IF(ISERROR(SEARCH(AS$8,#REF!,1)),"-",IF(COUNTIF(#REF!,AS$8)=1,1,IF(ISERROR(SEARCH(CONCATENATE(AS$8,","),#REF!,1)),IF(ISERROR(SEARCH(CONCATENATE(",",AS$8),#REF!,1)),"-",1),1)))</f>
        <v>-</v>
      </c>
      <c r="AT55" s="204" t="str">
        <f>IF(ISERROR(SEARCH(AT$8,#REF!,1)),"-",IF(COUNTIF(#REF!,AT$8)=1,1,IF(ISERROR(SEARCH(CONCATENATE(AT$8,","),#REF!,1)),IF(ISERROR(SEARCH(CONCATENATE(",",AT$8),#REF!,1)),"-",1),1)))</f>
        <v>-</v>
      </c>
      <c r="AU55" s="204" t="str">
        <f>IF(ISERROR(SEARCH(AU$8,#REF!,1)),"-",IF(COUNTIF(#REF!,AU$8)=1,1,IF(ISERROR(SEARCH(CONCATENATE(AU$8,","),#REF!,1)),IF(ISERROR(SEARCH(CONCATENATE(",",AU$8),#REF!,1)),"-",1),1)))</f>
        <v>-</v>
      </c>
      <c r="AV55" s="204" t="str">
        <f>IF(ISERROR(SEARCH(AV$8,#REF!,1)),"-",IF(COUNTIF(#REF!,AV$8)=1,1,IF(ISERROR(SEARCH(CONCATENATE(AV$8,","),#REF!,1)),IF(ISERROR(SEARCH(CONCATENATE(",",AV$8),#REF!,1)),"-",1),1)))</f>
        <v>-</v>
      </c>
      <c r="AW55" s="204" t="str">
        <f>IF(ISERROR(SEARCH(AW$8,#REF!,1)),"-",IF(COUNTIF(#REF!,AW$8)=1,1,IF(ISERROR(SEARCH(CONCATENATE(AW$8,","),#REF!,1)),IF(ISERROR(SEARCH(CONCATENATE(",",AW$8),#REF!,1)),"-",1),1)))</f>
        <v>-</v>
      </c>
      <c r="AX55" s="204" t="str">
        <f>IF(ISERROR(SEARCH(AX$8,#REF!,1)),"-",IF(COUNTIF(#REF!,AX$8)=1,1,IF(ISERROR(SEARCH(CONCATENATE(AX$8,","),#REF!,1)),IF(ISERROR(SEARCH(CONCATENATE(",",AX$8),#REF!,1)),"-",1),1)))</f>
        <v>-</v>
      </c>
      <c r="AY55" s="204" t="str">
        <f>IF(ISERROR(SEARCH(AY$8,#REF!,1)),"-",IF(COUNTIF(#REF!,AY$8)=1,1,IF(ISERROR(SEARCH(CONCATENATE(AY$8,","),#REF!,1)),IF(ISERROR(SEARCH(CONCATENATE(",",AY$8),#REF!,1)),"-",1),1)))</f>
        <v>-</v>
      </c>
      <c r="AZ55" s="204" t="str">
        <f>IF(ISERROR(SEARCH(AZ$8,#REF!,1)),"-",IF(COUNTIF(#REF!,AZ$8)=1,1,IF(ISERROR(SEARCH(CONCATENATE(AZ$8,","),#REF!,1)),IF(ISERROR(SEARCH(CONCATENATE(",",AZ$8),#REF!,1)),"-",1),1)))</f>
        <v>-</v>
      </c>
      <c r="BA55" s="204" t="str">
        <f>IF(ISERROR(SEARCH(BA$8,#REF!,1)),"-",IF(COUNTIF(#REF!,BA$8)=1,1,IF(ISERROR(SEARCH(CONCATENATE(BA$8,","),#REF!,1)),IF(ISERROR(SEARCH(CONCATENATE(",",BA$8),#REF!,1)),"-",1),1)))</f>
        <v>-</v>
      </c>
      <c r="BB55" s="205"/>
      <c r="BC55" s="204" t="str">
        <f>IF(ISERROR(SEARCH(BC$8,#REF!,1)),"-",IF(COUNTIF(#REF!,BC$8)=1,1,IF(ISERROR(SEARCH(CONCATENATE(BC$8,","),#REF!,1)),IF(ISERROR(SEARCH(CONCATENATE(",",BC$8),#REF!,1)),"-",1),1)))</f>
        <v>-</v>
      </c>
      <c r="BD55" s="204" t="str">
        <f>IF(ISERROR(SEARCH(BD$8,#REF!,1)),"-",IF(COUNTIF(#REF!,BD$8)=1,1,IF(ISERROR(SEARCH(CONCATENATE(BD$8,","),#REF!,1)),IF(ISERROR(SEARCH(CONCATENATE(",",BD$8),#REF!,1)),"-",1),1)))</f>
        <v>-</v>
      </c>
      <c r="BE55" s="204" t="str">
        <f>IF(ISERROR(SEARCH(BE$8,#REF!,1)),"-",IF(COUNTIF(#REF!,BE$8)=1,1,IF(ISERROR(SEARCH(CONCATENATE(BE$8,","),#REF!,1)),IF(ISERROR(SEARCH(CONCATENATE(",",BE$8),#REF!,1)),"-",1),1)))</f>
        <v>-</v>
      </c>
      <c r="BF55" s="204" t="str">
        <f>IF(ISERROR(SEARCH(BF$8,#REF!,1)),"-",IF(COUNTIF(#REF!,BF$8)=1,1,IF(ISERROR(SEARCH(CONCATENATE(BF$8,","),#REF!,1)),IF(ISERROR(SEARCH(CONCATENATE(",",BF$8),#REF!,1)),"-",1),1)))</f>
        <v>-</v>
      </c>
      <c r="BG55" s="204" t="str">
        <f>IF(ISERROR(SEARCH(BG$8,#REF!,1)),"-",IF(COUNTIF(#REF!,BG$8)=1,1,IF(ISERROR(SEARCH(CONCATENATE(BG$8,","),#REF!,1)),IF(ISERROR(SEARCH(CONCATENATE(",",BG$8),#REF!,1)),"-",1),1)))</f>
        <v>-</v>
      </c>
      <c r="BH55" s="204" t="str">
        <f>IF(ISERROR(SEARCH(BH$8,#REF!,1)),"-",IF(COUNTIF(#REF!,BH$8)=1,1,IF(ISERROR(SEARCH(CONCATENATE(BH$8,","),#REF!,1)),IF(ISERROR(SEARCH(CONCATENATE(",",BH$8),#REF!,1)),"-",1),1)))</f>
        <v>-</v>
      </c>
      <c r="BI55" s="204" t="str">
        <f>IF(ISERROR(SEARCH(BI$8,#REF!,1)),"-",IF(COUNTIF(#REF!,BI$8)=1,1,IF(ISERROR(SEARCH(CONCATENATE(BI$8,","),#REF!,1)),IF(ISERROR(SEARCH(CONCATENATE(",",BI$8),#REF!,1)),"-",1),1)))</f>
        <v>-</v>
      </c>
      <c r="BJ55" s="204" t="str">
        <f>IF(ISERROR(SEARCH(BJ$8,#REF!,1)),"-",IF(COUNTIF(#REF!,BJ$8)=1,1,IF(ISERROR(SEARCH(CONCATENATE(BJ$8,","),#REF!,1)),IF(ISERROR(SEARCH(CONCATENATE(",",BJ$8),#REF!,1)),"-",1),1)))</f>
        <v>-</v>
      </c>
      <c r="BK55" s="204" t="str">
        <f>IF(ISERROR(SEARCH(BK$8,#REF!,1)),"-",IF(COUNTIF(#REF!,BK$8)=1,1,IF(ISERROR(SEARCH(CONCATENATE(BK$8,","),#REF!,1)),IF(ISERROR(SEARCH(CONCATENATE(",",BK$8),#REF!,1)),"-",1),1)))</f>
        <v>-</v>
      </c>
      <c r="BL55" s="205"/>
      <c r="BM55" s="204"/>
      <c r="BN55" s="204"/>
      <c r="BO55" s="204"/>
      <c r="BP55" s="204"/>
      <c r="BQ55" s="204"/>
      <c r="BR55" s="204"/>
      <c r="BS55" s="204"/>
      <c r="BT55" s="204"/>
      <c r="BU55" s="224"/>
    </row>
    <row r="56" spans="1:73" s="97" customFormat="1" ht="15.75">
      <c r="A56" s="225" t="s">
        <v>205</v>
      </c>
      <c r="B56" s="276" t="s">
        <v>206</v>
      </c>
      <c r="C56" s="196"/>
      <c r="D56" s="196">
        <v>4</v>
      </c>
      <c r="E56" s="193"/>
      <c r="F56" s="194"/>
      <c r="G56" s="233">
        <v>3</v>
      </c>
      <c r="H56" s="195">
        <f t="shared" si="42"/>
        <v>90</v>
      </c>
      <c r="I56" s="191"/>
      <c r="J56" s="191"/>
      <c r="K56" s="191"/>
      <c r="L56" s="206"/>
      <c r="M56" s="75">
        <f t="shared" si="36"/>
        <v>90</v>
      </c>
      <c r="N56" s="207"/>
      <c r="O56" s="208"/>
      <c r="P56" s="492"/>
      <c r="Q56" s="492"/>
      <c r="R56" s="208"/>
      <c r="S56" s="208"/>
      <c r="T56" s="492"/>
      <c r="U56" s="492"/>
      <c r="V56" s="200"/>
      <c r="W56" s="201"/>
      <c r="X56" s="202"/>
      <c r="Y56" s="209"/>
      <c r="Z56" s="209"/>
      <c r="AA56" s="209"/>
      <c r="AB56" s="209"/>
      <c r="AC56" s="209"/>
      <c r="AD56" s="209"/>
      <c r="AE56" s="209"/>
      <c r="AF56" s="209"/>
      <c r="AG56" s="209"/>
      <c r="AH56" s="210"/>
      <c r="AI56" s="209"/>
      <c r="AJ56" s="209"/>
      <c r="AK56" s="209"/>
      <c r="AL56" s="209"/>
      <c r="AM56" s="209"/>
      <c r="AN56" s="209"/>
      <c r="AO56" s="209"/>
      <c r="AP56" s="209"/>
      <c r="AQ56" s="209"/>
      <c r="AR56" s="210"/>
      <c r="AS56" s="209"/>
      <c r="AT56" s="209"/>
      <c r="AU56" s="209"/>
      <c r="AV56" s="209"/>
      <c r="AW56" s="209"/>
      <c r="AX56" s="209"/>
      <c r="AY56" s="209"/>
      <c r="AZ56" s="209"/>
      <c r="BA56" s="209"/>
      <c r="BB56" s="210"/>
      <c r="BC56" s="209"/>
      <c r="BD56" s="209"/>
      <c r="BE56" s="209"/>
      <c r="BF56" s="209"/>
      <c r="BG56" s="209"/>
      <c r="BH56" s="209"/>
      <c r="BI56" s="209"/>
      <c r="BJ56" s="209"/>
      <c r="BK56" s="209"/>
      <c r="BL56" s="210"/>
      <c r="BM56" s="209"/>
      <c r="BN56" s="209"/>
      <c r="BO56" s="209"/>
      <c r="BP56" s="209"/>
      <c r="BQ56" s="209"/>
      <c r="BR56" s="209"/>
      <c r="BS56" s="209"/>
      <c r="BT56" s="209"/>
      <c r="BU56" s="226"/>
    </row>
    <row r="57" spans="1:73" s="97" customFormat="1" ht="15.75">
      <c r="A57" s="225" t="s">
        <v>207</v>
      </c>
      <c r="B57" s="276" t="s">
        <v>208</v>
      </c>
      <c r="C57" s="196"/>
      <c r="D57" s="196">
        <v>6</v>
      </c>
      <c r="E57" s="193"/>
      <c r="F57" s="194"/>
      <c r="G57" s="233">
        <v>6</v>
      </c>
      <c r="H57" s="195">
        <f t="shared" si="42"/>
        <v>180</v>
      </c>
      <c r="I57" s="191"/>
      <c r="J57" s="191"/>
      <c r="K57" s="191"/>
      <c r="L57" s="206"/>
      <c r="M57" s="75">
        <f t="shared" si="36"/>
        <v>180</v>
      </c>
      <c r="N57" s="207"/>
      <c r="O57" s="208"/>
      <c r="P57" s="492"/>
      <c r="Q57" s="492"/>
      <c r="R57" s="208"/>
      <c r="S57" s="208"/>
      <c r="T57" s="492"/>
      <c r="U57" s="492"/>
      <c r="V57" s="200"/>
      <c r="W57" s="201"/>
      <c r="X57" s="202"/>
      <c r="Y57" s="209"/>
      <c r="Z57" s="209"/>
      <c r="AA57" s="209"/>
      <c r="AB57" s="209"/>
      <c r="AC57" s="209"/>
      <c r="AD57" s="209"/>
      <c r="AE57" s="209"/>
      <c r="AF57" s="209"/>
      <c r="AG57" s="209"/>
      <c r="AH57" s="210"/>
      <c r="AI57" s="209"/>
      <c r="AJ57" s="209"/>
      <c r="AK57" s="209"/>
      <c r="AL57" s="209"/>
      <c r="AM57" s="209"/>
      <c r="AN57" s="209"/>
      <c r="AO57" s="209"/>
      <c r="AP57" s="209"/>
      <c r="AQ57" s="209"/>
      <c r="AR57" s="210"/>
      <c r="AS57" s="209"/>
      <c r="AT57" s="209"/>
      <c r="AU57" s="209"/>
      <c r="AV57" s="209"/>
      <c r="AW57" s="209"/>
      <c r="AX57" s="209"/>
      <c r="AY57" s="209"/>
      <c r="AZ57" s="209"/>
      <c r="BA57" s="209"/>
      <c r="BB57" s="210"/>
      <c r="BC57" s="209"/>
      <c r="BD57" s="209"/>
      <c r="BE57" s="209"/>
      <c r="BF57" s="209"/>
      <c r="BG57" s="209"/>
      <c r="BH57" s="209"/>
      <c r="BI57" s="209"/>
      <c r="BJ57" s="209"/>
      <c r="BK57" s="209"/>
      <c r="BL57" s="210"/>
      <c r="BM57" s="209"/>
      <c r="BN57" s="209"/>
      <c r="BO57" s="209"/>
      <c r="BP57" s="209"/>
      <c r="BQ57" s="209"/>
      <c r="BR57" s="209"/>
      <c r="BS57" s="209"/>
      <c r="BT57" s="209"/>
      <c r="BU57" s="226"/>
    </row>
    <row r="58" spans="1:73" s="97" customFormat="1" ht="16.5" thickBot="1">
      <c r="A58" s="524" t="s">
        <v>209</v>
      </c>
      <c r="B58" s="525" t="s">
        <v>208</v>
      </c>
      <c r="C58" s="526"/>
      <c r="D58" s="526">
        <v>8</v>
      </c>
      <c r="E58" s="527"/>
      <c r="F58" s="528"/>
      <c r="G58" s="529">
        <v>3</v>
      </c>
      <c r="H58" s="530">
        <f t="shared" si="42"/>
        <v>90</v>
      </c>
      <c r="I58" s="531"/>
      <c r="J58" s="531"/>
      <c r="K58" s="531"/>
      <c r="L58" s="532"/>
      <c r="M58" s="533">
        <f t="shared" si="36"/>
        <v>90</v>
      </c>
      <c r="N58" s="534"/>
      <c r="O58" s="535"/>
      <c r="P58" s="536"/>
      <c r="Q58" s="536"/>
      <c r="R58" s="535"/>
      <c r="S58" s="535"/>
      <c r="T58" s="536"/>
      <c r="U58" s="536"/>
      <c r="V58" s="200"/>
      <c r="W58" s="201"/>
      <c r="X58" s="202"/>
      <c r="Y58" s="209"/>
      <c r="Z58" s="209"/>
      <c r="AA58" s="209"/>
      <c r="AB58" s="209"/>
      <c r="AC58" s="209"/>
      <c r="AD58" s="209"/>
      <c r="AE58" s="209"/>
      <c r="AF58" s="209"/>
      <c r="AG58" s="209"/>
      <c r="AH58" s="210"/>
      <c r="AI58" s="209"/>
      <c r="AJ58" s="209"/>
      <c r="AK58" s="209"/>
      <c r="AL58" s="209"/>
      <c r="AM58" s="209"/>
      <c r="AN58" s="209"/>
      <c r="AO58" s="209"/>
      <c r="AP58" s="209"/>
      <c r="AQ58" s="209"/>
      <c r="AR58" s="210"/>
      <c r="AS58" s="209"/>
      <c r="AT58" s="209"/>
      <c r="AU58" s="209"/>
      <c r="AV58" s="209"/>
      <c r="AW58" s="209"/>
      <c r="AX58" s="209"/>
      <c r="AY58" s="209"/>
      <c r="AZ58" s="209"/>
      <c r="BA58" s="209"/>
      <c r="BB58" s="210"/>
      <c r="BC58" s="209"/>
      <c r="BD58" s="209"/>
      <c r="BE58" s="209"/>
      <c r="BF58" s="209"/>
      <c r="BG58" s="209"/>
      <c r="BH58" s="209"/>
      <c r="BI58" s="209"/>
      <c r="BJ58" s="209"/>
      <c r="BK58" s="209"/>
      <c r="BL58" s="210"/>
      <c r="BM58" s="209"/>
      <c r="BN58" s="209"/>
      <c r="BO58" s="209"/>
      <c r="BP58" s="209"/>
      <c r="BQ58" s="209"/>
      <c r="BR58" s="209"/>
      <c r="BS58" s="209"/>
      <c r="BT58" s="209"/>
      <c r="BU58" s="226"/>
    </row>
    <row r="59" spans="1:73" s="97" customFormat="1" ht="19.5" customHeight="1" thickBot="1">
      <c r="A59" s="510"/>
      <c r="B59" s="511" t="s">
        <v>388</v>
      </c>
      <c r="C59" s="512">
        <v>8</v>
      </c>
      <c r="D59" s="513"/>
      <c r="E59" s="514"/>
      <c r="F59" s="515"/>
      <c r="G59" s="516">
        <v>2</v>
      </c>
      <c r="H59" s="517">
        <f t="shared" si="42"/>
        <v>60</v>
      </c>
      <c r="I59" s="518"/>
      <c r="J59" s="519"/>
      <c r="K59" s="519"/>
      <c r="L59" s="520"/>
      <c r="M59" s="521">
        <f t="shared" si="36"/>
        <v>60</v>
      </c>
      <c r="N59" s="522"/>
      <c r="O59" s="514"/>
      <c r="P59" s="523"/>
      <c r="Q59" s="523"/>
      <c r="R59" s="514"/>
      <c r="S59" s="514"/>
      <c r="T59" s="523"/>
      <c r="U59" s="523"/>
      <c r="V59" s="197"/>
      <c r="W59" s="197"/>
      <c r="X59" s="197"/>
      <c r="Y59" s="192"/>
      <c r="Z59" s="192"/>
      <c r="AA59" s="192"/>
      <c r="AB59" s="192"/>
      <c r="AC59" s="192"/>
      <c r="AD59" s="192"/>
      <c r="AE59" s="192"/>
      <c r="AF59" s="192"/>
      <c r="AG59" s="192"/>
      <c r="AH59" s="197"/>
      <c r="AI59" s="192"/>
      <c r="AJ59" s="192"/>
      <c r="AK59" s="192"/>
      <c r="AL59" s="192"/>
      <c r="AM59" s="192"/>
      <c r="AN59" s="192"/>
      <c r="AO59" s="192"/>
      <c r="AP59" s="192"/>
      <c r="AQ59" s="192"/>
      <c r="AR59" s="197"/>
      <c r="AS59" s="192"/>
      <c r="AT59" s="192"/>
      <c r="AU59" s="192"/>
      <c r="AV59" s="192"/>
      <c r="AW59" s="192"/>
      <c r="AX59" s="192"/>
      <c r="AY59" s="192"/>
      <c r="AZ59" s="192"/>
      <c r="BA59" s="192"/>
      <c r="BB59" s="197"/>
      <c r="BC59" s="192"/>
      <c r="BD59" s="192"/>
      <c r="BE59" s="192"/>
      <c r="BF59" s="192"/>
      <c r="BG59" s="192"/>
      <c r="BH59" s="192"/>
      <c r="BI59" s="192"/>
      <c r="BJ59" s="192"/>
      <c r="BK59" s="192"/>
      <c r="BL59" s="197"/>
      <c r="BM59" s="192"/>
      <c r="BN59" s="192"/>
      <c r="BO59" s="192"/>
      <c r="BP59" s="192"/>
      <c r="BQ59" s="192"/>
      <c r="BR59" s="192"/>
      <c r="BS59" s="192"/>
      <c r="BT59" s="192"/>
      <c r="BU59" s="221"/>
    </row>
    <row r="60" spans="1:73" s="97" customFormat="1" ht="16.5" customHeight="1" thickBot="1">
      <c r="A60" s="854" t="s">
        <v>210</v>
      </c>
      <c r="B60" s="855"/>
      <c r="C60" s="279">
        <v>20</v>
      </c>
      <c r="D60" s="279">
        <v>19</v>
      </c>
      <c r="E60" s="279"/>
      <c r="F60" s="279">
        <v>3</v>
      </c>
      <c r="G60" s="280">
        <f aca="true" t="shared" si="44" ref="G60:U60">SUM(G34:G59)</f>
        <v>121</v>
      </c>
      <c r="H60" s="281">
        <f t="shared" si="44"/>
        <v>3630</v>
      </c>
      <c r="I60" s="282">
        <f t="shared" si="44"/>
        <v>1146</v>
      </c>
      <c r="J60" s="283">
        <f t="shared" si="44"/>
        <v>654</v>
      </c>
      <c r="K60" s="283">
        <f t="shared" si="44"/>
        <v>0</v>
      </c>
      <c r="L60" s="284">
        <f t="shared" si="44"/>
        <v>492</v>
      </c>
      <c r="M60" s="280">
        <f t="shared" si="44"/>
        <v>2484</v>
      </c>
      <c r="N60" s="285">
        <f t="shared" si="44"/>
        <v>12</v>
      </c>
      <c r="O60" s="286">
        <f t="shared" si="44"/>
        <v>5</v>
      </c>
      <c r="P60" s="286">
        <f t="shared" si="44"/>
        <v>20</v>
      </c>
      <c r="Q60" s="286">
        <f t="shared" si="44"/>
        <v>5.5</v>
      </c>
      <c r="R60" s="286">
        <f t="shared" si="44"/>
        <v>11.5</v>
      </c>
      <c r="S60" s="279">
        <f t="shared" si="44"/>
        <v>12.5</v>
      </c>
      <c r="T60" s="279">
        <f t="shared" si="44"/>
        <v>5</v>
      </c>
      <c r="U60" s="287">
        <f t="shared" si="44"/>
        <v>5.5</v>
      </c>
      <c r="V60" s="254"/>
      <c r="W60" s="255"/>
      <c r="X60" s="255"/>
      <c r="Y60" s="256">
        <f aca="true" t="shared" si="45" ref="Y60:BD60">SUM(Y34:Y39)</f>
        <v>1</v>
      </c>
      <c r="Z60" s="256">
        <f t="shared" si="45"/>
        <v>0</v>
      </c>
      <c r="AA60" s="256">
        <f t="shared" si="45"/>
        <v>2</v>
      </c>
      <c r="AB60" s="256">
        <f t="shared" si="45"/>
        <v>0</v>
      </c>
      <c r="AC60" s="256">
        <f t="shared" si="45"/>
        <v>0</v>
      </c>
      <c r="AD60" s="256">
        <f t="shared" si="45"/>
        <v>0</v>
      </c>
      <c r="AE60" s="256">
        <f t="shared" si="45"/>
        <v>0</v>
      </c>
      <c r="AF60" s="256">
        <f t="shared" si="45"/>
        <v>0</v>
      </c>
      <c r="AG60" s="256">
        <f t="shared" si="45"/>
        <v>0</v>
      </c>
      <c r="AH60" s="256">
        <f t="shared" si="45"/>
        <v>0</v>
      </c>
      <c r="AI60" s="256">
        <f t="shared" si="45"/>
        <v>2</v>
      </c>
      <c r="AJ60" s="256">
        <f t="shared" si="45"/>
        <v>1</v>
      </c>
      <c r="AK60" s="256">
        <f t="shared" si="45"/>
        <v>0</v>
      </c>
      <c r="AL60" s="256">
        <f t="shared" si="45"/>
        <v>0</v>
      </c>
      <c r="AM60" s="256">
        <f t="shared" si="45"/>
        <v>0</v>
      </c>
      <c r="AN60" s="256">
        <f t="shared" si="45"/>
        <v>0</v>
      </c>
      <c r="AO60" s="256">
        <f t="shared" si="45"/>
        <v>0</v>
      </c>
      <c r="AP60" s="256">
        <f t="shared" si="45"/>
        <v>0</v>
      </c>
      <c r="AQ60" s="256">
        <f t="shared" si="45"/>
        <v>0</v>
      </c>
      <c r="AR60" s="256">
        <f t="shared" si="45"/>
        <v>0</v>
      </c>
      <c r="AS60" s="256">
        <f t="shared" si="45"/>
        <v>0</v>
      </c>
      <c r="AT60" s="256">
        <f t="shared" si="45"/>
        <v>0</v>
      </c>
      <c r="AU60" s="256">
        <f t="shared" si="45"/>
        <v>0</v>
      </c>
      <c r="AV60" s="256">
        <f t="shared" si="45"/>
        <v>0</v>
      </c>
      <c r="AW60" s="256">
        <f t="shared" si="45"/>
        <v>0</v>
      </c>
      <c r="AX60" s="256">
        <f t="shared" si="45"/>
        <v>0</v>
      </c>
      <c r="AY60" s="256">
        <f t="shared" si="45"/>
        <v>0</v>
      </c>
      <c r="AZ60" s="256">
        <f t="shared" si="45"/>
        <v>0</v>
      </c>
      <c r="BA60" s="256">
        <f t="shared" si="45"/>
        <v>0</v>
      </c>
      <c r="BB60" s="256">
        <f t="shared" si="45"/>
        <v>0</v>
      </c>
      <c r="BC60" s="256">
        <f t="shared" si="45"/>
        <v>0</v>
      </c>
      <c r="BD60" s="256">
        <f t="shared" si="45"/>
        <v>0</v>
      </c>
      <c r="BE60" s="256">
        <f aca="true" t="shared" si="46" ref="BE60:BU60">SUM(BE34:BE39)</f>
        <v>0</v>
      </c>
      <c r="BF60" s="256">
        <f t="shared" si="46"/>
        <v>0</v>
      </c>
      <c r="BG60" s="256">
        <f t="shared" si="46"/>
        <v>0</v>
      </c>
      <c r="BH60" s="256">
        <f t="shared" si="46"/>
        <v>0</v>
      </c>
      <c r="BI60" s="256">
        <f t="shared" si="46"/>
        <v>0</v>
      </c>
      <c r="BJ60" s="256">
        <f t="shared" si="46"/>
        <v>0</v>
      </c>
      <c r="BK60" s="256">
        <f t="shared" si="46"/>
        <v>0</v>
      </c>
      <c r="BL60" s="256">
        <f t="shared" si="46"/>
        <v>0</v>
      </c>
      <c r="BM60" s="256">
        <f t="shared" si="46"/>
        <v>0</v>
      </c>
      <c r="BN60" s="256">
        <f t="shared" si="46"/>
        <v>0</v>
      </c>
      <c r="BO60" s="256">
        <f t="shared" si="46"/>
        <v>0</v>
      </c>
      <c r="BP60" s="256">
        <f t="shared" si="46"/>
        <v>0</v>
      </c>
      <c r="BQ60" s="256">
        <f t="shared" si="46"/>
        <v>0</v>
      </c>
      <c r="BR60" s="256">
        <f t="shared" si="46"/>
        <v>0</v>
      </c>
      <c r="BS60" s="256">
        <f t="shared" si="46"/>
        <v>0</v>
      </c>
      <c r="BT60" s="256">
        <f t="shared" si="46"/>
        <v>0</v>
      </c>
      <c r="BU60" s="257">
        <f t="shared" si="46"/>
        <v>0</v>
      </c>
    </row>
    <row r="61" spans="1:73" s="97" customFormat="1" ht="18" customHeight="1" thickBot="1">
      <c r="A61" s="871" t="s">
        <v>413</v>
      </c>
      <c r="B61" s="872"/>
      <c r="C61" s="872"/>
      <c r="D61" s="872"/>
      <c r="E61" s="872"/>
      <c r="F61" s="872"/>
      <c r="G61" s="872"/>
      <c r="H61" s="872"/>
      <c r="I61" s="872"/>
      <c r="J61" s="872"/>
      <c r="K61" s="872"/>
      <c r="L61" s="872"/>
      <c r="M61" s="872"/>
      <c r="N61" s="872"/>
      <c r="O61" s="872"/>
      <c r="P61" s="872"/>
      <c r="Q61" s="872"/>
      <c r="R61" s="872"/>
      <c r="S61" s="872"/>
      <c r="T61" s="872"/>
      <c r="U61" s="872"/>
      <c r="V61" s="872"/>
      <c r="W61" s="872"/>
      <c r="X61" s="872"/>
      <c r="Y61" s="872"/>
      <c r="Z61" s="872"/>
      <c r="AA61" s="872"/>
      <c r="AB61" s="872"/>
      <c r="AC61" s="872"/>
      <c r="AD61" s="872"/>
      <c r="AE61" s="872"/>
      <c r="AF61" s="872"/>
      <c r="AG61" s="872"/>
      <c r="AH61" s="872"/>
      <c r="AI61" s="872"/>
      <c r="AJ61" s="872"/>
      <c r="AK61" s="872"/>
      <c r="AL61" s="872"/>
      <c r="AM61" s="872"/>
      <c r="AN61" s="872"/>
      <c r="AO61" s="872"/>
      <c r="AP61" s="872"/>
      <c r="AQ61" s="872"/>
      <c r="AR61" s="872"/>
      <c r="AS61" s="872"/>
      <c r="AT61" s="872"/>
      <c r="AU61" s="872"/>
      <c r="AV61" s="872"/>
      <c r="AW61" s="872"/>
      <c r="AX61" s="872"/>
      <c r="AY61" s="872"/>
      <c r="AZ61" s="872"/>
      <c r="BA61" s="872"/>
      <c r="BB61" s="872"/>
      <c r="BC61" s="872"/>
      <c r="BD61" s="872"/>
      <c r="BE61" s="872"/>
      <c r="BF61" s="872"/>
      <c r="BG61" s="872"/>
      <c r="BH61" s="872"/>
      <c r="BI61" s="872"/>
      <c r="BJ61" s="872"/>
      <c r="BK61" s="872"/>
      <c r="BL61" s="872"/>
      <c r="BM61" s="872"/>
      <c r="BN61" s="872"/>
      <c r="BO61" s="872"/>
      <c r="BP61" s="872"/>
      <c r="BQ61" s="872"/>
      <c r="BR61" s="872"/>
      <c r="BS61" s="872"/>
      <c r="BT61" s="872"/>
      <c r="BU61" s="873"/>
    </row>
    <row r="62" spans="1:73" s="97" customFormat="1" ht="18" customHeight="1" thickBot="1">
      <c r="A62" s="874" t="s">
        <v>211</v>
      </c>
      <c r="B62" s="875"/>
      <c r="C62" s="288"/>
      <c r="D62" s="288">
        <v>9</v>
      </c>
      <c r="E62" s="288"/>
      <c r="F62" s="289"/>
      <c r="G62" s="290">
        <f>SUM(G63:G71)</f>
        <v>45</v>
      </c>
      <c r="H62" s="291">
        <f aca="true" t="shared" si="47" ref="H62:U62">SUM(H63:H71)</f>
        <v>1350</v>
      </c>
      <c r="I62" s="292">
        <f t="shared" si="47"/>
        <v>464</v>
      </c>
      <c r="J62" s="292">
        <f t="shared" si="47"/>
        <v>262</v>
      </c>
      <c r="K62" s="292">
        <f t="shared" si="47"/>
        <v>0</v>
      </c>
      <c r="L62" s="292">
        <f t="shared" si="47"/>
        <v>202</v>
      </c>
      <c r="M62" s="290">
        <f t="shared" si="47"/>
        <v>886</v>
      </c>
      <c r="N62" s="292">
        <f t="shared" si="47"/>
        <v>0</v>
      </c>
      <c r="O62" s="292">
        <f t="shared" si="47"/>
        <v>0</v>
      </c>
      <c r="P62" s="292">
        <f t="shared" si="47"/>
        <v>0</v>
      </c>
      <c r="Q62" s="292">
        <f t="shared" si="47"/>
        <v>0</v>
      </c>
      <c r="R62" s="292">
        <f t="shared" si="47"/>
        <v>3.5</v>
      </c>
      <c r="S62" s="292">
        <f t="shared" si="47"/>
        <v>7</v>
      </c>
      <c r="T62" s="292">
        <f t="shared" si="47"/>
        <v>14</v>
      </c>
      <c r="U62" s="293">
        <f t="shared" si="47"/>
        <v>7</v>
      </c>
      <c r="V62" s="258"/>
      <c r="W62" s="259"/>
      <c r="X62" s="259"/>
      <c r="Y62" s="260" t="str">
        <f>IF(ISERROR(SEARCH(Y$8,#REF!,1)),"-",IF(COUNTIF(#REF!,Y$8)=1,1,IF(ISERROR(SEARCH(CONCATENATE(Y$8,","),#REF!,1)),IF(ISERROR(SEARCH(CONCATENATE(",",Y$8),#REF!,1)),"-",1),1)))</f>
        <v>-</v>
      </c>
      <c r="Z62" s="260" t="str">
        <f>IF(ISERROR(SEARCH(Z$8,#REF!,1)),"-",IF(COUNTIF(#REF!,Z$8)=1,1,IF(ISERROR(SEARCH(CONCATENATE(Z$8,","),#REF!,1)),IF(ISERROR(SEARCH(CONCATENATE(",",Z$8),#REF!,1)),"-",1),1)))</f>
        <v>-</v>
      </c>
      <c r="AA62" s="260" t="str">
        <f>IF(ISERROR(SEARCH(AA$8,#REF!,1)),"-",IF(COUNTIF(#REF!,AA$8)=1,1,IF(ISERROR(SEARCH(CONCATENATE(AA$8,","),#REF!,1)),IF(ISERROR(SEARCH(CONCATENATE(",",AA$8),#REF!,1)),"-",1),1)))</f>
        <v>-</v>
      </c>
      <c r="AB62" s="260" t="str">
        <f>IF(ISERROR(SEARCH(AB$8,#REF!,1)),"-",IF(COUNTIF(#REF!,AB$8)=1,1,IF(ISERROR(SEARCH(CONCATENATE(AB$8,","),#REF!,1)),IF(ISERROR(SEARCH(CONCATENATE(",",AB$8),#REF!,1)),"-",1),1)))</f>
        <v>-</v>
      </c>
      <c r="AC62" s="260" t="str">
        <f>IF(ISERROR(SEARCH(AC$8,#REF!,1)),"-",IF(COUNTIF(#REF!,AC$8)=1,1,IF(ISERROR(SEARCH(CONCATENATE(AC$8,","),#REF!,1)),IF(ISERROR(SEARCH(CONCATENATE(",",AC$8),#REF!,1)),"-",1),1)))</f>
        <v>-</v>
      </c>
      <c r="AD62" s="260" t="str">
        <f>IF(ISERROR(SEARCH(AD$8,#REF!,1)),"-",IF(COUNTIF(#REF!,AD$8)=1,1,IF(ISERROR(SEARCH(CONCATENATE(AD$8,","),#REF!,1)),IF(ISERROR(SEARCH(CONCATENATE(",",AD$8),#REF!,1)),"-",1),1)))</f>
        <v>-</v>
      </c>
      <c r="AE62" s="260" t="str">
        <f>IF(ISERROR(SEARCH(AE$8,#REF!,1)),"-",IF(COUNTIF(#REF!,AE$8)=1,1,IF(ISERROR(SEARCH(CONCATENATE(AE$8,","),#REF!,1)),IF(ISERROR(SEARCH(CONCATENATE(",",AE$8),#REF!,1)),"-",1),1)))</f>
        <v>-</v>
      </c>
      <c r="AF62" s="260" t="str">
        <f>IF(ISERROR(SEARCH(AF$8,#REF!,1)),"-",IF(COUNTIF(#REF!,AF$8)=1,1,IF(ISERROR(SEARCH(CONCATENATE(AF$8,","),#REF!,1)),IF(ISERROR(SEARCH(CONCATENATE(",",AF$8),#REF!,1)),"-",1),1)))</f>
        <v>-</v>
      </c>
      <c r="AG62" s="260" t="str">
        <f>IF(ISERROR(SEARCH(AG$8,#REF!,1)),"-",IF(COUNTIF(#REF!,AG$8)=1,1,IF(ISERROR(SEARCH(CONCATENATE(AG$8,","),#REF!,1)),IF(ISERROR(SEARCH(CONCATENATE(",",AG$8),#REF!,1)),"-",1),1)))</f>
        <v>-</v>
      </c>
      <c r="AH62" s="259"/>
      <c r="AI62" s="260" t="str">
        <f>IF(ISERROR(SEARCH(AI$8,#REF!,1)),"-",IF(COUNTIF(#REF!,AI$8)=1,1,IF(ISERROR(SEARCH(CONCATENATE(AI$8,","),#REF!,1)),IF(ISERROR(SEARCH(CONCATENATE(",",AI$8),#REF!,1)),"-",1),1)))</f>
        <v>-</v>
      </c>
      <c r="AJ62" s="260" t="str">
        <f>IF(ISERROR(SEARCH(AJ$8,#REF!,1)),"-",IF(COUNTIF(#REF!,AJ$8)=1,1,IF(ISERROR(SEARCH(CONCATENATE(AJ$8,","),#REF!,1)),IF(ISERROR(SEARCH(CONCATENATE(",",AJ$8),#REF!,1)),"-",1),1)))</f>
        <v>-</v>
      </c>
      <c r="AK62" s="260" t="str">
        <f>IF(ISERROR(SEARCH(AK$8,#REF!,1)),"-",IF(COUNTIF(#REF!,AK$8)=1,1,IF(ISERROR(SEARCH(CONCATENATE(AK$8,","),#REF!,1)),IF(ISERROR(SEARCH(CONCATENATE(",",AK$8),#REF!,1)),"-",1),1)))</f>
        <v>-</v>
      </c>
      <c r="AL62" s="260" t="str">
        <f>IF(ISERROR(SEARCH(AL$8,#REF!,1)),"-",IF(COUNTIF(#REF!,AL$8)=1,1,IF(ISERROR(SEARCH(CONCATENATE(AL$8,","),#REF!,1)),IF(ISERROR(SEARCH(CONCATENATE(",",AL$8),#REF!,1)),"-",1),1)))</f>
        <v>-</v>
      </c>
      <c r="AM62" s="260" t="str">
        <f>IF(ISERROR(SEARCH(AM$8,#REF!,1)),"-",IF(COUNTIF(#REF!,AM$8)=1,1,IF(ISERROR(SEARCH(CONCATENATE(AM$8,","),#REF!,1)),IF(ISERROR(SEARCH(CONCATENATE(",",AM$8),#REF!,1)),"-",1),1)))</f>
        <v>-</v>
      </c>
      <c r="AN62" s="260" t="str">
        <f>IF(ISERROR(SEARCH(AN$8,#REF!,1)),"-",IF(COUNTIF(#REF!,AN$8)=1,1,IF(ISERROR(SEARCH(CONCATENATE(AN$8,","),#REF!,1)),IF(ISERROR(SEARCH(CONCATENATE(",",AN$8),#REF!,1)),"-",1),1)))</f>
        <v>-</v>
      </c>
      <c r="AO62" s="260" t="str">
        <f>IF(ISERROR(SEARCH(AO$8,#REF!,1)),"-",IF(COUNTIF(#REF!,AO$8)=1,1,IF(ISERROR(SEARCH(CONCATENATE(AO$8,","),#REF!,1)),IF(ISERROR(SEARCH(CONCATENATE(",",AO$8),#REF!,1)),"-",1),1)))</f>
        <v>-</v>
      </c>
      <c r="AP62" s="260" t="str">
        <f>IF(ISERROR(SEARCH(AP$8,#REF!,1)),"-",IF(COUNTIF(#REF!,AP$8)=1,1,IF(ISERROR(SEARCH(CONCATENATE(AP$8,","),#REF!,1)),IF(ISERROR(SEARCH(CONCATENATE(",",AP$8),#REF!,1)),"-",1),1)))</f>
        <v>-</v>
      </c>
      <c r="AQ62" s="260" t="str">
        <f>IF(ISERROR(SEARCH(AQ$8,#REF!,1)),"-",IF(COUNTIF(#REF!,AQ$8)=1,1,IF(ISERROR(SEARCH(CONCATENATE(AQ$8,","),#REF!,1)),IF(ISERROR(SEARCH(CONCATENATE(",",AQ$8),#REF!,1)),"-",1),1)))</f>
        <v>-</v>
      </c>
      <c r="AR62" s="259"/>
      <c r="AS62" s="260" t="str">
        <f>IF(ISERROR(SEARCH(AS$8,#REF!,1)),"-",IF(COUNTIF(#REF!,AS$8)=1,1,IF(ISERROR(SEARCH(CONCATENATE(AS$8,","),#REF!,1)),IF(ISERROR(SEARCH(CONCATENATE(",",AS$8),#REF!,1)),"-",1),1)))</f>
        <v>-</v>
      </c>
      <c r="AT62" s="260" t="str">
        <f>IF(ISERROR(SEARCH(AT$8,#REF!,1)),"-",IF(COUNTIF(#REF!,AT$8)=1,1,IF(ISERROR(SEARCH(CONCATENATE(AT$8,","),#REF!,1)),IF(ISERROR(SEARCH(CONCATENATE(",",AT$8),#REF!,1)),"-",1),1)))</f>
        <v>-</v>
      </c>
      <c r="AU62" s="260" t="str">
        <f>IF(ISERROR(SEARCH(AU$8,#REF!,1)),"-",IF(COUNTIF(#REF!,AU$8)=1,1,IF(ISERROR(SEARCH(CONCATENATE(AU$8,","),#REF!,1)),IF(ISERROR(SEARCH(CONCATENATE(",",AU$8),#REF!,1)),"-",1),1)))</f>
        <v>-</v>
      </c>
      <c r="AV62" s="260" t="str">
        <f>IF(ISERROR(SEARCH(AV$8,#REF!,1)),"-",IF(COUNTIF(#REF!,AV$8)=1,1,IF(ISERROR(SEARCH(CONCATENATE(AV$8,","),#REF!,1)),IF(ISERROR(SEARCH(CONCATENATE(",",AV$8),#REF!,1)),"-",1),1)))</f>
        <v>-</v>
      </c>
      <c r="AW62" s="260" t="str">
        <f>IF(ISERROR(SEARCH(AW$8,#REF!,1)),"-",IF(COUNTIF(#REF!,AW$8)=1,1,IF(ISERROR(SEARCH(CONCATENATE(AW$8,","),#REF!,1)),IF(ISERROR(SEARCH(CONCATENATE(",",AW$8),#REF!,1)),"-",1),1)))</f>
        <v>-</v>
      </c>
      <c r="AX62" s="260" t="str">
        <f>IF(ISERROR(SEARCH(AX$8,#REF!,1)),"-",IF(COUNTIF(#REF!,AX$8)=1,1,IF(ISERROR(SEARCH(CONCATENATE(AX$8,","),#REF!,1)),IF(ISERROR(SEARCH(CONCATENATE(",",AX$8),#REF!,1)),"-",1),1)))</f>
        <v>-</v>
      </c>
      <c r="AY62" s="260" t="str">
        <f>IF(ISERROR(SEARCH(AY$8,#REF!,1)),"-",IF(COUNTIF(#REF!,AY$8)=1,1,IF(ISERROR(SEARCH(CONCATENATE(AY$8,","),#REF!,1)),IF(ISERROR(SEARCH(CONCATENATE(",",AY$8),#REF!,1)),"-",1),1)))</f>
        <v>-</v>
      </c>
      <c r="AZ62" s="260" t="str">
        <f>IF(ISERROR(SEARCH(AZ$8,#REF!,1)),"-",IF(COUNTIF(#REF!,AZ$8)=1,1,IF(ISERROR(SEARCH(CONCATENATE(AZ$8,","),#REF!,1)),IF(ISERROR(SEARCH(CONCATENATE(",",AZ$8),#REF!,1)),"-",1),1)))</f>
        <v>-</v>
      </c>
      <c r="BA62" s="260" t="str">
        <f>IF(ISERROR(SEARCH(BA$8,#REF!,1)),"-",IF(COUNTIF(#REF!,BA$8)=1,1,IF(ISERROR(SEARCH(CONCATENATE(BA$8,","),#REF!,1)),IF(ISERROR(SEARCH(CONCATENATE(",",BA$8),#REF!,1)),"-",1),1)))</f>
        <v>-</v>
      </c>
      <c r="BB62" s="259"/>
      <c r="BC62" s="260" t="str">
        <f>IF(ISERROR(SEARCH(BC$8,#REF!,1)),"-",IF(COUNTIF(#REF!,BC$8)=1,1,IF(ISERROR(SEARCH(CONCATENATE(BC$8,","),#REF!,1)),IF(ISERROR(SEARCH(CONCATENATE(",",BC$8),#REF!,1)),"-",1),1)))</f>
        <v>-</v>
      </c>
      <c r="BD62" s="260" t="str">
        <f>IF(ISERROR(SEARCH(BD$8,#REF!,1)),"-",IF(COUNTIF(#REF!,BD$8)=1,1,IF(ISERROR(SEARCH(CONCATENATE(BD$8,","),#REF!,1)),IF(ISERROR(SEARCH(CONCATENATE(",",BD$8),#REF!,1)),"-",1),1)))</f>
        <v>-</v>
      </c>
      <c r="BE62" s="260" t="str">
        <f>IF(ISERROR(SEARCH(BE$8,#REF!,1)),"-",IF(COUNTIF(#REF!,BE$8)=1,1,IF(ISERROR(SEARCH(CONCATENATE(BE$8,","),#REF!,1)),IF(ISERROR(SEARCH(CONCATENATE(",",BE$8),#REF!,1)),"-",1),1)))</f>
        <v>-</v>
      </c>
      <c r="BF62" s="260" t="str">
        <f>IF(ISERROR(SEARCH(BF$8,#REF!,1)),"-",IF(COUNTIF(#REF!,BF$8)=1,1,IF(ISERROR(SEARCH(CONCATENATE(BF$8,","),#REF!,1)),IF(ISERROR(SEARCH(CONCATENATE(",",BF$8),#REF!,1)),"-",1),1)))</f>
        <v>-</v>
      </c>
      <c r="BG62" s="260" t="str">
        <f>IF(ISERROR(SEARCH(BG$8,#REF!,1)),"-",IF(COUNTIF(#REF!,BG$8)=1,1,IF(ISERROR(SEARCH(CONCATENATE(BG$8,","),#REF!,1)),IF(ISERROR(SEARCH(CONCATENATE(",",BG$8),#REF!,1)),"-",1),1)))</f>
        <v>-</v>
      </c>
      <c r="BH62" s="260" t="str">
        <f>IF(ISERROR(SEARCH(BH$8,#REF!,1)),"-",IF(COUNTIF(#REF!,BH$8)=1,1,IF(ISERROR(SEARCH(CONCATENATE(BH$8,","),#REF!,1)),IF(ISERROR(SEARCH(CONCATENATE(",",BH$8),#REF!,1)),"-",1),1)))</f>
        <v>-</v>
      </c>
      <c r="BI62" s="260" t="str">
        <f>IF(ISERROR(SEARCH(BI$8,#REF!,1)),"-",IF(COUNTIF(#REF!,BI$8)=1,1,IF(ISERROR(SEARCH(CONCATENATE(BI$8,","),#REF!,1)),IF(ISERROR(SEARCH(CONCATENATE(",",BI$8),#REF!,1)),"-",1),1)))</f>
        <v>-</v>
      </c>
      <c r="BJ62" s="260" t="str">
        <f>IF(ISERROR(SEARCH(BJ$8,#REF!,1)),"-",IF(COUNTIF(#REF!,BJ$8)=1,1,IF(ISERROR(SEARCH(CONCATENATE(BJ$8,","),#REF!,1)),IF(ISERROR(SEARCH(CONCATENATE(",",BJ$8),#REF!,1)),"-",1),1)))</f>
        <v>-</v>
      </c>
      <c r="BK62" s="260" t="str">
        <f>IF(ISERROR(SEARCH(BK$8,#REF!,1)),"-",IF(COUNTIF(#REF!,BK$8)=1,1,IF(ISERROR(SEARCH(CONCATENATE(BK$8,","),#REF!,1)),IF(ISERROR(SEARCH(CONCATENATE(",",BK$8),#REF!,1)),"-",1),1)))</f>
        <v>-</v>
      </c>
      <c r="BL62" s="259"/>
      <c r="BM62" s="260"/>
      <c r="BN62" s="260"/>
      <c r="BO62" s="260"/>
      <c r="BP62" s="260"/>
      <c r="BQ62" s="260"/>
      <c r="BR62" s="260"/>
      <c r="BS62" s="260"/>
      <c r="BT62" s="260"/>
      <c r="BU62" s="261"/>
    </row>
    <row r="63" spans="1:73" s="97" customFormat="1" ht="15.75">
      <c r="A63" s="769" t="s">
        <v>395</v>
      </c>
      <c r="B63" s="856" t="s">
        <v>443</v>
      </c>
      <c r="C63" s="324"/>
      <c r="D63" s="324">
        <v>5</v>
      </c>
      <c r="E63" s="467"/>
      <c r="F63" s="468"/>
      <c r="G63" s="469">
        <v>5</v>
      </c>
      <c r="H63" s="445">
        <f aca="true" t="shared" si="48" ref="H63:H71">G63*30</f>
        <v>150</v>
      </c>
      <c r="I63" s="689">
        <f aca="true" t="shared" si="49" ref="I63:I71">SUM(J63:L63)</f>
        <v>52</v>
      </c>
      <c r="J63" s="326">
        <v>30</v>
      </c>
      <c r="K63" s="326"/>
      <c r="L63" s="494">
        <v>22</v>
      </c>
      <c r="M63" s="327">
        <f aca="true" t="shared" si="50" ref="M63:M71">H63-I63</f>
        <v>98</v>
      </c>
      <c r="N63" s="328"/>
      <c r="O63" s="324"/>
      <c r="P63" s="329"/>
      <c r="Q63" s="330"/>
      <c r="R63" s="473">
        <v>3.5</v>
      </c>
      <c r="S63" s="474"/>
      <c r="T63" s="330"/>
      <c r="U63" s="330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28"/>
    </row>
    <row r="64" spans="1:73" s="97" customFormat="1" ht="15.75">
      <c r="A64" s="769" t="s">
        <v>396</v>
      </c>
      <c r="B64" s="857"/>
      <c r="C64" s="317"/>
      <c r="D64" s="317">
        <v>6</v>
      </c>
      <c r="E64" s="463"/>
      <c r="F64" s="464"/>
      <c r="G64" s="465">
        <v>5</v>
      </c>
      <c r="H64" s="466">
        <f t="shared" si="48"/>
        <v>150</v>
      </c>
      <c r="I64" s="318">
        <f t="shared" si="49"/>
        <v>52</v>
      </c>
      <c r="J64" s="319">
        <v>30</v>
      </c>
      <c r="K64" s="319"/>
      <c r="L64" s="493">
        <v>22</v>
      </c>
      <c r="M64" s="320">
        <f t="shared" si="50"/>
        <v>98</v>
      </c>
      <c r="N64" s="321"/>
      <c r="O64" s="317"/>
      <c r="P64" s="322"/>
      <c r="Q64" s="323"/>
      <c r="R64" s="472"/>
      <c r="S64" s="473">
        <v>3.5</v>
      </c>
      <c r="T64" s="323"/>
      <c r="U64" s="32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28"/>
    </row>
    <row r="65" spans="1:73" s="97" customFormat="1" ht="15.75">
      <c r="A65" s="769" t="s">
        <v>397</v>
      </c>
      <c r="B65" s="857"/>
      <c r="C65" s="324"/>
      <c r="D65" s="324">
        <v>6</v>
      </c>
      <c r="E65" s="467"/>
      <c r="F65" s="468"/>
      <c r="G65" s="469">
        <v>5</v>
      </c>
      <c r="H65" s="445">
        <f t="shared" si="48"/>
        <v>150</v>
      </c>
      <c r="I65" s="325">
        <f t="shared" si="49"/>
        <v>52</v>
      </c>
      <c r="J65" s="326">
        <v>30</v>
      </c>
      <c r="K65" s="326"/>
      <c r="L65" s="494">
        <v>22</v>
      </c>
      <c r="M65" s="327">
        <f t="shared" si="50"/>
        <v>98</v>
      </c>
      <c r="N65" s="328"/>
      <c r="O65" s="324"/>
      <c r="P65" s="329"/>
      <c r="Q65" s="330"/>
      <c r="R65" s="467"/>
      <c r="S65" s="473">
        <v>3.5</v>
      </c>
      <c r="T65" s="330"/>
      <c r="U65" s="330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  <c r="BN65" s="213"/>
      <c r="BO65" s="213"/>
      <c r="BP65" s="213"/>
      <c r="BQ65" s="213"/>
      <c r="BR65" s="213"/>
      <c r="BS65" s="213"/>
      <c r="BT65" s="213"/>
      <c r="BU65" s="228"/>
    </row>
    <row r="66" spans="1:73" s="97" customFormat="1" ht="15.75">
      <c r="A66" s="769" t="s">
        <v>398</v>
      </c>
      <c r="B66" s="857"/>
      <c r="C66" s="324"/>
      <c r="D66" s="324">
        <v>7</v>
      </c>
      <c r="E66" s="467"/>
      <c r="F66" s="468"/>
      <c r="G66" s="469">
        <v>5</v>
      </c>
      <c r="H66" s="445">
        <f t="shared" si="48"/>
        <v>150</v>
      </c>
      <c r="I66" s="325">
        <f t="shared" si="49"/>
        <v>52</v>
      </c>
      <c r="J66" s="326">
        <v>30</v>
      </c>
      <c r="K66" s="326"/>
      <c r="L66" s="494">
        <v>22</v>
      </c>
      <c r="M66" s="327">
        <f t="shared" si="50"/>
        <v>98</v>
      </c>
      <c r="N66" s="328"/>
      <c r="O66" s="324"/>
      <c r="P66" s="329"/>
      <c r="Q66" s="330"/>
      <c r="R66" s="467"/>
      <c r="S66" s="467"/>
      <c r="T66" s="481">
        <v>3.5</v>
      </c>
      <c r="U66" s="330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  <c r="BN66" s="213"/>
      <c r="BO66" s="213"/>
      <c r="BP66" s="213"/>
      <c r="BQ66" s="213"/>
      <c r="BR66" s="213"/>
      <c r="BS66" s="213"/>
      <c r="BT66" s="213"/>
      <c r="BU66" s="228"/>
    </row>
    <row r="67" spans="1:73" s="97" customFormat="1" ht="15.75">
      <c r="A67" s="769" t="s">
        <v>399</v>
      </c>
      <c r="B67" s="857"/>
      <c r="C67" s="324"/>
      <c r="D67" s="324">
        <v>7</v>
      </c>
      <c r="E67" s="467"/>
      <c r="F67" s="468"/>
      <c r="G67" s="469">
        <v>5</v>
      </c>
      <c r="H67" s="445">
        <f t="shared" si="48"/>
        <v>150</v>
      </c>
      <c r="I67" s="325">
        <f t="shared" si="49"/>
        <v>52</v>
      </c>
      <c r="J67" s="326">
        <v>30</v>
      </c>
      <c r="K67" s="326"/>
      <c r="L67" s="494">
        <v>22</v>
      </c>
      <c r="M67" s="327">
        <f t="shared" si="50"/>
        <v>98</v>
      </c>
      <c r="N67" s="328"/>
      <c r="O67" s="324"/>
      <c r="P67" s="329"/>
      <c r="Q67" s="330"/>
      <c r="R67" s="467"/>
      <c r="S67" s="467"/>
      <c r="T67" s="481">
        <v>3.5</v>
      </c>
      <c r="U67" s="330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28"/>
    </row>
    <row r="68" spans="1:73" s="97" customFormat="1" ht="15.75">
      <c r="A68" s="769" t="s">
        <v>400</v>
      </c>
      <c r="B68" s="857"/>
      <c r="C68" s="324"/>
      <c r="D68" s="324">
        <v>7</v>
      </c>
      <c r="E68" s="467"/>
      <c r="F68" s="468"/>
      <c r="G68" s="469">
        <v>5</v>
      </c>
      <c r="H68" s="445">
        <f t="shared" si="48"/>
        <v>150</v>
      </c>
      <c r="I68" s="325">
        <f t="shared" si="49"/>
        <v>52</v>
      </c>
      <c r="J68" s="326">
        <v>30</v>
      </c>
      <c r="K68" s="326"/>
      <c r="L68" s="494">
        <v>22</v>
      </c>
      <c r="M68" s="327">
        <f t="shared" si="50"/>
        <v>98</v>
      </c>
      <c r="N68" s="328"/>
      <c r="O68" s="324"/>
      <c r="P68" s="329"/>
      <c r="Q68" s="330"/>
      <c r="R68" s="467"/>
      <c r="S68" s="467"/>
      <c r="T68" s="481">
        <v>3.5</v>
      </c>
      <c r="U68" s="330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  <c r="BI68" s="213"/>
      <c r="BJ68" s="213"/>
      <c r="BK68" s="213"/>
      <c r="BL68" s="213"/>
      <c r="BM68" s="213"/>
      <c r="BN68" s="213"/>
      <c r="BO68" s="213"/>
      <c r="BP68" s="213"/>
      <c r="BQ68" s="213"/>
      <c r="BR68" s="213"/>
      <c r="BS68" s="213"/>
      <c r="BT68" s="213"/>
      <c r="BU68" s="228"/>
    </row>
    <row r="69" spans="1:73" s="97" customFormat="1" ht="15.75">
      <c r="A69" s="769" t="s">
        <v>401</v>
      </c>
      <c r="B69" s="857"/>
      <c r="C69" s="331"/>
      <c r="D69" s="338">
        <v>7</v>
      </c>
      <c r="E69" s="470"/>
      <c r="F69" s="471"/>
      <c r="G69" s="469">
        <v>5</v>
      </c>
      <c r="H69" s="445">
        <f t="shared" si="48"/>
        <v>150</v>
      </c>
      <c r="I69" s="325">
        <f t="shared" si="49"/>
        <v>52</v>
      </c>
      <c r="J69" s="326">
        <v>30</v>
      </c>
      <c r="K69" s="326"/>
      <c r="L69" s="494">
        <v>22</v>
      </c>
      <c r="M69" s="327">
        <f t="shared" si="50"/>
        <v>98</v>
      </c>
      <c r="N69" s="333"/>
      <c r="O69" s="331"/>
      <c r="P69" s="329"/>
      <c r="Q69" s="330"/>
      <c r="R69" s="447"/>
      <c r="S69" s="447"/>
      <c r="T69" s="330">
        <v>3.5</v>
      </c>
      <c r="U69" s="481"/>
      <c r="V69" s="211"/>
      <c r="W69" s="211"/>
      <c r="X69" s="211"/>
      <c r="Y69" s="212" t="str">
        <f>IF(ISERROR(SEARCH(Y$8,#REF!,1)),"-",IF(COUNTIF(#REF!,Y$8)=1,1,IF(ISERROR(SEARCH(CONCATENATE(Y$8,","),#REF!,1)),IF(ISERROR(SEARCH(CONCATENATE(",",Y$8),#REF!,1)),"-",1),1)))</f>
        <v>-</v>
      </c>
      <c r="Z69" s="212" t="str">
        <f>IF(ISERROR(SEARCH(Z$8,#REF!,1)),"-",IF(COUNTIF(#REF!,Z$8)=1,1,IF(ISERROR(SEARCH(CONCATENATE(Z$8,","),#REF!,1)),IF(ISERROR(SEARCH(CONCATENATE(",",Z$8),#REF!,1)),"-",1),1)))</f>
        <v>-</v>
      </c>
      <c r="AA69" s="212" t="str">
        <f>IF(ISERROR(SEARCH(AA$8,#REF!,1)),"-",IF(COUNTIF(#REF!,AA$8)=1,1,IF(ISERROR(SEARCH(CONCATENATE(AA$8,","),#REF!,1)),IF(ISERROR(SEARCH(CONCATENATE(",",AA$8),#REF!,1)),"-",1),1)))</f>
        <v>-</v>
      </c>
      <c r="AB69" s="212" t="str">
        <f>IF(ISERROR(SEARCH(AB$8,#REF!,1)),"-",IF(COUNTIF(#REF!,AB$8)=1,1,IF(ISERROR(SEARCH(CONCATENATE(AB$8,","),#REF!,1)),IF(ISERROR(SEARCH(CONCATENATE(",",AB$8),#REF!,1)),"-",1),1)))</f>
        <v>-</v>
      </c>
      <c r="AC69" s="212" t="str">
        <f>IF(ISERROR(SEARCH(AC$8,#REF!,1)),"-",IF(COUNTIF(#REF!,AC$8)=1,1,IF(ISERROR(SEARCH(CONCATENATE(AC$8,","),#REF!,1)),IF(ISERROR(SEARCH(CONCATENATE(",",AC$8),#REF!,1)),"-",1),1)))</f>
        <v>-</v>
      </c>
      <c r="AD69" s="212" t="str">
        <f>IF(ISERROR(SEARCH(AD$8,#REF!,1)),"-",IF(COUNTIF(#REF!,AD$8)=1,1,IF(ISERROR(SEARCH(CONCATENATE(AD$8,","),#REF!,1)),IF(ISERROR(SEARCH(CONCATENATE(",",AD$8),#REF!,1)),"-",1),1)))</f>
        <v>-</v>
      </c>
      <c r="AE69" s="212" t="str">
        <f>IF(ISERROR(SEARCH(AE$8,#REF!,1)),"-",IF(COUNTIF(#REF!,AE$8)=1,1,IF(ISERROR(SEARCH(CONCATENATE(AE$8,","),#REF!,1)),IF(ISERROR(SEARCH(CONCATENATE(",",AE$8),#REF!,1)),"-",1),1)))</f>
        <v>-</v>
      </c>
      <c r="AF69" s="212" t="str">
        <f>IF(ISERROR(SEARCH(AF$8,#REF!,1)),"-",IF(COUNTIF(#REF!,AF$8)=1,1,IF(ISERROR(SEARCH(CONCATENATE(AF$8,","),#REF!,1)),IF(ISERROR(SEARCH(CONCATENATE(",",AF$8),#REF!,1)),"-",1),1)))</f>
        <v>-</v>
      </c>
      <c r="AG69" s="212" t="str">
        <f>IF(ISERROR(SEARCH(AG$8,#REF!,1)),"-",IF(COUNTIF(#REF!,AG$8)=1,1,IF(ISERROR(SEARCH(CONCATENATE(AG$8,","),#REF!,1)),IF(ISERROR(SEARCH(CONCATENATE(",",AG$8),#REF!,1)),"-",1),1)))</f>
        <v>-</v>
      </c>
      <c r="AH69" s="211"/>
      <c r="AI69" s="212" t="str">
        <f>IF(ISERROR(SEARCH(AI$8,#REF!,1)),"-",IF(COUNTIF(#REF!,AI$8)=1,1,IF(ISERROR(SEARCH(CONCATENATE(AI$8,","),#REF!,1)),IF(ISERROR(SEARCH(CONCATENATE(",",AI$8),#REF!,1)),"-",1),1)))</f>
        <v>-</v>
      </c>
      <c r="AJ69" s="212" t="str">
        <f>IF(ISERROR(SEARCH(AJ$8,#REF!,1)),"-",IF(COUNTIF(#REF!,AJ$8)=1,1,IF(ISERROR(SEARCH(CONCATENATE(AJ$8,","),#REF!,1)),IF(ISERROR(SEARCH(CONCATENATE(",",AJ$8),#REF!,1)),"-",1),1)))</f>
        <v>-</v>
      </c>
      <c r="AK69" s="212" t="str">
        <f>IF(ISERROR(SEARCH(AK$8,#REF!,1)),"-",IF(COUNTIF(#REF!,AK$8)=1,1,IF(ISERROR(SEARCH(CONCATENATE(AK$8,","),#REF!,1)),IF(ISERROR(SEARCH(CONCATENATE(",",AK$8),#REF!,1)),"-",1),1)))</f>
        <v>-</v>
      </c>
      <c r="AL69" s="212" t="str">
        <f>IF(ISERROR(SEARCH(AL$8,#REF!,1)),"-",IF(COUNTIF(#REF!,AL$8)=1,1,IF(ISERROR(SEARCH(CONCATENATE(AL$8,","),#REF!,1)),IF(ISERROR(SEARCH(CONCATENATE(",",AL$8),#REF!,1)),"-",1),1)))</f>
        <v>-</v>
      </c>
      <c r="AM69" s="212" t="str">
        <f>IF(ISERROR(SEARCH(AM$8,#REF!,1)),"-",IF(COUNTIF(#REF!,AM$8)=1,1,IF(ISERROR(SEARCH(CONCATENATE(AM$8,","),#REF!,1)),IF(ISERROR(SEARCH(CONCATENATE(",",AM$8),#REF!,1)),"-",1),1)))</f>
        <v>-</v>
      </c>
      <c r="AN69" s="212" t="str">
        <f>IF(ISERROR(SEARCH(AN$8,#REF!,1)),"-",IF(COUNTIF(#REF!,AN$8)=1,1,IF(ISERROR(SEARCH(CONCATENATE(AN$8,","),#REF!,1)),IF(ISERROR(SEARCH(CONCATENATE(",",AN$8),#REF!,1)),"-",1),1)))</f>
        <v>-</v>
      </c>
      <c r="AO69" s="212" t="str">
        <f>IF(ISERROR(SEARCH(AO$8,#REF!,1)),"-",IF(COUNTIF(#REF!,AO$8)=1,1,IF(ISERROR(SEARCH(CONCATENATE(AO$8,","),#REF!,1)),IF(ISERROR(SEARCH(CONCATENATE(",",AO$8),#REF!,1)),"-",1),1)))</f>
        <v>-</v>
      </c>
      <c r="AP69" s="212" t="str">
        <f>IF(ISERROR(SEARCH(AP$8,#REF!,1)),"-",IF(COUNTIF(#REF!,AP$8)=1,1,IF(ISERROR(SEARCH(CONCATENATE(AP$8,","),#REF!,1)),IF(ISERROR(SEARCH(CONCATENATE(",",AP$8),#REF!,1)),"-",1),1)))</f>
        <v>-</v>
      </c>
      <c r="AQ69" s="212" t="str">
        <f>IF(ISERROR(SEARCH(AQ$8,#REF!,1)),"-",IF(COUNTIF(#REF!,AQ$8)=1,1,IF(ISERROR(SEARCH(CONCATENATE(AQ$8,","),#REF!,1)),IF(ISERROR(SEARCH(CONCATENATE(",",AQ$8),#REF!,1)),"-",1),1)))</f>
        <v>-</v>
      </c>
      <c r="AR69" s="211"/>
      <c r="AS69" s="212" t="str">
        <f>IF(ISERROR(SEARCH(AS$8,#REF!,1)),"-",IF(COUNTIF(#REF!,AS$8)=1,1,IF(ISERROR(SEARCH(CONCATENATE(AS$8,","),#REF!,1)),IF(ISERROR(SEARCH(CONCATENATE(",",AS$8),#REF!,1)),"-",1),1)))</f>
        <v>-</v>
      </c>
      <c r="AT69" s="212" t="str">
        <f>IF(ISERROR(SEARCH(AT$8,#REF!,1)),"-",IF(COUNTIF(#REF!,AT$8)=1,1,IF(ISERROR(SEARCH(CONCATENATE(AT$8,","),#REF!,1)),IF(ISERROR(SEARCH(CONCATENATE(",",AT$8),#REF!,1)),"-",1),1)))</f>
        <v>-</v>
      </c>
      <c r="AU69" s="212" t="str">
        <f>IF(ISERROR(SEARCH(AU$8,#REF!,1)),"-",IF(COUNTIF(#REF!,AU$8)=1,1,IF(ISERROR(SEARCH(CONCATENATE(AU$8,","),#REF!,1)),IF(ISERROR(SEARCH(CONCATENATE(",",AU$8),#REF!,1)),"-",1),1)))</f>
        <v>-</v>
      </c>
      <c r="AV69" s="212" t="str">
        <f>IF(ISERROR(SEARCH(AV$8,#REF!,1)),"-",IF(COUNTIF(#REF!,AV$8)=1,1,IF(ISERROR(SEARCH(CONCATENATE(AV$8,","),#REF!,1)),IF(ISERROR(SEARCH(CONCATENATE(",",AV$8),#REF!,1)),"-",1),1)))</f>
        <v>-</v>
      </c>
      <c r="AW69" s="212" t="str">
        <f>IF(ISERROR(SEARCH(AW$8,#REF!,1)),"-",IF(COUNTIF(#REF!,AW$8)=1,1,IF(ISERROR(SEARCH(CONCATENATE(AW$8,","),#REF!,1)),IF(ISERROR(SEARCH(CONCATENATE(",",AW$8),#REF!,1)),"-",1),1)))</f>
        <v>-</v>
      </c>
      <c r="AX69" s="212" t="str">
        <f>IF(ISERROR(SEARCH(AX$8,#REF!,1)),"-",IF(COUNTIF(#REF!,AX$8)=1,1,IF(ISERROR(SEARCH(CONCATENATE(AX$8,","),#REF!,1)),IF(ISERROR(SEARCH(CONCATENATE(",",AX$8),#REF!,1)),"-",1),1)))</f>
        <v>-</v>
      </c>
      <c r="AY69" s="212" t="str">
        <f>IF(ISERROR(SEARCH(AY$8,#REF!,1)),"-",IF(COUNTIF(#REF!,AY$8)=1,1,IF(ISERROR(SEARCH(CONCATENATE(AY$8,","),#REF!,1)),IF(ISERROR(SEARCH(CONCATENATE(",",AY$8),#REF!,1)),"-",1),1)))</f>
        <v>-</v>
      </c>
      <c r="AZ69" s="212" t="str">
        <f>IF(ISERROR(SEARCH(AZ$8,#REF!,1)),"-",IF(COUNTIF(#REF!,AZ$8)=1,1,IF(ISERROR(SEARCH(CONCATENATE(AZ$8,","),#REF!,1)),IF(ISERROR(SEARCH(CONCATENATE(",",AZ$8),#REF!,1)),"-",1),1)))</f>
        <v>-</v>
      </c>
      <c r="BA69" s="212" t="str">
        <f>IF(ISERROR(SEARCH(BA$8,#REF!,1)),"-",IF(COUNTIF(#REF!,BA$8)=1,1,IF(ISERROR(SEARCH(CONCATENATE(BA$8,","),#REF!,1)),IF(ISERROR(SEARCH(CONCATENATE(",",BA$8),#REF!,1)),"-",1),1)))</f>
        <v>-</v>
      </c>
      <c r="BB69" s="211"/>
      <c r="BC69" s="212" t="str">
        <f>IF(ISERROR(SEARCH(BC$8,#REF!,1)),"-",IF(COUNTIF(#REF!,BC$8)=1,1,IF(ISERROR(SEARCH(CONCATENATE(BC$8,","),#REF!,1)),IF(ISERROR(SEARCH(CONCATENATE(",",BC$8),#REF!,1)),"-",1),1)))</f>
        <v>-</v>
      </c>
      <c r="BD69" s="212" t="str">
        <f>IF(ISERROR(SEARCH(BD$8,#REF!,1)),"-",IF(COUNTIF(#REF!,BD$8)=1,1,IF(ISERROR(SEARCH(CONCATENATE(BD$8,","),#REF!,1)),IF(ISERROR(SEARCH(CONCATENATE(",",BD$8),#REF!,1)),"-",1),1)))</f>
        <v>-</v>
      </c>
      <c r="BE69" s="212" t="str">
        <f>IF(ISERROR(SEARCH(BE$8,#REF!,1)),"-",IF(COUNTIF(#REF!,BE$8)=1,1,IF(ISERROR(SEARCH(CONCATENATE(BE$8,","),#REF!,1)),IF(ISERROR(SEARCH(CONCATENATE(",",BE$8),#REF!,1)),"-",1),1)))</f>
        <v>-</v>
      </c>
      <c r="BF69" s="212" t="str">
        <f>IF(ISERROR(SEARCH(BF$8,#REF!,1)),"-",IF(COUNTIF(#REF!,BF$8)=1,1,IF(ISERROR(SEARCH(CONCATENATE(BF$8,","),#REF!,1)),IF(ISERROR(SEARCH(CONCATENATE(",",BF$8),#REF!,1)),"-",1),1)))</f>
        <v>-</v>
      </c>
      <c r="BG69" s="212" t="str">
        <f>IF(ISERROR(SEARCH(BG$8,#REF!,1)),"-",IF(COUNTIF(#REF!,BG$8)=1,1,IF(ISERROR(SEARCH(CONCATENATE(BG$8,","),#REF!,1)),IF(ISERROR(SEARCH(CONCATENATE(",",BG$8),#REF!,1)),"-",1),1)))</f>
        <v>-</v>
      </c>
      <c r="BH69" s="212" t="str">
        <f>IF(ISERROR(SEARCH(BH$8,#REF!,1)),"-",IF(COUNTIF(#REF!,BH$8)=1,1,IF(ISERROR(SEARCH(CONCATENATE(BH$8,","),#REF!,1)),IF(ISERROR(SEARCH(CONCATENATE(",",BH$8),#REF!,1)),"-",1),1)))</f>
        <v>-</v>
      </c>
      <c r="BI69" s="212" t="str">
        <f>IF(ISERROR(SEARCH(BI$8,#REF!,1)),"-",IF(COUNTIF(#REF!,BI$8)=1,1,IF(ISERROR(SEARCH(CONCATENATE(BI$8,","),#REF!,1)),IF(ISERROR(SEARCH(CONCATENATE(",",BI$8),#REF!,1)),"-",1),1)))</f>
        <v>-</v>
      </c>
      <c r="BJ69" s="212" t="str">
        <f>IF(ISERROR(SEARCH(BJ$8,#REF!,1)),"-",IF(COUNTIF(#REF!,BJ$8)=1,1,IF(ISERROR(SEARCH(CONCATENATE(BJ$8,","),#REF!,1)),IF(ISERROR(SEARCH(CONCATENATE(",",BJ$8),#REF!,1)),"-",1),1)))</f>
        <v>-</v>
      </c>
      <c r="BK69" s="212" t="str">
        <f>IF(ISERROR(SEARCH(BK$8,#REF!,1)),"-",IF(COUNTIF(#REF!,BK$8)=1,1,IF(ISERROR(SEARCH(CONCATENATE(BK$8,","),#REF!,1)),IF(ISERROR(SEARCH(CONCATENATE(",",BK$8),#REF!,1)),"-",1),1)))</f>
        <v>-</v>
      </c>
      <c r="BL69" s="211"/>
      <c r="BM69" s="212"/>
      <c r="BN69" s="212"/>
      <c r="BO69" s="212"/>
      <c r="BP69" s="212"/>
      <c r="BQ69" s="212"/>
      <c r="BR69" s="212"/>
      <c r="BS69" s="212"/>
      <c r="BT69" s="212"/>
      <c r="BU69" s="227"/>
    </row>
    <row r="70" spans="1:73" s="97" customFormat="1" ht="15.75">
      <c r="A70" s="769" t="s">
        <v>402</v>
      </c>
      <c r="B70" s="857"/>
      <c r="C70" s="324"/>
      <c r="D70" s="324">
        <v>8</v>
      </c>
      <c r="E70" s="467"/>
      <c r="F70" s="468"/>
      <c r="G70" s="469">
        <v>5</v>
      </c>
      <c r="H70" s="445">
        <f t="shared" si="48"/>
        <v>150</v>
      </c>
      <c r="I70" s="325">
        <f t="shared" si="49"/>
        <v>50</v>
      </c>
      <c r="J70" s="326">
        <v>26</v>
      </c>
      <c r="K70" s="326"/>
      <c r="L70" s="494">
        <v>24</v>
      </c>
      <c r="M70" s="327">
        <f t="shared" si="50"/>
        <v>100</v>
      </c>
      <c r="N70" s="328"/>
      <c r="O70" s="324"/>
      <c r="P70" s="329"/>
      <c r="Q70" s="330"/>
      <c r="R70" s="467"/>
      <c r="S70" s="467"/>
      <c r="T70" s="330"/>
      <c r="U70" s="481">
        <v>3.5</v>
      </c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3"/>
      <c r="BT70" s="213"/>
      <c r="BU70" s="228"/>
    </row>
    <row r="71" spans="1:73" s="97" customFormat="1" ht="16.5" thickBot="1">
      <c r="A71" s="769" t="s">
        <v>403</v>
      </c>
      <c r="B71" s="858"/>
      <c r="C71" s="331"/>
      <c r="D71" s="332">
        <v>8</v>
      </c>
      <c r="E71" s="470"/>
      <c r="F71" s="471"/>
      <c r="G71" s="469">
        <v>5</v>
      </c>
      <c r="H71" s="445">
        <f t="shared" si="48"/>
        <v>150</v>
      </c>
      <c r="I71" s="325">
        <f t="shared" si="49"/>
        <v>50</v>
      </c>
      <c r="J71" s="326">
        <v>26</v>
      </c>
      <c r="K71" s="326"/>
      <c r="L71" s="494">
        <v>24</v>
      </c>
      <c r="M71" s="327">
        <f t="shared" si="50"/>
        <v>100</v>
      </c>
      <c r="N71" s="333"/>
      <c r="O71" s="331"/>
      <c r="P71" s="329"/>
      <c r="Q71" s="330"/>
      <c r="R71" s="447"/>
      <c r="S71" s="447"/>
      <c r="T71" s="330"/>
      <c r="U71" s="481">
        <v>3.5</v>
      </c>
      <c r="V71" s="211"/>
      <c r="W71" s="211"/>
      <c r="X71" s="211"/>
      <c r="Y71" s="212" t="str">
        <f>IF(ISERROR(SEARCH(Y$8,#REF!,1)),"-",IF(COUNTIF(#REF!,Y$8)=1,1,IF(ISERROR(SEARCH(CONCATENATE(Y$8,","),#REF!,1)),IF(ISERROR(SEARCH(CONCATENATE(",",Y$8),#REF!,1)),"-",1),1)))</f>
        <v>-</v>
      </c>
      <c r="Z71" s="212" t="str">
        <f>IF(ISERROR(SEARCH(Z$8,#REF!,1)),"-",IF(COUNTIF(#REF!,Z$8)=1,1,IF(ISERROR(SEARCH(CONCATENATE(Z$8,","),#REF!,1)),IF(ISERROR(SEARCH(CONCATENATE(",",Z$8),#REF!,1)),"-",1),1)))</f>
        <v>-</v>
      </c>
      <c r="AA71" s="212" t="str">
        <f>IF(ISERROR(SEARCH(AA$8,#REF!,1)),"-",IF(COUNTIF(#REF!,AA$8)=1,1,IF(ISERROR(SEARCH(CONCATENATE(AA$8,","),#REF!,1)),IF(ISERROR(SEARCH(CONCATENATE(",",AA$8),#REF!,1)),"-",1),1)))</f>
        <v>-</v>
      </c>
      <c r="AB71" s="212" t="str">
        <f>IF(ISERROR(SEARCH(AB$8,#REF!,1)),"-",IF(COUNTIF(#REF!,AB$8)=1,1,IF(ISERROR(SEARCH(CONCATENATE(AB$8,","),#REF!,1)),IF(ISERROR(SEARCH(CONCATENATE(",",AB$8),#REF!,1)),"-",1),1)))</f>
        <v>-</v>
      </c>
      <c r="AC71" s="212" t="str">
        <f>IF(ISERROR(SEARCH(AC$8,#REF!,1)),"-",IF(COUNTIF(#REF!,AC$8)=1,1,IF(ISERROR(SEARCH(CONCATENATE(AC$8,","),#REF!,1)),IF(ISERROR(SEARCH(CONCATENATE(",",AC$8),#REF!,1)),"-",1),1)))</f>
        <v>-</v>
      </c>
      <c r="AD71" s="212" t="str">
        <f>IF(ISERROR(SEARCH(AD$8,#REF!,1)),"-",IF(COUNTIF(#REF!,AD$8)=1,1,IF(ISERROR(SEARCH(CONCATENATE(AD$8,","),#REF!,1)),IF(ISERROR(SEARCH(CONCATENATE(",",AD$8),#REF!,1)),"-",1),1)))</f>
        <v>-</v>
      </c>
      <c r="AE71" s="212" t="str">
        <f>IF(ISERROR(SEARCH(AE$8,#REF!,1)),"-",IF(COUNTIF(#REF!,AE$8)=1,1,IF(ISERROR(SEARCH(CONCATENATE(AE$8,","),#REF!,1)),IF(ISERROR(SEARCH(CONCATENATE(",",AE$8),#REF!,1)),"-",1),1)))</f>
        <v>-</v>
      </c>
      <c r="AF71" s="212" t="str">
        <f>IF(ISERROR(SEARCH(AF$8,#REF!,1)),"-",IF(COUNTIF(#REF!,AF$8)=1,1,IF(ISERROR(SEARCH(CONCATENATE(AF$8,","),#REF!,1)),IF(ISERROR(SEARCH(CONCATENATE(",",AF$8),#REF!,1)),"-",1),1)))</f>
        <v>-</v>
      </c>
      <c r="AG71" s="212" t="str">
        <f>IF(ISERROR(SEARCH(AG$8,#REF!,1)),"-",IF(COUNTIF(#REF!,AG$8)=1,1,IF(ISERROR(SEARCH(CONCATENATE(AG$8,","),#REF!,1)),IF(ISERROR(SEARCH(CONCATENATE(",",AG$8),#REF!,1)),"-",1),1)))</f>
        <v>-</v>
      </c>
      <c r="AH71" s="211"/>
      <c r="AI71" s="212" t="str">
        <f>IF(ISERROR(SEARCH(AI$8,#REF!,1)),"-",IF(COUNTIF(#REF!,AI$8)=1,1,IF(ISERROR(SEARCH(CONCATENATE(AI$8,","),#REF!,1)),IF(ISERROR(SEARCH(CONCATENATE(",",AI$8),#REF!,1)),"-",1),1)))</f>
        <v>-</v>
      </c>
      <c r="AJ71" s="212" t="str">
        <f>IF(ISERROR(SEARCH(AJ$8,#REF!,1)),"-",IF(COUNTIF(#REF!,AJ$8)=1,1,IF(ISERROR(SEARCH(CONCATENATE(AJ$8,","),#REF!,1)),IF(ISERROR(SEARCH(CONCATENATE(",",AJ$8),#REF!,1)),"-",1),1)))</f>
        <v>-</v>
      </c>
      <c r="AK71" s="212" t="str">
        <f>IF(ISERROR(SEARCH(AK$8,#REF!,1)),"-",IF(COUNTIF(#REF!,AK$8)=1,1,IF(ISERROR(SEARCH(CONCATENATE(AK$8,","),#REF!,1)),IF(ISERROR(SEARCH(CONCATENATE(",",AK$8),#REF!,1)),"-",1),1)))</f>
        <v>-</v>
      </c>
      <c r="AL71" s="212" t="str">
        <f>IF(ISERROR(SEARCH(AL$8,#REF!,1)),"-",IF(COUNTIF(#REF!,AL$8)=1,1,IF(ISERROR(SEARCH(CONCATENATE(AL$8,","),#REF!,1)),IF(ISERROR(SEARCH(CONCATENATE(",",AL$8),#REF!,1)),"-",1),1)))</f>
        <v>-</v>
      </c>
      <c r="AM71" s="212" t="str">
        <f>IF(ISERROR(SEARCH(AM$8,#REF!,1)),"-",IF(COUNTIF(#REF!,AM$8)=1,1,IF(ISERROR(SEARCH(CONCATENATE(AM$8,","),#REF!,1)),IF(ISERROR(SEARCH(CONCATENATE(",",AM$8),#REF!,1)),"-",1),1)))</f>
        <v>-</v>
      </c>
      <c r="AN71" s="212" t="str">
        <f>IF(ISERROR(SEARCH(AN$8,#REF!,1)),"-",IF(COUNTIF(#REF!,AN$8)=1,1,IF(ISERROR(SEARCH(CONCATENATE(AN$8,","),#REF!,1)),IF(ISERROR(SEARCH(CONCATENATE(",",AN$8),#REF!,1)),"-",1),1)))</f>
        <v>-</v>
      </c>
      <c r="AO71" s="212" t="str">
        <f>IF(ISERROR(SEARCH(AO$8,#REF!,1)),"-",IF(COUNTIF(#REF!,AO$8)=1,1,IF(ISERROR(SEARCH(CONCATENATE(AO$8,","),#REF!,1)),IF(ISERROR(SEARCH(CONCATENATE(",",AO$8),#REF!,1)),"-",1),1)))</f>
        <v>-</v>
      </c>
      <c r="AP71" s="212" t="str">
        <f>IF(ISERROR(SEARCH(AP$8,#REF!,1)),"-",IF(COUNTIF(#REF!,AP$8)=1,1,IF(ISERROR(SEARCH(CONCATENATE(AP$8,","),#REF!,1)),IF(ISERROR(SEARCH(CONCATENATE(",",AP$8),#REF!,1)),"-",1),1)))</f>
        <v>-</v>
      </c>
      <c r="AQ71" s="212" t="str">
        <f>IF(ISERROR(SEARCH(AQ$8,#REF!,1)),"-",IF(COUNTIF(#REF!,AQ$8)=1,1,IF(ISERROR(SEARCH(CONCATENATE(AQ$8,","),#REF!,1)),IF(ISERROR(SEARCH(CONCATENATE(",",AQ$8),#REF!,1)),"-",1),1)))</f>
        <v>-</v>
      </c>
      <c r="AR71" s="211"/>
      <c r="AS71" s="212" t="str">
        <f>IF(ISERROR(SEARCH(AS$8,#REF!,1)),"-",IF(COUNTIF(#REF!,AS$8)=1,1,IF(ISERROR(SEARCH(CONCATENATE(AS$8,","),#REF!,1)),IF(ISERROR(SEARCH(CONCATENATE(",",AS$8),#REF!,1)),"-",1),1)))</f>
        <v>-</v>
      </c>
      <c r="AT71" s="212" t="str">
        <f>IF(ISERROR(SEARCH(AT$8,#REF!,1)),"-",IF(COUNTIF(#REF!,AT$8)=1,1,IF(ISERROR(SEARCH(CONCATENATE(AT$8,","),#REF!,1)),IF(ISERROR(SEARCH(CONCATENATE(",",AT$8),#REF!,1)),"-",1),1)))</f>
        <v>-</v>
      </c>
      <c r="AU71" s="212" t="str">
        <f>IF(ISERROR(SEARCH(AU$8,#REF!,1)),"-",IF(COUNTIF(#REF!,AU$8)=1,1,IF(ISERROR(SEARCH(CONCATENATE(AU$8,","),#REF!,1)),IF(ISERROR(SEARCH(CONCATENATE(",",AU$8),#REF!,1)),"-",1),1)))</f>
        <v>-</v>
      </c>
      <c r="AV71" s="212" t="str">
        <f>IF(ISERROR(SEARCH(AV$8,#REF!,1)),"-",IF(COUNTIF(#REF!,AV$8)=1,1,IF(ISERROR(SEARCH(CONCATENATE(AV$8,","),#REF!,1)),IF(ISERROR(SEARCH(CONCATENATE(",",AV$8),#REF!,1)),"-",1),1)))</f>
        <v>-</v>
      </c>
      <c r="AW71" s="212" t="str">
        <f>IF(ISERROR(SEARCH(AW$8,#REF!,1)),"-",IF(COUNTIF(#REF!,AW$8)=1,1,IF(ISERROR(SEARCH(CONCATENATE(AW$8,","),#REF!,1)),IF(ISERROR(SEARCH(CONCATENATE(",",AW$8),#REF!,1)),"-",1),1)))</f>
        <v>-</v>
      </c>
      <c r="AX71" s="212" t="str">
        <f>IF(ISERROR(SEARCH(AX$8,#REF!,1)),"-",IF(COUNTIF(#REF!,AX$8)=1,1,IF(ISERROR(SEARCH(CONCATENATE(AX$8,","),#REF!,1)),IF(ISERROR(SEARCH(CONCATENATE(",",AX$8),#REF!,1)),"-",1),1)))</f>
        <v>-</v>
      </c>
      <c r="AY71" s="212" t="str">
        <f>IF(ISERROR(SEARCH(AY$8,#REF!,1)),"-",IF(COUNTIF(#REF!,AY$8)=1,1,IF(ISERROR(SEARCH(CONCATENATE(AY$8,","),#REF!,1)),IF(ISERROR(SEARCH(CONCATENATE(",",AY$8),#REF!,1)),"-",1),1)))</f>
        <v>-</v>
      </c>
      <c r="AZ71" s="212" t="str">
        <f>IF(ISERROR(SEARCH(AZ$8,#REF!,1)),"-",IF(COUNTIF(#REF!,AZ$8)=1,1,IF(ISERROR(SEARCH(CONCATENATE(AZ$8,","),#REF!,1)),IF(ISERROR(SEARCH(CONCATENATE(",",AZ$8),#REF!,1)),"-",1),1)))</f>
        <v>-</v>
      </c>
      <c r="BA71" s="212" t="str">
        <f>IF(ISERROR(SEARCH(BA$8,#REF!,1)),"-",IF(COUNTIF(#REF!,BA$8)=1,1,IF(ISERROR(SEARCH(CONCATENATE(BA$8,","),#REF!,1)),IF(ISERROR(SEARCH(CONCATENATE(",",BA$8),#REF!,1)),"-",1),1)))</f>
        <v>-</v>
      </c>
      <c r="BB71" s="211"/>
      <c r="BC71" s="212" t="str">
        <f>IF(ISERROR(SEARCH(BC$8,#REF!,1)),"-",IF(COUNTIF(#REF!,BC$8)=1,1,IF(ISERROR(SEARCH(CONCATENATE(BC$8,","),#REF!,1)),IF(ISERROR(SEARCH(CONCATENATE(",",BC$8),#REF!,1)),"-",1),1)))</f>
        <v>-</v>
      </c>
      <c r="BD71" s="212" t="str">
        <f>IF(ISERROR(SEARCH(BD$8,#REF!,1)),"-",IF(COUNTIF(#REF!,BD$8)=1,1,IF(ISERROR(SEARCH(CONCATENATE(BD$8,","),#REF!,1)),IF(ISERROR(SEARCH(CONCATENATE(",",BD$8),#REF!,1)),"-",1),1)))</f>
        <v>-</v>
      </c>
      <c r="BE71" s="212" t="str">
        <f>IF(ISERROR(SEARCH(BE$8,#REF!,1)),"-",IF(COUNTIF(#REF!,BE$8)=1,1,IF(ISERROR(SEARCH(CONCATENATE(BE$8,","),#REF!,1)),IF(ISERROR(SEARCH(CONCATENATE(",",BE$8),#REF!,1)),"-",1),1)))</f>
        <v>-</v>
      </c>
      <c r="BF71" s="212" t="str">
        <f>IF(ISERROR(SEARCH(BF$8,#REF!,1)),"-",IF(COUNTIF(#REF!,BF$8)=1,1,IF(ISERROR(SEARCH(CONCATENATE(BF$8,","),#REF!,1)),IF(ISERROR(SEARCH(CONCATENATE(",",BF$8),#REF!,1)),"-",1),1)))</f>
        <v>-</v>
      </c>
      <c r="BG71" s="212" t="str">
        <f>IF(ISERROR(SEARCH(BG$8,#REF!,1)),"-",IF(COUNTIF(#REF!,BG$8)=1,1,IF(ISERROR(SEARCH(CONCATENATE(BG$8,","),#REF!,1)),IF(ISERROR(SEARCH(CONCATENATE(",",BG$8),#REF!,1)),"-",1),1)))</f>
        <v>-</v>
      </c>
      <c r="BH71" s="212" t="str">
        <f>IF(ISERROR(SEARCH(BH$8,#REF!,1)),"-",IF(COUNTIF(#REF!,BH$8)=1,1,IF(ISERROR(SEARCH(CONCATENATE(BH$8,","),#REF!,1)),IF(ISERROR(SEARCH(CONCATENATE(",",BH$8),#REF!,1)),"-",1),1)))</f>
        <v>-</v>
      </c>
      <c r="BI71" s="212" t="str">
        <f>IF(ISERROR(SEARCH(BI$8,#REF!,1)),"-",IF(COUNTIF(#REF!,BI$8)=1,1,IF(ISERROR(SEARCH(CONCATENATE(BI$8,","),#REF!,1)),IF(ISERROR(SEARCH(CONCATENATE(",",BI$8),#REF!,1)),"-",1),1)))</f>
        <v>-</v>
      </c>
      <c r="BJ71" s="212" t="str">
        <f>IF(ISERROR(SEARCH(BJ$8,#REF!,1)),"-",IF(COUNTIF(#REF!,BJ$8)=1,1,IF(ISERROR(SEARCH(CONCATENATE(BJ$8,","),#REF!,1)),IF(ISERROR(SEARCH(CONCATENATE(",",BJ$8),#REF!,1)),"-",1),1)))</f>
        <v>-</v>
      </c>
      <c r="BK71" s="212" t="str">
        <f>IF(ISERROR(SEARCH(BK$8,#REF!,1)),"-",IF(COUNTIF(#REF!,BK$8)=1,1,IF(ISERROR(SEARCH(CONCATENATE(BK$8,","),#REF!,1)),IF(ISERROR(SEARCH(CONCATENATE(",",BK$8),#REF!,1)),"-",1),1)))</f>
        <v>-</v>
      </c>
      <c r="BL71" s="211"/>
      <c r="BM71" s="212"/>
      <c r="BN71" s="212"/>
      <c r="BO71" s="212"/>
      <c r="BP71" s="212"/>
      <c r="BQ71" s="212"/>
      <c r="BR71" s="212"/>
      <c r="BS71" s="212"/>
      <c r="BT71" s="212"/>
      <c r="BU71" s="227"/>
    </row>
    <row r="72" spans="1:73" s="97" customFormat="1" ht="18" customHeight="1" thickBot="1">
      <c r="A72" s="262"/>
      <c r="B72" s="248" t="s">
        <v>407</v>
      </c>
      <c r="C72" s="248">
        <f aca="true" t="shared" si="51" ref="C72:U72">SUM(C62+C60)</f>
        <v>20</v>
      </c>
      <c r="D72" s="248">
        <f t="shared" si="51"/>
        <v>28</v>
      </c>
      <c r="E72" s="248">
        <f t="shared" si="51"/>
        <v>0</v>
      </c>
      <c r="F72" s="263">
        <f t="shared" si="51"/>
        <v>3</v>
      </c>
      <c r="G72" s="234">
        <f t="shared" si="51"/>
        <v>166</v>
      </c>
      <c r="H72" s="264">
        <f t="shared" si="51"/>
        <v>4980</v>
      </c>
      <c r="I72" s="248">
        <f t="shared" si="51"/>
        <v>1610</v>
      </c>
      <c r="J72" s="248">
        <f t="shared" si="51"/>
        <v>916</v>
      </c>
      <c r="K72" s="248">
        <f t="shared" si="51"/>
        <v>0</v>
      </c>
      <c r="L72" s="263">
        <f t="shared" si="51"/>
        <v>694</v>
      </c>
      <c r="M72" s="234">
        <f t="shared" si="51"/>
        <v>3370</v>
      </c>
      <c r="N72" s="264">
        <f t="shared" si="51"/>
        <v>12</v>
      </c>
      <c r="O72" s="248">
        <f t="shared" si="51"/>
        <v>5</v>
      </c>
      <c r="P72" s="248">
        <f t="shared" si="51"/>
        <v>20</v>
      </c>
      <c r="Q72" s="248">
        <f t="shared" si="51"/>
        <v>5.5</v>
      </c>
      <c r="R72" s="248">
        <f t="shared" si="51"/>
        <v>15</v>
      </c>
      <c r="S72" s="248">
        <f t="shared" si="51"/>
        <v>19.5</v>
      </c>
      <c r="T72" s="248">
        <f t="shared" si="51"/>
        <v>19</v>
      </c>
      <c r="U72" s="265">
        <f t="shared" si="51"/>
        <v>12.5</v>
      </c>
      <c r="V72" s="229"/>
      <c r="W72" s="230"/>
      <c r="X72" s="230"/>
      <c r="Y72" s="231">
        <f aca="true" t="shared" si="52" ref="Y72:AG72">SUM(Y62:Y62)</f>
        <v>0</v>
      </c>
      <c r="Z72" s="231">
        <f t="shared" si="52"/>
        <v>0</v>
      </c>
      <c r="AA72" s="231">
        <f t="shared" si="52"/>
        <v>0</v>
      </c>
      <c r="AB72" s="231">
        <f t="shared" si="52"/>
        <v>0</v>
      </c>
      <c r="AC72" s="231">
        <f t="shared" si="52"/>
        <v>0</v>
      </c>
      <c r="AD72" s="231">
        <f t="shared" si="52"/>
        <v>0</v>
      </c>
      <c r="AE72" s="231">
        <f t="shared" si="52"/>
        <v>0</v>
      </c>
      <c r="AF72" s="231">
        <f t="shared" si="52"/>
        <v>0</v>
      </c>
      <c r="AG72" s="231">
        <f t="shared" si="52"/>
        <v>0</v>
      </c>
      <c r="AH72" s="230"/>
      <c r="AI72" s="231">
        <f aca="true" t="shared" si="53" ref="AI72:AQ72">SUM(AI62:AI62)</f>
        <v>0</v>
      </c>
      <c r="AJ72" s="231">
        <f t="shared" si="53"/>
        <v>0</v>
      </c>
      <c r="AK72" s="231">
        <f t="shared" si="53"/>
        <v>0</v>
      </c>
      <c r="AL72" s="231">
        <f t="shared" si="53"/>
        <v>0</v>
      </c>
      <c r="AM72" s="231">
        <f t="shared" si="53"/>
        <v>0</v>
      </c>
      <c r="AN72" s="231">
        <f t="shared" si="53"/>
        <v>0</v>
      </c>
      <c r="AO72" s="231">
        <f t="shared" si="53"/>
        <v>0</v>
      </c>
      <c r="AP72" s="231">
        <f t="shared" si="53"/>
        <v>0</v>
      </c>
      <c r="AQ72" s="231">
        <f t="shared" si="53"/>
        <v>0</v>
      </c>
      <c r="AR72" s="230"/>
      <c r="AS72" s="231">
        <f aca="true" t="shared" si="54" ref="AS72:BA72">SUM(AS62:AS62)</f>
        <v>0</v>
      </c>
      <c r="AT72" s="231">
        <f t="shared" si="54"/>
        <v>0</v>
      </c>
      <c r="AU72" s="231">
        <f t="shared" si="54"/>
        <v>0</v>
      </c>
      <c r="AV72" s="231">
        <f t="shared" si="54"/>
        <v>0</v>
      </c>
      <c r="AW72" s="231">
        <f t="shared" si="54"/>
        <v>0</v>
      </c>
      <c r="AX72" s="231">
        <f t="shared" si="54"/>
        <v>0</v>
      </c>
      <c r="AY72" s="231">
        <f t="shared" si="54"/>
        <v>0</v>
      </c>
      <c r="AZ72" s="231">
        <f t="shared" si="54"/>
        <v>0</v>
      </c>
      <c r="BA72" s="231">
        <f t="shared" si="54"/>
        <v>0</v>
      </c>
      <c r="BB72" s="230"/>
      <c r="BC72" s="231">
        <f aca="true" t="shared" si="55" ref="BC72:BK72">SUM(BC62:BC62)</f>
        <v>0</v>
      </c>
      <c r="BD72" s="231">
        <f t="shared" si="55"/>
        <v>0</v>
      </c>
      <c r="BE72" s="231">
        <f t="shared" si="55"/>
        <v>0</v>
      </c>
      <c r="BF72" s="231">
        <f t="shared" si="55"/>
        <v>0</v>
      </c>
      <c r="BG72" s="231">
        <f t="shared" si="55"/>
        <v>0</v>
      </c>
      <c r="BH72" s="231">
        <f t="shared" si="55"/>
        <v>0</v>
      </c>
      <c r="BI72" s="231">
        <f t="shared" si="55"/>
        <v>0</v>
      </c>
      <c r="BJ72" s="231">
        <f t="shared" si="55"/>
        <v>0</v>
      </c>
      <c r="BK72" s="231">
        <f t="shared" si="55"/>
        <v>0</v>
      </c>
      <c r="BL72" s="230"/>
      <c r="BM72" s="231">
        <f aca="true" t="shared" si="56" ref="BM72:BU72">SUM(BM62:BM62)</f>
        <v>0</v>
      </c>
      <c r="BN72" s="231">
        <f t="shared" si="56"/>
        <v>0</v>
      </c>
      <c r="BO72" s="231">
        <f t="shared" si="56"/>
        <v>0</v>
      </c>
      <c r="BP72" s="231">
        <f t="shared" si="56"/>
        <v>0</v>
      </c>
      <c r="BQ72" s="231">
        <f t="shared" si="56"/>
        <v>0</v>
      </c>
      <c r="BR72" s="231">
        <f t="shared" si="56"/>
        <v>0</v>
      </c>
      <c r="BS72" s="231">
        <f t="shared" si="56"/>
        <v>0</v>
      </c>
      <c r="BT72" s="231">
        <f t="shared" si="56"/>
        <v>0</v>
      </c>
      <c r="BU72" s="232">
        <f t="shared" si="56"/>
        <v>0</v>
      </c>
    </row>
    <row r="73" spans="1:73" s="373" customFormat="1" ht="28.5" customHeight="1" thickBot="1">
      <c r="A73" s="842" t="s">
        <v>448</v>
      </c>
      <c r="B73" s="843"/>
      <c r="C73" s="363"/>
      <c r="D73" s="363"/>
      <c r="E73" s="363"/>
      <c r="F73" s="363"/>
      <c r="G73" s="364"/>
      <c r="H73" s="384">
        <f>G31/G76</f>
        <v>0.30833333333333335</v>
      </c>
      <c r="I73" s="365"/>
      <c r="J73" s="365"/>
      <c r="K73" s="365"/>
      <c r="L73" s="366"/>
      <c r="M73" s="364"/>
      <c r="N73" s="367"/>
      <c r="O73" s="368"/>
      <c r="P73" s="365"/>
      <c r="Q73" s="365"/>
      <c r="R73" s="365"/>
      <c r="S73" s="365"/>
      <c r="T73" s="365"/>
      <c r="U73" s="369"/>
      <c r="V73" s="370"/>
      <c r="W73" s="371"/>
      <c r="X73" s="372"/>
      <c r="Y73" s="79"/>
      <c r="Z73" s="79"/>
      <c r="AA73" s="79"/>
      <c r="AB73" s="79"/>
      <c r="AC73" s="79"/>
      <c r="AD73" s="79"/>
      <c r="AE73" s="79"/>
      <c r="AF73" s="79"/>
      <c r="AG73" s="79"/>
      <c r="AH73" s="372"/>
      <c r="AI73" s="79"/>
      <c r="AJ73" s="79"/>
      <c r="AK73" s="79"/>
      <c r="AL73" s="79"/>
      <c r="AM73" s="79"/>
      <c r="AN73" s="79"/>
      <c r="AO73" s="79"/>
      <c r="AP73" s="79"/>
      <c r="AQ73" s="79"/>
      <c r="AR73" s="372"/>
      <c r="AS73" s="79"/>
      <c r="AT73" s="79"/>
      <c r="AU73" s="79"/>
      <c r="AV73" s="79"/>
      <c r="AW73" s="79"/>
      <c r="AX73" s="79"/>
      <c r="AY73" s="79"/>
      <c r="AZ73" s="79"/>
      <c r="BA73" s="79"/>
      <c r="BB73" s="372"/>
      <c r="BC73" s="79"/>
      <c r="BD73" s="79"/>
      <c r="BE73" s="79"/>
      <c r="BF73" s="79"/>
      <c r="BG73" s="79"/>
      <c r="BH73" s="79"/>
      <c r="BI73" s="79"/>
      <c r="BJ73" s="79"/>
      <c r="BK73" s="79"/>
      <c r="BL73" s="372"/>
      <c r="BM73" s="79"/>
      <c r="BN73" s="79"/>
      <c r="BO73" s="79"/>
      <c r="BP73" s="79"/>
      <c r="BQ73" s="79"/>
      <c r="BR73" s="79"/>
      <c r="BS73" s="79"/>
      <c r="BT73" s="79"/>
      <c r="BU73" s="79"/>
    </row>
    <row r="74" spans="1:73" s="373" customFormat="1" ht="28.5" customHeight="1" thickBot="1">
      <c r="A74" s="844" t="s">
        <v>449</v>
      </c>
      <c r="B74" s="845"/>
      <c r="C74" s="631"/>
      <c r="D74" s="631"/>
      <c r="E74" s="631"/>
      <c r="F74" s="631"/>
      <c r="G74" s="632"/>
      <c r="H74" s="633">
        <f>(G27+G62)/G76</f>
        <v>0.25</v>
      </c>
      <c r="I74" s="631"/>
      <c r="J74" s="631"/>
      <c r="K74" s="631"/>
      <c r="L74" s="634"/>
      <c r="M74" s="632"/>
      <c r="N74" s="631"/>
      <c r="O74" s="631"/>
      <c r="P74" s="631"/>
      <c r="Q74" s="631"/>
      <c r="R74" s="631"/>
      <c r="S74" s="631"/>
      <c r="T74" s="631"/>
      <c r="U74" s="635"/>
      <c r="V74" s="370"/>
      <c r="W74" s="371"/>
      <c r="X74" s="372"/>
      <c r="Y74" s="79"/>
      <c r="Z74" s="79"/>
      <c r="AA74" s="79"/>
      <c r="AB74" s="79"/>
      <c r="AC74" s="79"/>
      <c r="AD74" s="79"/>
      <c r="AE74" s="79"/>
      <c r="AF74" s="79"/>
      <c r="AG74" s="79"/>
      <c r="AH74" s="372"/>
      <c r="AI74" s="79"/>
      <c r="AJ74" s="79"/>
      <c r="AK74" s="79"/>
      <c r="AL74" s="79"/>
      <c r="AM74" s="79"/>
      <c r="AN74" s="79"/>
      <c r="AO74" s="79"/>
      <c r="AP74" s="79"/>
      <c r="AQ74" s="79"/>
      <c r="AR74" s="372"/>
      <c r="AS74" s="79"/>
      <c r="AT74" s="79"/>
      <c r="AU74" s="79"/>
      <c r="AV74" s="79"/>
      <c r="AW74" s="79"/>
      <c r="AX74" s="79"/>
      <c r="AY74" s="79"/>
      <c r="AZ74" s="79"/>
      <c r="BA74" s="79"/>
      <c r="BB74" s="372"/>
      <c r="BC74" s="79"/>
      <c r="BD74" s="79"/>
      <c r="BE74" s="79"/>
      <c r="BF74" s="79"/>
      <c r="BG74" s="79"/>
      <c r="BH74" s="79"/>
      <c r="BI74" s="79"/>
      <c r="BJ74" s="79"/>
      <c r="BK74" s="79"/>
      <c r="BL74" s="372"/>
      <c r="BM74" s="79"/>
      <c r="BN74" s="79"/>
      <c r="BO74" s="79"/>
      <c r="BP74" s="79"/>
      <c r="BQ74" s="79"/>
      <c r="BR74" s="79"/>
      <c r="BS74" s="79"/>
      <c r="BT74" s="79"/>
      <c r="BU74" s="79"/>
    </row>
    <row r="75" spans="2:73" s="74" customFormat="1" ht="22.5" customHeight="1" thickBot="1">
      <c r="B75" s="80"/>
      <c r="C75" s="876" t="s">
        <v>213</v>
      </c>
      <c r="D75" s="877"/>
      <c r="E75" s="877"/>
      <c r="F75" s="877"/>
      <c r="G75" s="877"/>
      <c r="H75" s="877"/>
      <c r="I75" s="877"/>
      <c r="J75" s="877"/>
      <c r="K75" s="877"/>
      <c r="L75" s="877"/>
      <c r="M75" s="877"/>
      <c r="N75" s="877"/>
      <c r="O75" s="877"/>
      <c r="P75" s="877"/>
      <c r="Q75" s="877"/>
      <c r="R75" s="877"/>
      <c r="S75" s="877"/>
      <c r="T75" s="877"/>
      <c r="U75" s="878"/>
      <c r="V75" s="76"/>
      <c r="W75" s="77"/>
      <c r="Y75" s="81" t="str">
        <f>IF(ISERROR(SEARCH(Y$8,#REF!,1)),"-",IF(COUNTIF(#REF!,Y$8)=1,1,IF(ISERROR(SEARCH(CONCATENATE(Y$8,","),#REF!,1)),IF(ISERROR(SEARCH(CONCATENATE(",",Y$8),#REF!,1)),"-",1),1)))</f>
        <v>-</v>
      </c>
      <c r="Z75" s="81" t="str">
        <f>IF(ISERROR(SEARCH(Z$8,#REF!,1)),"-",IF(COUNTIF(#REF!,Z$8)=1,1,IF(ISERROR(SEARCH(CONCATENATE(Z$8,","),#REF!,1)),IF(ISERROR(SEARCH(CONCATENATE(",",Z$8),#REF!,1)),"-",1),1)))</f>
        <v>-</v>
      </c>
      <c r="AA75" s="81" t="str">
        <f>IF(ISERROR(SEARCH(AA$8,#REF!,1)),"-",IF(COUNTIF(#REF!,AA$8)=1,1,IF(ISERROR(SEARCH(CONCATENATE(AA$8,","),#REF!,1)),IF(ISERROR(SEARCH(CONCATENATE(",",AA$8),#REF!,1)),"-",1),1)))</f>
        <v>-</v>
      </c>
      <c r="AB75" s="81" t="str">
        <f>IF(ISERROR(SEARCH(AB$8,#REF!,1)),"-",IF(COUNTIF(#REF!,AB$8)=1,1,IF(ISERROR(SEARCH(CONCATENATE(AB$8,","),#REF!,1)),IF(ISERROR(SEARCH(CONCATENATE(",",AB$8),#REF!,1)),"-",1),1)))</f>
        <v>-</v>
      </c>
      <c r="AC75" s="81" t="str">
        <f>IF(ISERROR(SEARCH(AC$8,#REF!,1)),"-",IF(COUNTIF(#REF!,AC$8)=1,1,IF(ISERROR(SEARCH(CONCATENATE(AC$8,","),#REF!,1)),IF(ISERROR(SEARCH(CONCATENATE(",",AC$8),#REF!,1)),"-",1),1)))</f>
        <v>-</v>
      </c>
      <c r="AD75" s="81" t="str">
        <f>IF(ISERROR(SEARCH(AD$8,#REF!,1)),"-",IF(COUNTIF(#REF!,AD$8)=1,1,IF(ISERROR(SEARCH(CONCATENATE(AD$8,","),#REF!,1)),IF(ISERROR(SEARCH(CONCATENATE(",",AD$8),#REF!,1)),"-",1),1)))</f>
        <v>-</v>
      </c>
      <c r="AE75" s="81" t="str">
        <f>IF(ISERROR(SEARCH(AE$8,#REF!,1)),"-",IF(COUNTIF(#REF!,AE$8)=1,1,IF(ISERROR(SEARCH(CONCATENATE(AE$8,","),#REF!,1)),IF(ISERROR(SEARCH(CONCATENATE(",",AE$8),#REF!,1)),"-",1),1)))</f>
        <v>-</v>
      </c>
      <c r="AF75" s="81" t="str">
        <f>IF(ISERROR(SEARCH(AF$8,#REF!,1)),"-",IF(COUNTIF(#REF!,AF$8)=1,1,IF(ISERROR(SEARCH(CONCATENATE(AF$8,","),#REF!,1)),IF(ISERROR(SEARCH(CONCATENATE(",",AF$8),#REF!,1)),"-",1),1)))</f>
        <v>-</v>
      </c>
      <c r="AG75" s="81" t="str">
        <f>IF(ISERROR(SEARCH(AG$8,#REF!,1)),"-",IF(COUNTIF(#REF!,AG$8)=1,1,IF(ISERROR(SEARCH(CONCATENATE(AG$8,","),#REF!,1)),IF(ISERROR(SEARCH(CONCATENATE(",",AG$8),#REF!,1)),"-",1),1)))</f>
        <v>-</v>
      </c>
      <c r="AH75" s="82"/>
      <c r="AI75" s="81" t="str">
        <f>IF(ISERROR(SEARCH(AI$8,#REF!,1)),"-",IF(COUNTIF(#REF!,AI$8)=1,1,IF(ISERROR(SEARCH(CONCATENATE(AI$8,","),#REF!,1)),IF(ISERROR(SEARCH(CONCATENATE(",",AI$8),#REF!,1)),"-",1),1)))</f>
        <v>-</v>
      </c>
      <c r="AJ75" s="81" t="str">
        <f>IF(ISERROR(SEARCH(AJ$8,#REF!,1)),"-",IF(COUNTIF(#REF!,AJ$8)=1,1,IF(ISERROR(SEARCH(CONCATENATE(AJ$8,","),#REF!,1)),IF(ISERROR(SEARCH(CONCATENATE(",",AJ$8),#REF!,1)),"-",1),1)))</f>
        <v>-</v>
      </c>
      <c r="AK75" s="81" t="str">
        <f>IF(ISERROR(SEARCH(AK$8,#REF!,1)),"-",IF(COUNTIF(#REF!,AK$8)=1,1,IF(ISERROR(SEARCH(CONCATENATE(AK$8,","),#REF!,1)),IF(ISERROR(SEARCH(CONCATENATE(",",AK$8),#REF!,1)),"-",1),1)))</f>
        <v>-</v>
      </c>
      <c r="AL75" s="81" t="str">
        <f>IF(ISERROR(SEARCH(AL$8,#REF!,1)),"-",IF(COUNTIF(#REF!,AL$8)=1,1,IF(ISERROR(SEARCH(CONCATENATE(AL$8,","),#REF!,1)),IF(ISERROR(SEARCH(CONCATENATE(",",AL$8),#REF!,1)),"-",1),1)))</f>
        <v>-</v>
      </c>
      <c r="AM75" s="81" t="str">
        <f>IF(ISERROR(SEARCH(AM$8,#REF!,1)),"-",IF(COUNTIF(#REF!,AM$8)=1,1,IF(ISERROR(SEARCH(CONCATENATE(AM$8,","),#REF!,1)),IF(ISERROR(SEARCH(CONCATENATE(",",AM$8),#REF!,1)),"-",1),1)))</f>
        <v>-</v>
      </c>
      <c r="AN75" s="81" t="str">
        <f>IF(ISERROR(SEARCH(AN$8,#REF!,1)),"-",IF(COUNTIF(#REF!,AN$8)=1,1,IF(ISERROR(SEARCH(CONCATENATE(AN$8,","),#REF!,1)),IF(ISERROR(SEARCH(CONCATENATE(",",AN$8),#REF!,1)),"-",1),1)))</f>
        <v>-</v>
      </c>
      <c r="AO75" s="81" t="str">
        <f>IF(ISERROR(SEARCH(AO$8,#REF!,1)),"-",IF(COUNTIF(#REF!,AO$8)=1,1,IF(ISERROR(SEARCH(CONCATENATE(AO$8,","),#REF!,1)),IF(ISERROR(SEARCH(CONCATENATE(",",AO$8),#REF!,1)),"-",1),1)))</f>
        <v>-</v>
      </c>
      <c r="AP75" s="81" t="str">
        <f>IF(ISERROR(SEARCH(AP$8,#REF!,1)),"-",IF(COUNTIF(#REF!,AP$8)=1,1,IF(ISERROR(SEARCH(CONCATENATE(AP$8,","),#REF!,1)),IF(ISERROR(SEARCH(CONCATENATE(",",AP$8),#REF!,1)),"-",1),1)))</f>
        <v>-</v>
      </c>
      <c r="AQ75" s="81" t="str">
        <f>IF(ISERROR(SEARCH(AQ$8,#REF!,1)),"-",IF(COUNTIF(#REF!,AQ$8)=1,1,IF(ISERROR(SEARCH(CONCATENATE(AQ$8,","),#REF!,1)),IF(ISERROR(SEARCH(CONCATENATE(",",AQ$8),#REF!,1)),"-",1),1)))</f>
        <v>-</v>
      </c>
      <c r="AR75" s="82"/>
      <c r="AS75" s="81" t="str">
        <f>IF(ISERROR(SEARCH(AS$8,#REF!,1)),"-",IF(COUNTIF(#REF!,AS$8)=1,1,IF(ISERROR(SEARCH(CONCATENATE(AS$8,","),#REF!,1)),IF(ISERROR(SEARCH(CONCATENATE(",",AS$8),#REF!,1)),"-",1),1)))</f>
        <v>-</v>
      </c>
      <c r="AT75" s="81" t="str">
        <f>IF(ISERROR(SEARCH(AT$8,#REF!,1)),"-",IF(COUNTIF(#REF!,AT$8)=1,1,IF(ISERROR(SEARCH(CONCATENATE(AT$8,","),#REF!,1)),IF(ISERROR(SEARCH(CONCATENATE(",",AT$8),#REF!,1)),"-",1),1)))</f>
        <v>-</v>
      </c>
      <c r="AU75" s="81" t="str">
        <f>IF(ISERROR(SEARCH(AU$8,#REF!,1)),"-",IF(COUNTIF(#REF!,AU$8)=1,1,IF(ISERROR(SEARCH(CONCATENATE(AU$8,","),#REF!,1)),IF(ISERROR(SEARCH(CONCATENATE(",",AU$8),#REF!,1)),"-",1),1)))</f>
        <v>-</v>
      </c>
      <c r="AV75" s="81" t="str">
        <f>IF(ISERROR(SEARCH(AV$8,#REF!,1)),"-",IF(COUNTIF(#REF!,AV$8)=1,1,IF(ISERROR(SEARCH(CONCATENATE(AV$8,","),#REF!,1)),IF(ISERROR(SEARCH(CONCATENATE(",",AV$8),#REF!,1)),"-",1),1)))</f>
        <v>-</v>
      </c>
      <c r="AW75" s="81" t="str">
        <f>IF(ISERROR(SEARCH(AW$8,#REF!,1)),"-",IF(COUNTIF(#REF!,AW$8)=1,1,IF(ISERROR(SEARCH(CONCATENATE(AW$8,","),#REF!,1)),IF(ISERROR(SEARCH(CONCATENATE(",",AW$8),#REF!,1)),"-",1),1)))</f>
        <v>-</v>
      </c>
      <c r="AX75" s="81" t="str">
        <f>IF(ISERROR(SEARCH(AX$8,#REF!,1)),"-",IF(COUNTIF(#REF!,AX$8)=1,1,IF(ISERROR(SEARCH(CONCATENATE(AX$8,","),#REF!,1)),IF(ISERROR(SEARCH(CONCATENATE(",",AX$8),#REF!,1)),"-",1),1)))</f>
        <v>-</v>
      </c>
      <c r="AY75" s="81" t="str">
        <f>IF(ISERROR(SEARCH(AY$8,#REF!,1)),"-",IF(COUNTIF(#REF!,AY$8)=1,1,IF(ISERROR(SEARCH(CONCATENATE(AY$8,","),#REF!,1)),IF(ISERROR(SEARCH(CONCATENATE(",",AY$8),#REF!,1)),"-",1),1)))</f>
        <v>-</v>
      </c>
      <c r="AZ75" s="81" t="str">
        <f>IF(ISERROR(SEARCH(AZ$8,#REF!,1)),"-",IF(COUNTIF(#REF!,AZ$8)=1,1,IF(ISERROR(SEARCH(CONCATENATE(AZ$8,","),#REF!,1)),IF(ISERROR(SEARCH(CONCATENATE(",",AZ$8),#REF!,1)),"-",1),1)))</f>
        <v>-</v>
      </c>
      <c r="BA75" s="81" t="str">
        <f>IF(ISERROR(SEARCH(BA$8,#REF!,1)),"-",IF(COUNTIF(#REF!,BA$8)=1,1,IF(ISERROR(SEARCH(CONCATENATE(BA$8,","),#REF!,1)),IF(ISERROR(SEARCH(CONCATENATE(",",BA$8),#REF!,1)),"-",1),1)))</f>
        <v>-</v>
      </c>
      <c r="BB75" s="82"/>
      <c r="BC75" s="81" t="str">
        <f>IF(ISERROR(SEARCH(BC$8,#REF!,1)),"-",IF(COUNTIF(#REF!,BC$8)=1,1,IF(ISERROR(SEARCH(CONCATENATE(BC$8,","),#REF!,1)),IF(ISERROR(SEARCH(CONCATENATE(",",BC$8),#REF!,1)),"-",1),1)))</f>
        <v>-</v>
      </c>
      <c r="BD75" s="81" t="str">
        <f>IF(ISERROR(SEARCH(BD$8,#REF!,1)),"-",IF(COUNTIF(#REF!,BD$8)=1,1,IF(ISERROR(SEARCH(CONCATENATE(BD$8,","),#REF!,1)),IF(ISERROR(SEARCH(CONCATENATE(",",BD$8),#REF!,1)),"-",1),1)))</f>
        <v>-</v>
      </c>
      <c r="BE75" s="81" t="str">
        <f>IF(ISERROR(SEARCH(BE$8,#REF!,1)),"-",IF(COUNTIF(#REF!,BE$8)=1,1,IF(ISERROR(SEARCH(CONCATENATE(BE$8,","),#REF!,1)),IF(ISERROR(SEARCH(CONCATENATE(",",BE$8),#REF!,1)),"-",1),1)))</f>
        <v>-</v>
      </c>
      <c r="BF75" s="81" t="str">
        <f>IF(ISERROR(SEARCH(BF$8,#REF!,1)),"-",IF(COUNTIF(#REF!,BF$8)=1,1,IF(ISERROR(SEARCH(CONCATENATE(BF$8,","),#REF!,1)),IF(ISERROR(SEARCH(CONCATENATE(",",BF$8),#REF!,1)),"-",1),1)))</f>
        <v>-</v>
      </c>
      <c r="BG75" s="81" t="str">
        <f>IF(ISERROR(SEARCH(BG$8,#REF!,1)),"-",IF(COUNTIF(#REF!,BG$8)=1,1,IF(ISERROR(SEARCH(CONCATENATE(BG$8,","),#REF!,1)),IF(ISERROR(SEARCH(CONCATENATE(",",BG$8),#REF!,1)),"-",1),1)))</f>
        <v>-</v>
      </c>
      <c r="BH75" s="81" t="str">
        <f>IF(ISERROR(SEARCH(BH$8,#REF!,1)),"-",IF(COUNTIF(#REF!,BH$8)=1,1,IF(ISERROR(SEARCH(CONCATENATE(BH$8,","),#REF!,1)),IF(ISERROR(SEARCH(CONCATENATE(",",BH$8),#REF!,1)),"-",1),1)))</f>
        <v>-</v>
      </c>
      <c r="BI75" s="81" t="str">
        <f>IF(ISERROR(SEARCH(BI$8,#REF!,1)),"-",IF(COUNTIF(#REF!,BI$8)=1,1,IF(ISERROR(SEARCH(CONCATENATE(BI$8,","),#REF!,1)),IF(ISERROR(SEARCH(CONCATENATE(",",BI$8),#REF!,1)),"-",1),1)))</f>
        <v>-</v>
      </c>
      <c r="BJ75" s="81" t="str">
        <f>IF(ISERROR(SEARCH(BJ$8,#REF!,1)),"-",IF(COUNTIF(#REF!,BJ$8)=1,1,IF(ISERROR(SEARCH(CONCATENATE(BJ$8,","),#REF!,1)),IF(ISERROR(SEARCH(CONCATENATE(",",BJ$8),#REF!,1)),"-",1),1)))</f>
        <v>-</v>
      </c>
      <c r="BK75" s="81" t="str">
        <f>IF(ISERROR(SEARCH(BK$8,#REF!,1)),"-",IF(COUNTIF(#REF!,BK$8)=1,1,IF(ISERROR(SEARCH(CONCATENATE(BK$8,","),#REF!,1)),IF(ISERROR(SEARCH(CONCATENATE(",",BK$8),#REF!,1)),"-",1),1)))</f>
        <v>-</v>
      </c>
      <c r="BL75" s="82"/>
      <c r="BM75" s="81"/>
      <c r="BN75" s="81"/>
      <c r="BO75" s="81"/>
      <c r="BP75" s="81"/>
      <c r="BQ75" s="81"/>
      <c r="BR75" s="81"/>
      <c r="BS75" s="81"/>
      <c r="BT75" s="81"/>
      <c r="BU75" s="83"/>
    </row>
    <row r="76" spans="1:73" s="74" customFormat="1" ht="20.25" customHeight="1" thickBot="1">
      <c r="A76" s="277" t="s">
        <v>442</v>
      </c>
      <c r="B76" s="278"/>
      <c r="C76" s="215">
        <f>SUM(C72+C31)</f>
        <v>26</v>
      </c>
      <c r="D76" s="216">
        <f>SUM(D72+D31)</f>
        <v>47</v>
      </c>
      <c r="E76" s="216">
        <f>SUM(E72,E31)</f>
        <v>0</v>
      </c>
      <c r="F76" s="216">
        <f aca="true" t="shared" si="57" ref="F76:U76">SUM(F72+F31)</f>
        <v>3</v>
      </c>
      <c r="G76" s="216">
        <f t="shared" si="57"/>
        <v>240</v>
      </c>
      <c r="H76" s="216">
        <f t="shared" si="57"/>
        <v>7020</v>
      </c>
      <c r="I76" s="216">
        <f t="shared" si="57"/>
        <v>2388</v>
      </c>
      <c r="J76" s="216">
        <f t="shared" si="57"/>
        <v>1232</v>
      </c>
      <c r="K76" s="216">
        <f t="shared" si="57"/>
        <v>0</v>
      </c>
      <c r="L76" s="216">
        <f t="shared" si="57"/>
        <v>1156</v>
      </c>
      <c r="M76" s="216">
        <f t="shared" si="57"/>
        <v>4632</v>
      </c>
      <c r="N76" s="216">
        <f t="shared" si="57"/>
        <v>22</v>
      </c>
      <c r="O76" s="216">
        <f t="shared" si="57"/>
        <v>22</v>
      </c>
      <c r="P76" s="216">
        <f t="shared" si="57"/>
        <v>21</v>
      </c>
      <c r="Q76" s="216">
        <f t="shared" si="57"/>
        <v>21</v>
      </c>
      <c r="R76" s="216">
        <f t="shared" si="57"/>
        <v>20</v>
      </c>
      <c r="S76" s="216">
        <f t="shared" si="57"/>
        <v>20</v>
      </c>
      <c r="T76" s="216">
        <f t="shared" si="57"/>
        <v>20</v>
      </c>
      <c r="U76" s="217">
        <f t="shared" si="57"/>
        <v>19.5</v>
      </c>
      <c r="V76" s="86">
        <f aca="true" t="shared" si="58" ref="V76:BA76">SUM(V72,V31)</f>
        <v>0</v>
      </c>
      <c r="W76" s="87">
        <f t="shared" si="58"/>
        <v>0</v>
      </c>
      <c r="X76" s="87">
        <f t="shared" si="58"/>
        <v>0</v>
      </c>
      <c r="Y76" s="87" t="e">
        <f t="shared" si="58"/>
        <v>#REF!</v>
      </c>
      <c r="Z76" s="87" t="e">
        <f t="shared" si="58"/>
        <v>#REF!</v>
      </c>
      <c r="AA76" s="87" t="e">
        <f t="shared" si="58"/>
        <v>#REF!</v>
      </c>
      <c r="AB76" s="87" t="e">
        <f t="shared" si="58"/>
        <v>#REF!</v>
      </c>
      <c r="AC76" s="87" t="e">
        <f t="shared" si="58"/>
        <v>#REF!</v>
      </c>
      <c r="AD76" s="87" t="e">
        <f t="shared" si="58"/>
        <v>#REF!</v>
      </c>
      <c r="AE76" s="87" t="e">
        <f t="shared" si="58"/>
        <v>#REF!</v>
      </c>
      <c r="AF76" s="87" t="e">
        <f t="shared" si="58"/>
        <v>#REF!</v>
      </c>
      <c r="AG76" s="87" t="e">
        <f t="shared" si="58"/>
        <v>#REF!</v>
      </c>
      <c r="AH76" s="87">
        <f t="shared" si="58"/>
        <v>0</v>
      </c>
      <c r="AI76" s="87" t="e">
        <f t="shared" si="58"/>
        <v>#REF!</v>
      </c>
      <c r="AJ76" s="87" t="e">
        <f t="shared" si="58"/>
        <v>#REF!</v>
      </c>
      <c r="AK76" s="87" t="e">
        <f t="shared" si="58"/>
        <v>#REF!</v>
      </c>
      <c r="AL76" s="87" t="e">
        <f t="shared" si="58"/>
        <v>#REF!</v>
      </c>
      <c r="AM76" s="87" t="e">
        <f t="shared" si="58"/>
        <v>#REF!</v>
      </c>
      <c r="AN76" s="87" t="e">
        <f t="shared" si="58"/>
        <v>#REF!</v>
      </c>
      <c r="AO76" s="87" t="e">
        <f t="shared" si="58"/>
        <v>#REF!</v>
      </c>
      <c r="AP76" s="87" t="e">
        <f t="shared" si="58"/>
        <v>#REF!</v>
      </c>
      <c r="AQ76" s="87" t="e">
        <f t="shared" si="58"/>
        <v>#REF!</v>
      </c>
      <c r="AR76" s="87">
        <f t="shared" si="58"/>
        <v>0</v>
      </c>
      <c r="AS76" s="87" t="e">
        <f t="shared" si="58"/>
        <v>#REF!</v>
      </c>
      <c r="AT76" s="87" t="e">
        <f t="shared" si="58"/>
        <v>#REF!</v>
      </c>
      <c r="AU76" s="87" t="e">
        <f t="shared" si="58"/>
        <v>#REF!</v>
      </c>
      <c r="AV76" s="87" t="e">
        <f t="shared" si="58"/>
        <v>#REF!</v>
      </c>
      <c r="AW76" s="87" t="e">
        <f t="shared" si="58"/>
        <v>#REF!</v>
      </c>
      <c r="AX76" s="87" t="e">
        <f t="shared" si="58"/>
        <v>#REF!</v>
      </c>
      <c r="AY76" s="87" t="e">
        <f t="shared" si="58"/>
        <v>#REF!</v>
      </c>
      <c r="AZ76" s="87" t="e">
        <f t="shared" si="58"/>
        <v>#REF!</v>
      </c>
      <c r="BA76" s="87" t="e">
        <f t="shared" si="58"/>
        <v>#REF!</v>
      </c>
      <c r="BB76" s="87">
        <f aca="true" t="shared" si="59" ref="BB76:BU76">SUM(BB72,BB31)</f>
        <v>0</v>
      </c>
      <c r="BC76" s="87" t="e">
        <f t="shared" si="59"/>
        <v>#REF!</v>
      </c>
      <c r="BD76" s="87" t="e">
        <f t="shared" si="59"/>
        <v>#REF!</v>
      </c>
      <c r="BE76" s="87" t="e">
        <f t="shared" si="59"/>
        <v>#REF!</v>
      </c>
      <c r="BF76" s="87" t="e">
        <f t="shared" si="59"/>
        <v>#REF!</v>
      </c>
      <c r="BG76" s="87" t="e">
        <f t="shared" si="59"/>
        <v>#REF!</v>
      </c>
      <c r="BH76" s="87" t="e">
        <f t="shared" si="59"/>
        <v>#REF!</v>
      </c>
      <c r="BI76" s="87" t="e">
        <f t="shared" si="59"/>
        <v>#REF!</v>
      </c>
      <c r="BJ76" s="87" t="e">
        <f t="shared" si="59"/>
        <v>#REF!</v>
      </c>
      <c r="BK76" s="87" t="e">
        <f t="shared" si="59"/>
        <v>#REF!</v>
      </c>
      <c r="BL76" s="87">
        <f t="shared" si="59"/>
        <v>0</v>
      </c>
      <c r="BM76" s="87" t="e">
        <f t="shared" si="59"/>
        <v>#REF!</v>
      </c>
      <c r="BN76" s="87" t="e">
        <f t="shared" si="59"/>
        <v>#REF!</v>
      </c>
      <c r="BO76" s="87" t="e">
        <f t="shared" si="59"/>
        <v>#REF!</v>
      </c>
      <c r="BP76" s="87" t="e">
        <f t="shared" si="59"/>
        <v>#REF!</v>
      </c>
      <c r="BQ76" s="87" t="e">
        <f t="shared" si="59"/>
        <v>#REF!</v>
      </c>
      <c r="BR76" s="87" t="e">
        <f t="shared" si="59"/>
        <v>#REF!</v>
      </c>
      <c r="BS76" s="87" t="e">
        <f t="shared" si="59"/>
        <v>#REF!</v>
      </c>
      <c r="BT76" s="87" t="e">
        <f t="shared" si="59"/>
        <v>#REF!</v>
      </c>
      <c r="BU76" s="87" t="e">
        <f t="shared" si="59"/>
        <v>#REF!</v>
      </c>
    </row>
    <row r="77" spans="1:73" s="74" customFormat="1" ht="16.5" customHeight="1" thickBot="1">
      <c r="A77" s="84"/>
      <c r="B77" s="85"/>
      <c r="C77" s="846" t="s">
        <v>409</v>
      </c>
      <c r="D77" s="847"/>
      <c r="E77" s="847"/>
      <c r="F77" s="847"/>
      <c r="G77" s="847"/>
      <c r="H77" s="847"/>
      <c r="I77" s="847"/>
      <c r="J77" s="847"/>
      <c r="K77" s="847"/>
      <c r="L77" s="847"/>
      <c r="M77" s="847"/>
      <c r="N77" s="475">
        <v>22</v>
      </c>
      <c r="O77" s="476">
        <v>22</v>
      </c>
      <c r="P77" s="315">
        <v>21</v>
      </c>
      <c r="Q77" s="315">
        <v>21</v>
      </c>
      <c r="R77" s="475">
        <v>20</v>
      </c>
      <c r="S77" s="475">
        <v>20</v>
      </c>
      <c r="T77" s="315">
        <v>20</v>
      </c>
      <c r="U77" s="316">
        <v>20</v>
      </c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4"/>
      <c r="BS77" s="214"/>
      <c r="BT77" s="214"/>
      <c r="BU77" s="214"/>
    </row>
    <row r="78" spans="1:73" s="74" customFormat="1" ht="16.5" thickBot="1" thickTop="1">
      <c r="A78" s="88"/>
      <c r="C78" s="840" t="s">
        <v>214</v>
      </c>
      <c r="D78" s="841"/>
      <c r="E78" s="841"/>
      <c r="F78" s="841"/>
      <c r="G78" s="841"/>
      <c r="H78" s="841"/>
      <c r="I78" s="841"/>
      <c r="J78" s="841"/>
      <c r="K78" s="841"/>
      <c r="L78" s="841"/>
      <c r="M78" s="841"/>
      <c r="N78" s="477">
        <v>1</v>
      </c>
      <c r="O78" s="477">
        <v>3</v>
      </c>
      <c r="P78" s="352">
        <v>5</v>
      </c>
      <c r="Q78" s="352">
        <v>4</v>
      </c>
      <c r="R78" s="477">
        <v>3</v>
      </c>
      <c r="S78" s="477">
        <v>5</v>
      </c>
      <c r="T78" s="352">
        <v>2</v>
      </c>
      <c r="U78" s="354">
        <v>3</v>
      </c>
      <c r="V78" s="76"/>
      <c r="W78" s="77"/>
      <c r="Y78" s="89" t="e">
        <f aca="true" t="shared" si="60" ref="Y78:AG78">SUM(Y61:Y76)</f>
        <v>#REF!</v>
      </c>
      <c r="Z78" s="89" t="e">
        <f t="shared" si="60"/>
        <v>#REF!</v>
      </c>
      <c r="AA78" s="89" t="e">
        <f t="shared" si="60"/>
        <v>#REF!</v>
      </c>
      <c r="AB78" s="89" t="e">
        <f t="shared" si="60"/>
        <v>#REF!</v>
      </c>
      <c r="AC78" s="89" t="e">
        <f t="shared" si="60"/>
        <v>#REF!</v>
      </c>
      <c r="AD78" s="89" t="e">
        <f t="shared" si="60"/>
        <v>#REF!</v>
      </c>
      <c r="AE78" s="89" t="e">
        <f t="shared" si="60"/>
        <v>#REF!</v>
      </c>
      <c r="AF78" s="89" t="e">
        <f t="shared" si="60"/>
        <v>#REF!</v>
      </c>
      <c r="AG78" s="89" t="e">
        <f t="shared" si="60"/>
        <v>#REF!</v>
      </c>
      <c r="AH78" s="90"/>
      <c r="AI78" s="89" t="e">
        <f aca="true" t="shared" si="61" ref="AI78:AQ78">SUM(AI61:AI76)</f>
        <v>#REF!</v>
      </c>
      <c r="AJ78" s="89" t="e">
        <f t="shared" si="61"/>
        <v>#REF!</v>
      </c>
      <c r="AK78" s="89" t="e">
        <f t="shared" si="61"/>
        <v>#REF!</v>
      </c>
      <c r="AL78" s="89" t="e">
        <f t="shared" si="61"/>
        <v>#REF!</v>
      </c>
      <c r="AM78" s="89" t="e">
        <f t="shared" si="61"/>
        <v>#REF!</v>
      </c>
      <c r="AN78" s="89" t="e">
        <f t="shared" si="61"/>
        <v>#REF!</v>
      </c>
      <c r="AO78" s="89" t="e">
        <f t="shared" si="61"/>
        <v>#REF!</v>
      </c>
      <c r="AP78" s="89" t="e">
        <f t="shared" si="61"/>
        <v>#REF!</v>
      </c>
      <c r="AQ78" s="89" t="e">
        <f t="shared" si="61"/>
        <v>#REF!</v>
      </c>
      <c r="AR78" s="90"/>
      <c r="AS78" s="89" t="e">
        <f aca="true" t="shared" si="62" ref="AS78:BA78">SUM(AS61:AS76)</f>
        <v>#REF!</v>
      </c>
      <c r="AT78" s="89" t="e">
        <f t="shared" si="62"/>
        <v>#REF!</v>
      </c>
      <c r="AU78" s="89" t="e">
        <f t="shared" si="62"/>
        <v>#REF!</v>
      </c>
      <c r="AV78" s="89" t="e">
        <f t="shared" si="62"/>
        <v>#REF!</v>
      </c>
      <c r="AW78" s="89" t="e">
        <f t="shared" si="62"/>
        <v>#REF!</v>
      </c>
      <c r="AX78" s="89" t="e">
        <f t="shared" si="62"/>
        <v>#REF!</v>
      </c>
      <c r="AY78" s="89" t="e">
        <f t="shared" si="62"/>
        <v>#REF!</v>
      </c>
      <c r="AZ78" s="89" t="e">
        <f t="shared" si="62"/>
        <v>#REF!</v>
      </c>
      <c r="BA78" s="89" t="e">
        <f t="shared" si="62"/>
        <v>#REF!</v>
      </c>
      <c r="BB78" s="90"/>
      <c r="BC78" s="89" t="e">
        <f aca="true" t="shared" si="63" ref="BC78:BK78">SUM(BC61:BC76)</f>
        <v>#REF!</v>
      </c>
      <c r="BD78" s="89" t="e">
        <f t="shared" si="63"/>
        <v>#REF!</v>
      </c>
      <c r="BE78" s="89" t="e">
        <f t="shared" si="63"/>
        <v>#REF!</v>
      </c>
      <c r="BF78" s="89" t="e">
        <f t="shared" si="63"/>
        <v>#REF!</v>
      </c>
      <c r="BG78" s="89" t="e">
        <f t="shared" si="63"/>
        <v>#REF!</v>
      </c>
      <c r="BH78" s="89" t="e">
        <f t="shared" si="63"/>
        <v>#REF!</v>
      </c>
      <c r="BI78" s="89" t="e">
        <f t="shared" si="63"/>
        <v>#REF!</v>
      </c>
      <c r="BJ78" s="89" t="e">
        <f t="shared" si="63"/>
        <v>#REF!</v>
      </c>
      <c r="BK78" s="89" t="e">
        <f t="shared" si="63"/>
        <v>#REF!</v>
      </c>
      <c r="BL78" s="90"/>
      <c r="BM78" s="89" t="e">
        <f aca="true" t="shared" si="64" ref="BM78:BU78">SUM(BM61:BM76)</f>
        <v>#REF!</v>
      </c>
      <c r="BN78" s="89" t="e">
        <f t="shared" si="64"/>
        <v>#REF!</v>
      </c>
      <c r="BO78" s="89" t="e">
        <f t="shared" si="64"/>
        <v>#REF!</v>
      </c>
      <c r="BP78" s="89" t="e">
        <f t="shared" si="64"/>
        <v>#REF!</v>
      </c>
      <c r="BQ78" s="89" t="e">
        <f t="shared" si="64"/>
        <v>#REF!</v>
      </c>
      <c r="BR78" s="89" t="e">
        <f t="shared" si="64"/>
        <v>#REF!</v>
      </c>
      <c r="BS78" s="89" t="e">
        <f t="shared" si="64"/>
        <v>#REF!</v>
      </c>
      <c r="BT78" s="89" t="e">
        <f t="shared" si="64"/>
        <v>#REF!</v>
      </c>
      <c r="BU78" s="91" t="e">
        <f t="shared" si="64"/>
        <v>#REF!</v>
      </c>
    </row>
    <row r="79" spans="1:73" s="74" customFormat="1" ht="15.75" thickTop="1">
      <c r="A79" s="78"/>
      <c r="C79" s="840" t="s">
        <v>215</v>
      </c>
      <c r="D79" s="841"/>
      <c r="E79" s="841"/>
      <c r="F79" s="841"/>
      <c r="G79" s="841"/>
      <c r="H79" s="841"/>
      <c r="I79" s="841"/>
      <c r="J79" s="841"/>
      <c r="K79" s="841"/>
      <c r="L79" s="841"/>
      <c r="M79" s="841"/>
      <c r="N79" s="477">
        <v>8</v>
      </c>
      <c r="O79" s="477">
        <v>7</v>
      </c>
      <c r="P79" s="352">
        <v>4</v>
      </c>
      <c r="Q79" s="352">
        <v>6</v>
      </c>
      <c r="R79" s="477">
        <v>6</v>
      </c>
      <c r="S79" s="477">
        <v>5</v>
      </c>
      <c r="T79" s="352">
        <v>5</v>
      </c>
      <c r="U79" s="352">
        <v>6</v>
      </c>
      <c r="V79" s="78"/>
      <c r="W79" s="78"/>
      <c r="Y79" s="92"/>
      <c r="Z79" s="92"/>
      <c r="AA79" s="92"/>
      <c r="AB79" s="92"/>
      <c r="AC79" s="92"/>
      <c r="AD79" s="92"/>
      <c r="AE79" s="92"/>
      <c r="AF79" s="92"/>
      <c r="AG79" s="92"/>
      <c r="AH79" s="93"/>
      <c r="AI79" s="92"/>
      <c r="AJ79" s="92"/>
      <c r="AK79" s="92"/>
      <c r="AL79" s="92"/>
      <c r="AM79" s="92"/>
      <c r="AN79" s="92"/>
      <c r="AO79" s="92"/>
      <c r="AP79" s="92"/>
      <c r="AQ79" s="92"/>
      <c r="AR79" s="93"/>
      <c r="AS79" s="92"/>
      <c r="AT79" s="92"/>
      <c r="AU79" s="92"/>
      <c r="AV79" s="92"/>
      <c r="AW79" s="92"/>
      <c r="AX79" s="92"/>
      <c r="AY79" s="92"/>
      <c r="AZ79" s="92"/>
      <c r="BA79" s="92"/>
      <c r="BB79" s="93"/>
      <c r="BC79" s="92"/>
      <c r="BD79" s="92"/>
      <c r="BE79" s="92"/>
      <c r="BF79" s="92"/>
      <c r="BG79" s="92"/>
      <c r="BH79" s="92"/>
      <c r="BI79" s="92"/>
      <c r="BJ79" s="92"/>
      <c r="BK79" s="92"/>
      <c r="BL79" s="93"/>
      <c r="BM79" s="92"/>
      <c r="BN79" s="92"/>
      <c r="BO79" s="92"/>
      <c r="BP79" s="92"/>
      <c r="BQ79" s="92"/>
      <c r="BR79" s="92"/>
      <c r="BS79" s="92"/>
      <c r="BT79" s="92"/>
      <c r="BU79" s="92"/>
    </row>
    <row r="80" spans="1:73" s="74" customFormat="1" ht="15">
      <c r="A80" s="78"/>
      <c r="C80" s="840" t="s">
        <v>447</v>
      </c>
      <c r="D80" s="841"/>
      <c r="E80" s="841"/>
      <c r="F80" s="841"/>
      <c r="G80" s="841"/>
      <c r="H80" s="841"/>
      <c r="I80" s="841"/>
      <c r="J80" s="841"/>
      <c r="K80" s="841"/>
      <c r="L80" s="841"/>
      <c r="M80" s="841"/>
      <c r="N80" s="477"/>
      <c r="O80" s="478"/>
      <c r="P80" s="352"/>
      <c r="Q80" s="352"/>
      <c r="R80" s="477"/>
      <c r="S80" s="477"/>
      <c r="T80" s="352"/>
      <c r="U80" s="354"/>
      <c r="V80" s="94"/>
      <c r="W80" s="94"/>
      <c r="X80" s="94"/>
      <c r="Y80" s="95"/>
      <c r="Z80" s="95"/>
      <c r="AA80" s="95"/>
      <c r="AB80" s="95"/>
      <c r="AC80" s="95"/>
      <c r="AD80" s="95"/>
      <c r="AE80" s="95"/>
      <c r="AF80" s="95"/>
      <c r="AG80" s="95"/>
      <c r="AH80" s="94"/>
      <c r="AI80" s="95"/>
      <c r="AJ80" s="95"/>
      <c r="AK80" s="95"/>
      <c r="AL80" s="95"/>
      <c r="AM80" s="95"/>
      <c r="AN80" s="95"/>
      <c r="AO80" s="95"/>
      <c r="AP80" s="95"/>
      <c r="AQ80" s="95"/>
      <c r="AR80" s="94"/>
      <c r="AS80" s="95"/>
      <c r="AT80" s="95"/>
      <c r="AU80" s="95"/>
      <c r="AV80" s="95"/>
      <c r="AW80" s="95"/>
      <c r="AX80" s="95"/>
      <c r="AY80" s="95"/>
      <c r="AZ80" s="95"/>
      <c r="BA80" s="95"/>
      <c r="BB80" s="94"/>
      <c r="BC80" s="95"/>
      <c r="BD80" s="95"/>
      <c r="BE80" s="95"/>
      <c r="BF80" s="95"/>
      <c r="BG80" s="95"/>
      <c r="BH80" s="95"/>
      <c r="BI80" s="95"/>
      <c r="BJ80" s="95"/>
      <c r="BK80" s="95"/>
      <c r="BL80" s="94"/>
      <c r="BM80" s="95"/>
      <c r="BN80" s="95"/>
      <c r="BO80" s="95"/>
      <c r="BP80" s="95"/>
      <c r="BQ80" s="95"/>
      <c r="BR80" s="95"/>
      <c r="BS80" s="95"/>
      <c r="BT80" s="95"/>
      <c r="BU80" s="96"/>
    </row>
    <row r="81" spans="1:73" s="74" customFormat="1" ht="15.75" thickBot="1">
      <c r="A81" s="78"/>
      <c r="C81" s="869" t="s">
        <v>217</v>
      </c>
      <c r="D81" s="870"/>
      <c r="E81" s="870"/>
      <c r="F81" s="870"/>
      <c r="G81" s="870"/>
      <c r="H81" s="870"/>
      <c r="I81" s="870"/>
      <c r="J81" s="870"/>
      <c r="K81" s="870"/>
      <c r="L81" s="870"/>
      <c r="M81" s="870"/>
      <c r="N81" s="356"/>
      <c r="O81" s="356">
        <v>1</v>
      </c>
      <c r="P81" s="353"/>
      <c r="Q81" s="353">
        <v>1</v>
      </c>
      <c r="R81" s="479"/>
      <c r="S81" s="479">
        <v>1</v>
      </c>
      <c r="T81" s="353"/>
      <c r="U81" s="355">
        <v>1</v>
      </c>
      <c r="V81" s="78"/>
      <c r="W81" s="78"/>
      <c r="Y81" s="79"/>
      <c r="Z81" s="79"/>
      <c r="AA81" s="79"/>
      <c r="AB81" s="79"/>
      <c r="AC81" s="79"/>
      <c r="AD81" s="79"/>
      <c r="AE81" s="79"/>
      <c r="AF81" s="79"/>
      <c r="AG81" s="79"/>
      <c r="AH81" s="78"/>
      <c r="AI81" s="79"/>
      <c r="AJ81" s="79"/>
      <c r="AK81" s="79"/>
      <c r="AL81" s="79"/>
      <c r="AM81" s="79"/>
      <c r="AN81" s="79"/>
      <c r="AO81" s="79"/>
      <c r="AP81" s="79"/>
      <c r="AQ81" s="79"/>
      <c r="AR81" s="78"/>
      <c r="AS81" s="79"/>
      <c r="AT81" s="79"/>
      <c r="AU81" s="79"/>
      <c r="AV81" s="79"/>
      <c r="AW81" s="79"/>
      <c r="AX81" s="79"/>
      <c r="AY81" s="79"/>
      <c r="AZ81" s="79"/>
      <c r="BA81" s="79"/>
      <c r="BB81" s="78"/>
      <c r="BC81" s="79"/>
      <c r="BD81" s="79"/>
      <c r="BE81" s="79"/>
      <c r="BF81" s="79"/>
      <c r="BG81" s="79"/>
      <c r="BH81" s="79"/>
      <c r="BI81" s="79"/>
      <c r="BJ81" s="79"/>
      <c r="BK81" s="79"/>
      <c r="BL81" s="78"/>
      <c r="BM81" s="79"/>
      <c r="BN81" s="79"/>
      <c r="BO81" s="79"/>
      <c r="BP81" s="79"/>
      <c r="BQ81" s="79"/>
      <c r="BR81" s="79"/>
      <c r="BS81" s="79"/>
      <c r="BT81" s="79"/>
      <c r="BU81" s="79"/>
    </row>
    <row r="82" spans="1:73" s="394" customFormat="1" ht="16.5" customHeight="1">
      <c r="A82" s="389"/>
      <c r="B82" s="390"/>
      <c r="C82" s="391"/>
      <c r="D82" s="392"/>
      <c r="E82" s="392"/>
      <c r="F82" s="390"/>
      <c r="G82" s="393"/>
      <c r="H82" s="389"/>
      <c r="I82" s="389"/>
      <c r="J82" s="389"/>
      <c r="K82" s="389"/>
      <c r="L82" s="389"/>
      <c r="M82" s="389"/>
      <c r="N82" s="389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8"/>
      <c r="AG82" s="268"/>
      <c r="AH82" s="268"/>
      <c r="AI82" s="268"/>
      <c r="AJ82" s="268"/>
      <c r="AK82" s="268"/>
      <c r="AL82" s="268"/>
      <c r="AM82" s="268"/>
      <c r="AN82" s="268"/>
      <c r="AO82" s="268"/>
      <c r="AP82" s="268"/>
      <c r="AQ82" s="268"/>
      <c r="AR82" s="268"/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268"/>
      <c r="BK82" s="268"/>
      <c r="BL82" s="268"/>
      <c r="BM82" s="268"/>
      <c r="BN82" s="268"/>
      <c r="BO82" s="268"/>
      <c r="BP82" s="268"/>
      <c r="BQ82" s="268"/>
      <c r="BR82" s="268"/>
      <c r="BS82" s="268"/>
      <c r="BT82" s="268"/>
      <c r="BU82" s="268"/>
    </row>
    <row r="83" spans="1:19" s="498" customFormat="1" ht="15.75">
      <c r="A83" s="500"/>
      <c r="B83" s="403" t="s">
        <v>218</v>
      </c>
      <c r="C83" s="396"/>
      <c r="D83" s="396" t="s">
        <v>218</v>
      </c>
      <c r="H83" s="497"/>
      <c r="I83" s="497"/>
      <c r="J83" s="497"/>
      <c r="K83" s="497"/>
      <c r="L83" s="386" t="s">
        <v>218</v>
      </c>
      <c r="N83" s="398"/>
      <c r="O83" s="399"/>
      <c r="P83" s="400"/>
      <c r="Q83" s="400"/>
      <c r="R83" s="398"/>
      <c r="S83" s="497"/>
    </row>
    <row r="84" spans="1:19" s="498" customFormat="1" ht="15.75">
      <c r="A84" s="500"/>
      <c r="B84" s="403" t="s">
        <v>581</v>
      </c>
      <c r="C84" s="499"/>
      <c r="D84" s="396" t="s">
        <v>408</v>
      </c>
      <c r="E84" s="499"/>
      <c r="G84" s="497"/>
      <c r="H84" s="497"/>
      <c r="J84" s="497"/>
      <c r="K84" s="497"/>
      <c r="L84" s="386" t="s">
        <v>520</v>
      </c>
      <c r="N84" s="398"/>
      <c r="O84" s="399"/>
      <c r="P84" s="400"/>
      <c r="Q84" s="400"/>
      <c r="R84" s="398"/>
      <c r="S84" s="497"/>
    </row>
    <row r="85" spans="1:19" s="498" customFormat="1" ht="15.75">
      <c r="A85" s="501"/>
      <c r="B85" s="402" t="s">
        <v>582</v>
      </c>
      <c r="C85" s="499"/>
      <c r="D85" s="499" t="s">
        <v>538</v>
      </c>
      <c r="F85" s="502"/>
      <c r="G85" s="402"/>
      <c r="H85" s="497"/>
      <c r="I85" s="497"/>
      <c r="J85" s="497"/>
      <c r="K85" s="497"/>
      <c r="L85" s="386" t="s">
        <v>521</v>
      </c>
      <c r="M85" s="502"/>
      <c r="N85" s="398"/>
      <c r="O85" s="399"/>
      <c r="P85" s="400"/>
      <c r="Q85" s="400"/>
      <c r="R85" s="398"/>
      <c r="S85" s="497"/>
    </row>
    <row r="86" spans="1:19" s="498" customFormat="1" ht="15.75">
      <c r="A86" s="500"/>
      <c r="B86" s="402" t="s">
        <v>583</v>
      </c>
      <c r="C86" s="395"/>
      <c r="D86" s="498" t="s">
        <v>540</v>
      </c>
      <c r="E86" s="401"/>
      <c r="G86" s="403"/>
      <c r="H86" s="497"/>
      <c r="I86" s="497"/>
      <c r="J86" s="497"/>
      <c r="K86" s="497"/>
      <c r="L86" s="386" t="s">
        <v>541</v>
      </c>
      <c r="N86" s="398"/>
      <c r="O86" s="399"/>
      <c r="P86" s="400"/>
      <c r="Q86" s="400"/>
      <c r="R86" s="398"/>
      <c r="S86" s="497"/>
    </row>
    <row r="87" spans="1:19" s="498" customFormat="1" ht="15.75">
      <c r="A87" s="500"/>
      <c r="B87" s="402" t="s">
        <v>584</v>
      </c>
      <c r="C87" s="497"/>
      <c r="D87" s="499" t="s">
        <v>539</v>
      </c>
      <c r="E87" s="497"/>
      <c r="G87" s="497"/>
      <c r="H87" s="497"/>
      <c r="I87" s="497"/>
      <c r="J87" s="497"/>
      <c r="K87" s="497"/>
      <c r="L87" s="404" t="s">
        <v>548</v>
      </c>
      <c r="N87" s="398"/>
      <c r="O87" s="399"/>
      <c r="P87" s="400"/>
      <c r="Q87" s="400"/>
      <c r="R87" s="398"/>
      <c r="S87" s="497"/>
    </row>
    <row r="88" spans="1:19" s="498" customFormat="1" ht="15.75">
      <c r="A88" s="500"/>
      <c r="B88" s="985"/>
      <c r="C88" s="497"/>
      <c r="D88" s="499" t="s">
        <v>547</v>
      </c>
      <c r="E88" s="497"/>
      <c r="L88" s="404"/>
      <c r="N88" s="398"/>
      <c r="O88" s="399"/>
      <c r="P88" s="400"/>
      <c r="Q88" s="400"/>
      <c r="R88" s="398"/>
      <c r="S88" s="497"/>
    </row>
    <row r="89" spans="1:19" s="498" customFormat="1" ht="15.75">
      <c r="A89" s="500"/>
      <c r="B89" s="986" t="s">
        <v>218</v>
      </c>
      <c r="C89" s="396"/>
      <c r="D89" s="397"/>
      <c r="G89" s="497"/>
      <c r="H89" s="497"/>
      <c r="I89" s="497"/>
      <c r="J89" s="497"/>
      <c r="K89" s="497"/>
      <c r="L89" s="386" t="s">
        <v>218</v>
      </c>
      <c r="N89" s="398"/>
      <c r="O89" s="386"/>
      <c r="P89" s="393"/>
      <c r="Q89" s="393"/>
      <c r="R89" s="398"/>
      <c r="S89" s="497"/>
    </row>
    <row r="90" spans="1:19" s="498" customFormat="1" ht="15.75" customHeight="1">
      <c r="A90" s="500"/>
      <c r="B90" s="986" t="s">
        <v>585</v>
      </c>
      <c r="C90" s="499"/>
      <c r="D90" s="499"/>
      <c r="E90" s="499"/>
      <c r="G90" s="405"/>
      <c r="H90" s="497"/>
      <c r="I90" s="497"/>
      <c r="J90" s="497"/>
      <c r="K90" s="497"/>
      <c r="L90" s="386" t="s">
        <v>577</v>
      </c>
      <c r="N90" s="386"/>
      <c r="O90" s="386"/>
      <c r="P90" s="386"/>
      <c r="Q90" s="386"/>
      <c r="R90" s="496"/>
      <c r="S90" s="497"/>
    </row>
    <row r="91" spans="1:19" s="498" customFormat="1" ht="15.75">
      <c r="A91" s="500"/>
      <c r="B91" s="987" t="s">
        <v>586</v>
      </c>
      <c r="C91" s="499"/>
      <c r="G91" s="402"/>
      <c r="H91" s="497"/>
      <c r="I91" s="497"/>
      <c r="J91" s="497"/>
      <c r="K91" s="497"/>
      <c r="L91" s="386" t="s">
        <v>578</v>
      </c>
      <c r="N91" s="386"/>
      <c r="O91" s="386"/>
      <c r="P91" s="386"/>
      <c r="Q91" s="386"/>
      <c r="R91" s="496"/>
      <c r="S91" s="497"/>
    </row>
    <row r="92" spans="1:19" s="498" customFormat="1" ht="15.75">
      <c r="A92" s="500"/>
      <c r="B92" s="988" t="s">
        <v>584</v>
      </c>
      <c r="C92" s="395"/>
      <c r="D92" s="401"/>
      <c r="E92" s="401"/>
      <c r="G92" s="403"/>
      <c r="H92" s="497"/>
      <c r="I92" s="497"/>
      <c r="J92" s="497"/>
      <c r="K92" s="497"/>
      <c r="L92" s="404" t="s">
        <v>579</v>
      </c>
      <c r="N92" s="398"/>
      <c r="O92" s="404"/>
      <c r="P92" s="399"/>
      <c r="Q92" s="399"/>
      <c r="R92" s="496"/>
      <c r="S92" s="497"/>
    </row>
    <row r="93" spans="2:19" s="498" customFormat="1" ht="15.75">
      <c r="B93" s="499"/>
      <c r="L93" s="404" t="s">
        <v>548</v>
      </c>
      <c r="N93" s="398"/>
      <c r="O93" s="406"/>
      <c r="P93" s="407"/>
      <c r="Q93" s="407"/>
      <c r="R93" s="398"/>
      <c r="S93" s="497"/>
    </row>
    <row r="94" s="498" customFormat="1" ht="20.25" customHeight="1">
      <c r="R94" s="398"/>
    </row>
  </sheetData>
  <sheetProtection selectLockedCells="1" selectUnlockedCells="1"/>
  <mergeCells count="58">
    <mergeCell ref="P3:Q3"/>
    <mergeCell ref="R3:S3"/>
    <mergeCell ref="A1:BU1"/>
    <mergeCell ref="A2:A7"/>
    <mergeCell ref="B2:B7"/>
    <mergeCell ref="C2:F2"/>
    <mergeCell ref="G2:G7"/>
    <mergeCell ref="H2:M2"/>
    <mergeCell ref="N2:BU2"/>
    <mergeCell ref="C3:C7"/>
    <mergeCell ref="T3:U3"/>
    <mergeCell ref="V3:W3"/>
    <mergeCell ref="E4:E7"/>
    <mergeCell ref="F4:F7"/>
    <mergeCell ref="I4:I7"/>
    <mergeCell ref="J4:L4"/>
    <mergeCell ref="N4:BU4"/>
    <mergeCell ref="J5:J7"/>
    <mergeCell ref="Y5:AG5"/>
    <mergeCell ref="AI5:AQ5"/>
    <mergeCell ref="AS5:BA5"/>
    <mergeCell ref="BC5:BK5"/>
    <mergeCell ref="M3:M7"/>
    <mergeCell ref="N3:O3"/>
    <mergeCell ref="A10:BU10"/>
    <mergeCell ref="BM5:BU5"/>
    <mergeCell ref="N6:BU6"/>
    <mergeCell ref="Y7:AG7"/>
    <mergeCell ref="AI7:AQ7"/>
    <mergeCell ref="AS7:BA7"/>
    <mergeCell ref="BC7:BK7"/>
    <mergeCell ref="BM7:BU7"/>
    <mergeCell ref="A28:A30"/>
    <mergeCell ref="B28:B30"/>
    <mergeCell ref="H3:H7"/>
    <mergeCell ref="I3:L3"/>
    <mergeCell ref="K5:K7"/>
    <mergeCell ref="L5:L7"/>
    <mergeCell ref="D3:D7"/>
    <mergeCell ref="E3:F3"/>
    <mergeCell ref="A9:U9"/>
    <mergeCell ref="A25:B25"/>
    <mergeCell ref="A26:U26"/>
    <mergeCell ref="A27:B27"/>
    <mergeCell ref="C81:M81"/>
    <mergeCell ref="A61:BU61"/>
    <mergeCell ref="A62:B62"/>
    <mergeCell ref="C75:U75"/>
    <mergeCell ref="C78:M78"/>
    <mergeCell ref="C79:M79"/>
    <mergeCell ref="C80:M80"/>
    <mergeCell ref="A73:B73"/>
    <mergeCell ref="A74:B74"/>
    <mergeCell ref="C77:M77"/>
    <mergeCell ref="A32:U32"/>
    <mergeCell ref="A33:U33"/>
    <mergeCell ref="A60:B60"/>
    <mergeCell ref="B63:B71"/>
  </mergeCells>
  <printOptions horizontalCentered="1"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83" r:id="rId1"/>
  <rowBreaks count="1" manualBreakCount="1">
    <brk id="60" max="44" man="1"/>
  </rowBreaks>
  <colBreaks count="1" manualBreakCount="1">
    <brk id="21" max="9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view="pageBreakPreview" zoomScale="92" zoomScaleNormal="89" zoomScaleSheetLayoutView="92" zoomScalePageLayoutView="0" workbookViewId="0" topLeftCell="A64">
      <selection activeCell="N43" sqref="N43"/>
    </sheetView>
  </sheetViews>
  <sheetFormatPr defaultColWidth="9.00390625" defaultRowHeight="12.75"/>
  <cols>
    <col min="1" max="1" width="11.00390625" style="376" customWidth="1"/>
    <col min="2" max="2" width="28.875" style="377" customWidth="1"/>
    <col min="3" max="3" width="6.125" style="376" customWidth="1"/>
    <col min="4" max="4" width="5.375" style="376" customWidth="1"/>
    <col min="5" max="5" width="5.00390625" style="376" customWidth="1"/>
    <col min="6" max="7" width="4.125" style="376" customWidth="1"/>
    <col min="8" max="8" width="5.25390625" style="376" customWidth="1"/>
    <col min="9" max="9" width="5.00390625" style="376" customWidth="1"/>
    <col min="10" max="10" width="5.375" style="376" customWidth="1"/>
    <col min="11" max="11" width="25.00390625" style="617" customWidth="1"/>
    <col min="12" max="12" width="9.125" style="376" customWidth="1"/>
    <col min="13" max="13" width="12.375" style="376" customWidth="1"/>
    <col min="14" max="14" width="24.875" style="618" customWidth="1"/>
    <col min="15" max="15" width="23.75390625" style="618" customWidth="1"/>
    <col min="16" max="16" width="18.625" style="377" customWidth="1"/>
    <col min="17" max="16384" width="9.125" style="376" customWidth="1"/>
  </cols>
  <sheetData>
    <row r="1" spans="2:16" s="411" customFormat="1" ht="37.5" customHeight="1" thickBot="1">
      <c r="B1" s="412"/>
      <c r="C1" s="413" t="s">
        <v>522</v>
      </c>
      <c r="D1" s="414"/>
      <c r="E1" s="414"/>
      <c r="F1" s="414"/>
      <c r="G1" s="414"/>
      <c r="H1" s="414"/>
      <c r="I1" s="414"/>
      <c r="J1" s="414"/>
      <c r="K1" s="616"/>
      <c r="L1" s="414"/>
      <c r="M1" s="414"/>
      <c r="N1" s="619"/>
      <c r="O1" s="619"/>
      <c r="P1" s="412"/>
    </row>
    <row r="2" spans="1:16" ht="15" customHeight="1">
      <c r="A2" s="966" t="s">
        <v>117</v>
      </c>
      <c r="B2" s="945" t="s">
        <v>118</v>
      </c>
      <c r="C2" s="948" t="s">
        <v>120</v>
      </c>
      <c r="D2" s="951" t="s">
        <v>121</v>
      </c>
      <c r="E2" s="952"/>
      <c r="F2" s="952"/>
      <c r="G2" s="952"/>
      <c r="H2" s="952"/>
      <c r="I2" s="953"/>
      <c r="J2" s="923" t="s">
        <v>452</v>
      </c>
      <c r="K2" s="926" t="s">
        <v>453</v>
      </c>
      <c r="L2" s="923" t="s">
        <v>454</v>
      </c>
      <c r="M2" s="923" t="s">
        <v>455</v>
      </c>
      <c r="N2" s="926" t="s">
        <v>456</v>
      </c>
      <c r="O2" s="926" t="s">
        <v>457</v>
      </c>
      <c r="P2" s="960" t="s">
        <v>458</v>
      </c>
    </row>
    <row r="3" spans="1:16" ht="15">
      <c r="A3" s="967"/>
      <c r="B3" s="946"/>
      <c r="C3" s="949"/>
      <c r="D3" s="954" t="s">
        <v>126</v>
      </c>
      <c r="E3" s="956" t="s">
        <v>127</v>
      </c>
      <c r="F3" s="956"/>
      <c r="G3" s="956"/>
      <c r="H3" s="957"/>
      <c r="I3" s="958" t="s">
        <v>128</v>
      </c>
      <c r="J3" s="924"/>
      <c r="K3" s="927"/>
      <c r="L3" s="924"/>
      <c r="M3" s="924"/>
      <c r="N3" s="927"/>
      <c r="O3" s="927"/>
      <c r="P3" s="961"/>
    </row>
    <row r="4" spans="1:16" ht="14.25" customHeight="1">
      <c r="A4" s="967"/>
      <c r="B4" s="946"/>
      <c r="C4" s="949"/>
      <c r="D4" s="954"/>
      <c r="E4" s="929" t="s">
        <v>134</v>
      </c>
      <c r="F4" s="956" t="s">
        <v>459</v>
      </c>
      <c r="G4" s="956"/>
      <c r="H4" s="957"/>
      <c r="I4" s="958"/>
      <c r="J4" s="924"/>
      <c r="K4" s="927"/>
      <c r="L4" s="924"/>
      <c r="M4" s="924"/>
      <c r="N4" s="927"/>
      <c r="O4" s="927"/>
      <c r="P4" s="961"/>
    </row>
    <row r="5" spans="1:16" ht="22.5" customHeight="1">
      <c r="A5" s="967"/>
      <c r="B5" s="946"/>
      <c r="C5" s="949"/>
      <c r="D5" s="954"/>
      <c r="E5" s="929"/>
      <c r="F5" s="929" t="s">
        <v>136</v>
      </c>
      <c r="G5" s="929" t="s">
        <v>137</v>
      </c>
      <c r="H5" s="931" t="s">
        <v>138</v>
      </c>
      <c r="I5" s="958"/>
      <c r="J5" s="924"/>
      <c r="K5" s="927"/>
      <c r="L5" s="924"/>
      <c r="M5" s="924"/>
      <c r="N5" s="927"/>
      <c r="O5" s="927"/>
      <c r="P5" s="961"/>
    </row>
    <row r="6" spans="1:16" ht="20.25" customHeight="1">
      <c r="A6" s="967"/>
      <c r="B6" s="946"/>
      <c r="C6" s="949"/>
      <c r="D6" s="954"/>
      <c r="E6" s="929"/>
      <c r="F6" s="929"/>
      <c r="G6" s="929"/>
      <c r="H6" s="931"/>
      <c r="I6" s="958"/>
      <c r="J6" s="924"/>
      <c r="K6" s="927"/>
      <c r="L6" s="924"/>
      <c r="M6" s="924"/>
      <c r="N6" s="927"/>
      <c r="O6" s="927"/>
      <c r="P6" s="961"/>
    </row>
    <row r="7" spans="1:16" ht="21.75" customHeight="1" thickBot="1">
      <c r="A7" s="968"/>
      <c r="B7" s="947"/>
      <c r="C7" s="950"/>
      <c r="D7" s="955"/>
      <c r="E7" s="930"/>
      <c r="F7" s="930"/>
      <c r="G7" s="930"/>
      <c r="H7" s="932"/>
      <c r="I7" s="959"/>
      <c r="J7" s="925"/>
      <c r="K7" s="928"/>
      <c r="L7" s="925"/>
      <c r="M7" s="925"/>
      <c r="N7" s="928"/>
      <c r="O7" s="928"/>
      <c r="P7" s="962"/>
    </row>
    <row r="8" spans="1:16" ht="16.5" thickBot="1">
      <c r="A8" s="963" t="s">
        <v>462</v>
      </c>
      <c r="B8" s="964"/>
      <c r="C8" s="964"/>
      <c r="D8" s="964"/>
      <c r="E8" s="964"/>
      <c r="F8" s="964"/>
      <c r="G8" s="964"/>
      <c r="H8" s="964"/>
      <c r="I8" s="964"/>
      <c r="J8" s="964"/>
      <c r="K8" s="964"/>
      <c r="L8" s="964"/>
      <c r="M8" s="964"/>
      <c r="N8" s="964"/>
      <c r="O8" s="964"/>
      <c r="P8" s="965"/>
    </row>
    <row r="9" spans="1:16" ht="69" customHeight="1" thickBot="1">
      <c r="A9" s="605" t="s">
        <v>395</v>
      </c>
      <c r="B9" s="606" t="s">
        <v>480</v>
      </c>
      <c r="C9" s="607">
        <v>5</v>
      </c>
      <c r="D9" s="608">
        <f>C9*30</f>
        <v>150</v>
      </c>
      <c r="E9" s="609">
        <f>SUM(F9:H9)</f>
        <v>52</v>
      </c>
      <c r="F9" s="610">
        <v>30</v>
      </c>
      <c r="G9" s="610"/>
      <c r="H9" s="610">
        <v>22</v>
      </c>
      <c r="I9" s="611">
        <f>D9-E9</f>
        <v>98</v>
      </c>
      <c r="J9" s="612" t="s">
        <v>460</v>
      </c>
      <c r="K9" s="613" t="s">
        <v>531</v>
      </c>
      <c r="L9" s="613" t="s">
        <v>461</v>
      </c>
      <c r="M9" s="613" t="s">
        <v>463</v>
      </c>
      <c r="N9" s="614" t="s">
        <v>481</v>
      </c>
      <c r="O9" s="614" t="s">
        <v>482</v>
      </c>
      <c r="P9" s="615" t="s">
        <v>555</v>
      </c>
    </row>
    <row r="10" spans="1:16" ht="17.25" customHeight="1">
      <c r="A10" s="503"/>
      <c r="B10" s="504"/>
      <c r="C10" s="505"/>
      <c r="D10" s="505"/>
      <c r="E10" s="506"/>
      <c r="F10" s="506"/>
      <c r="G10" s="506"/>
      <c r="H10" s="506"/>
      <c r="I10" s="507"/>
      <c r="J10" s="505"/>
      <c r="K10" s="385"/>
      <c r="L10" s="385"/>
      <c r="M10" s="508"/>
      <c r="N10" s="620"/>
      <c r="O10" s="620"/>
      <c r="P10" s="509"/>
    </row>
    <row r="11" spans="2:16" s="411" customFormat="1" ht="18.75">
      <c r="B11" s="412"/>
      <c r="C11" s="413" t="s">
        <v>523</v>
      </c>
      <c r="D11" s="414"/>
      <c r="E11" s="414"/>
      <c r="F11" s="414"/>
      <c r="G11" s="414"/>
      <c r="H11" s="414"/>
      <c r="I11" s="414"/>
      <c r="J11" s="414"/>
      <c r="K11" s="616"/>
      <c r="L11" s="414"/>
      <c r="M11" s="414"/>
      <c r="N11" s="619"/>
      <c r="O11" s="619"/>
      <c r="P11" s="412"/>
    </row>
    <row r="12" spans="1:16" ht="2.25" customHeight="1" thickBot="1">
      <c r="A12" s="374"/>
      <c r="B12" s="375"/>
      <c r="C12" s="374"/>
      <c r="D12" s="374"/>
      <c r="E12" s="374"/>
      <c r="F12" s="374"/>
      <c r="G12" s="374"/>
      <c r="H12" s="374"/>
      <c r="I12" s="374"/>
      <c r="J12" s="374"/>
      <c r="L12" s="374"/>
      <c r="M12" s="374"/>
      <c r="P12" s="375"/>
    </row>
    <row r="13" spans="1:16" ht="15" customHeight="1">
      <c r="A13" s="966" t="s">
        <v>117</v>
      </c>
      <c r="B13" s="945" t="s">
        <v>118</v>
      </c>
      <c r="C13" s="948" t="s">
        <v>120</v>
      </c>
      <c r="D13" s="951" t="s">
        <v>121</v>
      </c>
      <c r="E13" s="952"/>
      <c r="F13" s="952"/>
      <c r="G13" s="952"/>
      <c r="H13" s="952"/>
      <c r="I13" s="953"/>
      <c r="J13" s="923" t="s">
        <v>452</v>
      </c>
      <c r="K13" s="926" t="s">
        <v>453</v>
      </c>
      <c r="L13" s="923" t="s">
        <v>454</v>
      </c>
      <c r="M13" s="923" t="s">
        <v>455</v>
      </c>
      <c r="N13" s="926" t="s">
        <v>456</v>
      </c>
      <c r="O13" s="926" t="s">
        <v>457</v>
      </c>
      <c r="P13" s="960" t="s">
        <v>458</v>
      </c>
    </row>
    <row r="14" spans="1:16" ht="15">
      <c r="A14" s="967"/>
      <c r="B14" s="946"/>
      <c r="C14" s="949"/>
      <c r="D14" s="954" t="s">
        <v>126</v>
      </c>
      <c r="E14" s="956" t="s">
        <v>127</v>
      </c>
      <c r="F14" s="956"/>
      <c r="G14" s="956"/>
      <c r="H14" s="957"/>
      <c r="I14" s="958" t="s">
        <v>128</v>
      </c>
      <c r="J14" s="924"/>
      <c r="K14" s="927"/>
      <c r="L14" s="924"/>
      <c r="M14" s="924"/>
      <c r="N14" s="927"/>
      <c r="O14" s="927"/>
      <c r="P14" s="961"/>
    </row>
    <row r="15" spans="1:16" ht="14.25" customHeight="1">
      <c r="A15" s="967"/>
      <c r="B15" s="946"/>
      <c r="C15" s="949"/>
      <c r="D15" s="954"/>
      <c r="E15" s="929" t="s">
        <v>134</v>
      </c>
      <c r="F15" s="956" t="s">
        <v>459</v>
      </c>
      <c r="G15" s="956"/>
      <c r="H15" s="957"/>
      <c r="I15" s="958"/>
      <c r="J15" s="924"/>
      <c r="K15" s="927"/>
      <c r="L15" s="924"/>
      <c r="M15" s="924"/>
      <c r="N15" s="927"/>
      <c r="O15" s="927"/>
      <c r="P15" s="961"/>
    </row>
    <row r="16" spans="1:16" ht="22.5" customHeight="1">
      <c r="A16" s="967"/>
      <c r="B16" s="946"/>
      <c r="C16" s="949"/>
      <c r="D16" s="954"/>
      <c r="E16" s="929"/>
      <c r="F16" s="929" t="s">
        <v>136</v>
      </c>
      <c r="G16" s="929" t="s">
        <v>137</v>
      </c>
      <c r="H16" s="931" t="s">
        <v>138</v>
      </c>
      <c r="I16" s="958"/>
      <c r="J16" s="924"/>
      <c r="K16" s="927"/>
      <c r="L16" s="924"/>
      <c r="M16" s="924"/>
      <c r="N16" s="927"/>
      <c r="O16" s="927"/>
      <c r="P16" s="961"/>
    </row>
    <row r="17" spans="1:16" ht="20.25" customHeight="1">
      <c r="A17" s="967"/>
      <c r="B17" s="946"/>
      <c r="C17" s="949"/>
      <c r="D17" s="954"/>
      <c r="E17" s="929"/>
      <c r="F17" s="929"/>
      <c r="G17" s="929"/>
      <c r="H17" s="931"/>
      <c r="I17" s="958"/>
      <c r="J17" s="924"/>
      <c r="K17" s="927"/>
      <c r="L17" s="924"/>
      <c r="M17" s="924"/>
      <c r="N17" s="927"/>
      <c r="O17" s="927"/>
      <c r="P17" s="961"/>
    </row>
    <row r="18" spans="1:16" ht="15.75" thickBot="1">
      <c r="A18" s="968"/>
      <c r="B18" s="947"/>
      <c r="C18" s="950"/>
      <c r="D18" s="955"/>
      <c r="E18" s="930"/>
      <c r="F18" s="930"/>
      <c r="G18" s="930"/>
      <c r="H18" s="932"/>
      <c r="I18" s="959"/>
      <c r="J18" s="925"/>
      <c r="K18" s="928"/>
      <c r="L18" s="925"/>
      <c r="M18" s="925"/>
      <c r="N18" s="928"/>
      <c r="O18" s="928"/>
      <c r="P18" s="962"/>
    </row>
    <row r="19" spans="1:16" ht="15.75" customHeight="1" thickBot="1">
      <c r="A19" s="969" t="s">
        <v>462</v>
      </c>
      <c r="B19" s="970"/>
      <c r="C19" s="970"/>
      <c r="D19" s="970"/>
      <c r="E19" s="970"/>
      <c r="F19" s="970"/>
      <c r="G19" s="970"/>
      <c r="H19" s="970"/>
      <c r="I19" s="970"/>
      <c r="J19" s="970"/>
      <c r="K19" s="970"/>
      <c r="L19" s="970"/>
      <c r="M19" s="970"/>
      <c r="N19" s="970"/>
      <c r="O19" s="970"/>
      <c r="P19" s="971"/>
    </row>
    <row r="20" spans="1:16" ht="15.75" customHeight="1" thickBot="1">
      <c r="A20" s="936" t="s">
        <v>556</v>
      </c>
      <c r="B20" s="937"/>
      <c r="C20" s="937"/>
      <c r="D20" s="937"/>
      <c r="E20" s="937"/>
      <c r="F20" s="937"/>
      <c r="G20" s="937"/>
      <c r="H20" s="937"/>
      <c r="I20" s="937"/>
      <c r="J20" s="937"/>
      <c r="K20" s="937"/>
      <c r="L20" s="937"/>
      <c r="M20" s="937"/>
      <c r="N20" s="937"/>
      <c r="O20" s="937"/>
      <c r="P20" s="938"/>
    </row>
    <row r="21" spans="1:16" ht="42.75" customHeight="1">
      <c r="A21" s="383" t="s">
        <v>395</v>
      </c>
      <c r="B21" s="565" t="s">
        <v>550</v>
      </c>
      <c r="C21" s="566">
        <v>5</v>
      </c>
      <c r="D21" s="567">
        <f>C21*30</f>
        <v>150</v>
      </c>
      <c r="E21" s="568">
        <f>SUM(F21:H21)</f>
        <v>52</v>
      </c>
      <c r="F21" s="569">
        <v>30</v>
      </c>
      <c r="G21" s="569"/>
      <c r="H21" s="569">
        <v>22</v>
      </c>
      <c r="I21" s="570">
        <f>D21-E21</f>
        <v>98</v>
      </c>
      <c r="J21" s="571" t="s">
        <v>460</v>
      </c>
      <c r="K21" s="571"/>
      <c r="L21" s="572" t="s">
        <v>461</v>
      </c>
      <c r="M21" s="572" t="s">
        <v>463</v>
      </c>
      <c r="N21" s="771"/>
      <c r="O21" s="604"/>
      <c r="P21" s="621"/>
    </row>
    <row r="22" spans="1:16" ht="54.75" customHeight="1">
      <c r="A22" s="562" t="s">
        <v>396</v>
      </c>
      <c r="B22" s="565" t="s">
        <v>551</v>
      </c>
      <c r="C22" s="566">
        <v>5</v>
      </c>
      <c r="D22" s="567">
        <f>C22*30</f>
        <v>150</v>
      </c>
      <c r="E22" s="568">
        <f>SUM(F22:H22)</f>
        <v>52</v>
      </c>
      <c r="F22" s="569">
        <v>30</v>
      </c>
      <c r="G22" s="569"/>
      <c r="H22" s="569">
        <v>22</v>
      </c>
      <c r="I22" s="570">
        <f>D22-E22</f>
        <v>98</v>
      </c>
      <c r="J22" s="571" t="s">
        <v>460</v>
      </c>
      <c r="K22" s="571" t="s">
        <v>531</v>
      </c>
      <c r="L22" s="572" t="s">
        <v>461</v>
      </c>
      <c r="M22" s="572" t="s">
        <v>463</v>
      </c>
      <c r="N22" s="771"/>
      <c r="O22" s="604"/>
      <c r="P22" s="621"/>
    </row>
    <row r="23" spans="1:16" ht="45.75" customHeight="1" thickBot="1">
      <c r="A23" s="622" t="s">
        <v>397</v>
      </c>
      <c r="B23" s="565" t="s">
        <v>557</v>
      </c>
      <c r="C23" s="566">
        <v>5</v>
      </c>
      <c r="D23" s="567">
        <f>C23*30</f>
        <v>150</v>
      </c>
      <c r="E23" s="568">
        <f>SUM(F23:H23)</f>
        <v>52</v>
      </c>
      <c r="F23" s="569">
        <v>30</v>
      </c>
      <c r="G23" s="569"/>
      <c r="H23" s="569">
        <v>22</v>
      </c>
      <c r="I23" s="570">
        <f>D23-E23</f>
        <v>98</v>
      </c>
      <c r="J23" s="571" t="s">
        <v>460</v>
      </c>
      <c r="K23" s="571" t="s">
        <v>531</v>
      </c>
      <c r="L23" s="572" t="s">
        <v>461</v>
      </c>
      <c r="M23" s="572" t="s">
        <v>463</v>
      </c>
      <c r="N23" s="771"/>
      <c r="O23" s="604"/>
      <c r="P23" s="621"/>
    </row>
    <row r="24" spans="1:16" ht="25.5" customHeight="1" thickBot="1">
      <c r="A24" s="920" t="s">
        <v>562</v>
      </c>
      <c r="B24" s="921"/>
      <c r="C24" s="921"/>
      <c r="D24" s="921"/>
      <c r="E24" s="921"/>
      <c r="F24" s="921"/>
      <c r="G24" s="921"/>
      <c r="H24" s="921"/>
      <c r="I24" s="921"/>
      <c r="J24" s="921"/>
      <c r="K24" s="921"/>
      <c r="L24" s="921"/>
      <c r="M24" s="921"/>
      <c r="N24" s="921"/>
      <c r="O24" s="921"/>
      <c r="P24" s="922"/>
    </row>
    <row r="25" spans="1:16" ht="84.75" customHeight="1">
      <c r="A25" s="383" t="s">
        <v>398</v>
      </c>
      <c r="B25" s="556" t="s">
        <v>534</v>
      </c>
      <c r="C25" s="557">
        <v>5</v>
      </c>
      <c r="D25" s="558">
        <f>C25*30</f>
        <v>150</v>
      </c>
      <c r="E25" s="381">
        <f>SUM(F25:H25)</f>
        <v>52</v>
      </c>
      <c r="F25" s="382">
        <v>30</v>
      </c>
      <c r="G25" s="382"/>
      <c r="H25" s="382">
        <v>22</v>
      </c>
      <c r="I25" s="559">
        <f>D25-E25</f>
        <v>98</v>
      </c>
      <c r="J25" s="540" t="s">
        <v>460</v>
      </c>
      <c r="K25" s="541" t="s">
        <v>531</v>
      </c>
      <c r="L25" s="541" t="s">
        <v>461</v>
      </c>
      <c r="M25" s="541" t="s">
        <v>463</v>
      </c>
      <c r="N25" s="560" t="s">
        <v>467</v>
      </c>
      <c r="O25" s="560" t="s">
        <v>468</v>
      </c>
      <c r="P25" s="561" t="s">
        <v>469</v>
      </c>
    </row>
    <row r="26" spans="1:16" ht="92.25" customHeight="1">
      <c r="A26" s="562" t="s">
        <v>399</v>
      </c>
      <c r="B26" s="548" t="s">
        <v>476</v>
      </c>
      <c r="C26" s="549">
        <v>5</v>
      </c>
      <c r="D26" s="550">
        <f>C26*30</f>
        <v>150</v>
      </c>
      <c r="E26" s="387">
        <f>SUM(F26:H26)</f>
        <v>52</v>
      </c>
      <c r="F26" s="388">
        <v>30</v>
      </c>
      <c r="G26" s="388"/>
      <c r="H26" s="388">
        <v>22</v>
      </c>
      <c r="I26" s="551">
        <f>D26-E26</f>
        <v>98</v>
      </c>
      <c r="J26" s="537" t="s">
        <v>460</v>
      </c>
      <c r="K26" s="538" t="s">
        <v>531</v>
      </c>
      <c r="L26" s="538" t="s">
        <v>461</v>
      </c>
      <c r="M26" s="538" t="s">
        <v>463</v>
      </c>
      <c r="N26" s="552" t="s">
        <v>477</v>
      </c>
      <c r="O26" s="552" t="s">
        <v>478</v>
      </c>
      <c r="P26" s="563" t="s">
        <v>479</v>
      </c>
    </row>
    <row r="27" spans="1:16" ht="85.5" customHeight="1" thickBot="1">
      <c r="A27" s="564" t="s">
        <v>400</v>
      </c>
      <c r="B27" s="588" t="s">
        <v>494</v>
      </c>
      <c r="C27" s="566">
        <v>5</v>
      </c>
      <c r="D27" s="567">
        <f>C27*30</f>
        <v>150</v>
      </c>
      <c r="E27" s="568">
        <f>SUM(F27:H27)</f>
        <v>52</v>
      </c>
      <c r="F27" s="569">
        <v>30</v>
      </c>
      <c r="G27" s="569"/>
      <c r="H27" s="569">
        <v>22</v>
      </c>
      <c r="I27" s="570">
        <f>D27-E27</f>
        <v>98</v>
      </c>
      <c r="J27" s="571" t="s">
        <v>460</v>
      </c>
      <c r="K27" s="572" t="s">
        <v>531</v>
      </c>
      <c r="L27" s="572" t="s">
        <v>461</v>
      </c>
      <c r="M27" s="572" t="s">
        <v>463</v>
      </c>
      <c r="N27" s="583" t="s">
        <v>495</v>
      </c>
      <c r="O27" s="583" t="s">
        <v>496</v>
      </c>
      <c r="P27" s="584" t="s">
        <v>554</v>
      </c>
    </row>
    <row r="28" spans="1:16" ht="28.5" customHeight="1" thickBot="1">
      <c r="A28" s="939" t="s">
        <v>565</v>
      </c>
      <c r="B28" s="940"/>
      <c r="C28" s="940"/>
      <c r="D28" s="940"/>
      <c r="E28" s="940"/>
      <c r="F28" s="940"/>
      <c r="G28" s="940"/>
      <c r="H28" s="940"/>
      <c r="I28" s="940"/>
      <c r="J28" s="940"/>
      <c r="K28" s="940"/>
      <c r="L28" s="940"/>
      <c r="M28" s="940"/>
      <c r="N28" s="940"/>
      <c r="O28" s="940"/>
      <c r="P28" s="941"/>
    </row>
    <row r="29" spans="1:16" ht="81.75" customHeight="1">
      <c r="A29" s="573" t="s">
        <v>401</v>
      </c>
      <c r="B29" s="585" t="s">
        <v>470</v>
      </c>
      <c r="C29" s="574">
        <v>5</v>
      </c>
      <c r="D29" s="575">
        <f>C29*30</f>
        <v>150</v>
      </c>
      <c r="E29" s="576">
        <f>SUM(F29:H29)</f>
        <v>52</v>
      </c>
      <c r="F29" s="577">
        <v>30</v>
      </c>
      <c r="G29" s="577"/>
      <c r="H29" s="577">
        <v>22</v>
      </c>
      <c r="I29" s="578">
        <f>D29-E29</f>
        <v>98</v>
      </c>
      <c r="J29" s="579" t="s">
        <v>460</v>
      </c>
      <c r="K29" s="580" t="s">
        <v>531</v>
      </c>
      <c r="L29" s="580" t="s">
        <v>461</v>
      </c>
      <c r="M29" s="580" t="s">
        <v>463</v>
      </c>
      <c r="N29" s="581" t="s">
        <v>471</v>
      </c>
      <c r="O29" s="581" t="s">
        <v>472</v>
      </c>
      <c r="P29" s="582" t="s">
        <v>529</v>
      </c>
    </row>
    <row r="30" spans="1:16" ht="81.75" customHeight="1">
      <c r="A30" s="562" t="s">
        <v>402</v>
      </c>
      <c r="B30" s="553" t="s">
        <v>504</v>
      </c>
      <c r="C30" s="549">
        <v>5</v>
      </c>
      <c r="D30" s="550">
        <f>C30*30</f>
        <v>150</v>
      </c>
      <c r="E30" s="387">
        <f>SUM(F30:H30)</f>
        <v>52</v>
      </c>
      <c r="F30" s="388">
        <v>30</v>
      </c>
      <c r="G30" s="388"/>
      <c r="H30" s="388">
        <v>22</v>
      </c>
      <c r="I30" s="551">
        <f>D30-E30</f>
        <v>98</v>
      </c>
      <c r="J30" s="537" t="s">
        <v>460</v>
      </c>
      <c r="K30" s="538" t="s">
        <v>531</v>
      </c>
      <c r="L30" s="538" t="s">
        <v>461</v>
      </c>
      <c r="M30" s="538" t="s">
        <v>463</v>
      </c>
      <c r="N30" s="552" t="s">
        <v>505</v>
      </c>
      <c r="O30" s="552" t="s">
        <v>506</v>
      </c>
      <c r="P30" s="563" t="s">
        <v>529</v>
      </c>
    </row>
    <row r="31" spans="1:16" ht="60" customHeight="1" thickBot="1">
      <c r="A31" s="542" t="s">
        <v>403</v>
      </c>
      <c r="B31" s="587" t="s">
        <v>514</v>
      </c>
      <c r="C31" s="543">
        <v>5</v>
      </c>
      <c r="D31" s="543">
        <f>C31*30</f>
        <v>150</v>
      </c>
      <c r="E31" s="495">
        <f>SUM(F31:H31)</f>
        <v>52</v>
      </c>
      <c r="F31" s="495">
        <v>30</v>
      </c>
      <c r="G31" s="495"/>
      <c r="H31" s="495">
        <v>22</v>
      </c>
      <c r="I31" s="544">
        <f>D31-E31</f>
        <v>98</v>
      </c>
      <c r="J31" s="543" t="s">
        <v>460</v>
      </c>
      <c r="K31" s="545" t="s">
        <v>531</v>
      </c>
      <c r="L31" s="545" t="s">
        <v>461</v>
      </c>
      <c r="M31" s="546" t="s">
        <v>463</v>
      </c>
      <c r="N31" s="770" t="s">
        <v>516</v>
      </c>
      <c r="O31" s="770" t="s">
        <v>515</v>
      </c>
      <c r="P31" s="547" t="s">
        <v>517</v>
      </c>
    </row>
    <row r="32" spans="1:16" ht="25.5" customHeight="1" thickBot="1">
      <c r="A32" s="942" t="s">
        <v>561</v>
      </c>
      <c r="B32" s="943"/>
      <c r="C32" s="943"/>
      <c r="D32" s="943"/>
      <c r="E32" s="943"/>
      <c r="F32" s="943"/>
      <c r="G32" s="943"/>
      <c r="H32" s="943"/>
      <c r="I32" s="943"/>
      <c r="J32" s="943"/>
      <c r="K32" s="943"/>
      <c r="L32" s="943"/>
      <c r="M32" s="943"/>
      <c r="N32" s="943"/>
      <c r="O32" s="943"/>
      <c r="P32" s="944"/>
    </row>
    <row r="33" spans="1:16" ht="75" customHeight="1">
      <c r="A33" s="562" t="s">
        <v>404</v>
      </c>
      <c r="B33" s="548" t="s">
        <v>491</v>
      </c>
      <c r="C33" s="549">
        <v>5</v>
      </c>
      <c r="D33" s="550">
        <f>C33*30</f>
        <v>150</v>
      </c>
      <c r="E33" s="387">
        <f>SUM(F33:H33)</f>
        <v>52</v>
      </c>
      <c r="F33" s="388">
        <v>30</v>
      </c>
      <c r="G33" s="388"/>
      <c r="H33" s="388">
        <v>22</v>
      </c>
      <c r="I33" s="551">
        <f>D33-E33</f>
        <v>98</v>
      </c>
      <c r="J33" s="537" t="s">
        <v>460</v>
      </c>
      <c r="K33" s="538" t="s">
        <v>531</v>
      </c>
      <c r="L33" s="538" t="s">
        <v>461</v>
      </c>
      <c r="M33" s="538" t="s">
        <v>463</v>
      </c>
      <c r="N33" s="552" t="s">
        <v>492</v>
      </c>
      <c r="O33" s="552" t="s">
        <v>493</v>
      </c>
      <c r="P33" s="563" t="s">
        <v>469</v>
      </c>
    </row>
    <row r="34" spans="1:16" ht="83.25" customHeight="1">
      <c r="A34" s="562" t="s">
        <v>405</v>
      </c>
      <c r="B34" s="554" t="s">
        <v>497</v>
      </c>
      <c r="C34" s="549">
        <v>5</v>
      </c>
      <c r="D34" s="550">
        <f>C34*30</f>
        <v>150</v>
      </c>
      <c r="E34" s="387">
        <f>SUM(F34:H34)</f>
        <v>52</v>
      </c>
      <c r="F34" s="555">
        <v>30</v>
      </c>
      <c r="G34" s="555"/>
      <c r="H34" s="555">
        <v>22</v>
      </c>
      <c r="I34" s="551">
        <f>D34-E34</f>
        <v>98</v>
      </c>
      <c r="J34" s="537" t="s">
        <v>460</v>
      </c>
      <c r="K34" s="538" t="s">
        <v>531</v>
      </c>
      <c r="L34" s="538" t="s">
        <v>461</v>
      </c>
      <c r="M34" s="538" t="s">
        <v>463</v>
      </c>
      <c r="N34" s="552" t="s">
        <v>498</v>
      </c>
      <c r="O34" s="552" t="s">
        <v>499</v>
      </c>
      <c r="P34" s="563" t="s">
        <v>553</v>
      </c>
    </row>
    <row r="35" spans="1:16" ht="83.25" customHeight="1" thickBot="1">
      <c r="A35" s="562" t="s">
        <v>406</v>
      </c>
      <c r="B35" s="553" t="s">
        <v>512</v>
      </c>
      <c r="C35" s="549">
        <v>5</v>
      </c>
      <c r="D35" s="550">
        <f>C35*30</f>
        <v>150</v>
      </c>
      <c r="E35" s="387">
        <f>SUM(F35:H35)</f>
        <v>52</v>
      </c>
      <c r="F35" s="388">
        <v>30</v>
      </c>
      <c r="G35" s="388"/>
      <c r="H35" s="388">
        <v>22</v>
      </c>
      <c r="I35" s="551">
        <f>D35-E35</f>
        <v>98</v>
      </c>
      <c r="J35" s="537" t="s">
        <v>460</v>
      </c>
      <c r="K35" s="538" t="s">
        <v>531</v>
      </c>
      <c r="L35" s="538" t="s">
        <v>461</v>
      </c>
      <c r="M35" s="538" t="s">
        <v>463</v>
      </c>
      <c r="N35" s="539" t="s">
        <v>513</v>
      </c>
      <c r="O35" s="552" t="s">
        <v>543</v>
      </c>
      <c r="P35" s="563" t="s">
        <v>554</v>
      </c>
    </row>
    <row r="36" spans="1:16" ht="33" customHeight="1" thickBot="1">
      <c r="A36" s="917" t="s">
        <v>560</v>
      </c>
      <c r="B36" s="918"/>
      <c r="C36" s="918"/>
      <c r="D36" s="918"/>
      <c r="E36" s="918"/>
      <c r="F36" s="918"/>
      <c r="G36" s="918"/>
      <c r="H36" s="918"/>
      <c r="I36" s="918"/>
      <c r="J36" s="918"/>
      <c r="K36" s="918"/>
      <c r="L36" s="918"/>
      <c r="M36" s="918"/>
      <c r="N36" s="918"/>
      <c r="O36" s="918"/>
      <c r="P36" s="919"/>
    </row>
    <row r="37" spans="1:16" ht="80.25" customHeight="1">
      <c r="A37" s="562" t="s">
        <v>212</v>
      </c>
      <c r="B37" s="548" t="s">
        <v>483</v>
      </c>
      <c r="C37" s="549">
        <v>5</v>
      </c>
      <c r="D37" s="550">
        <f>C37*30</f>
        <v>150</v>
      </c>
      <c r="E37" s="387">
        <f>SUM(F37:H37)</f>
        <v>52</v>
      </c>
      <c r="F37" s="388">
        <v>30</v>
      </c>
      <c r="G37" s="388"/>
      <c r="H37" s="388">
        <v>22</v>
      </c>
      <c r="I37" s="551">
        <f>D37-E37</f>
        <v>98</v>
      </c>
      <c r="J37" s="537" t="s">
        <v>460</v>
      </c>
      <c r="K37" s="538" t="s">
        <v>531</v>
      </c>
      <c r="L37" s="538" t="s">
        <v>461</v>
      </c>
      <c r="M37" s="538" t="s">
        <v>463</v>
      </c>
      <c r="N37" s="552" t="s">
        <v>484</v>
      </c>
      <c r="O37" s="552" t="s">
        <v>485</v>
      </c>
      <c r="P37" s="563" t="s">
        <v>569</v>
      </c>
    </row>
    <row r="38" spans="1:16" ht="80.25" customHeight="1">
      <c r="A38" s="562" t="s">
        <v>524</v>
      </c>
      <c r="B38" s="553" t="s">
        <v>536</v>
      </c>
      <c r="C38" s="549">
        <v>5</v>
      </c>
      <c r="D38" s="550">
        <f>C38*30</f>
        <v>150</v>
      </c>
      <c r="E38" s="387">
        <f>SUM(F38:H38)</f>
        <v>52</v>
      </c>
      <c r="F38" s="388">
        <v>30</v>
      </c>
      <c r="G38" s="388"/>
      <c r="H38" s="388">
        <v>22</v>
      </c>
      <c r="I38" s="551">
        <f>D38-E38</f>
        <v>98</v>
      </c>
      <c r="J38" s="537" t="s">
        <v>460</v>
      </c>
      <c r="K38" s="538" t="s">
        <v>531</v>
      </c>
      <c r="L38" s="538" t="s">
        <v>461</v>
      </c>
      <c r="M38" s="538" t="s">
        <v>463</v>
      </c>
      <c r="N38" s="552" t="s">
        <v>510</v>
      </c>
      <c r="O38" s="539" t="s">
        <v>511</v>
      </c>
      <c r="P38" s="563" t="s">
        <v>503</v>
      </c>
    </row>
    <row r="39" spans="1:16" ht="83.25" customHeight="1" thickBot="1">
      <c r="A39" s="562" t="s">
        <v>525</v>
      </c>
      <c r="B39" s="548" t="s">
        <v>500</v>
      </c>
      <c r="C39" s="549">
        <v>5</v>
      </c>
      <c r="D39" s="550">
        <f>C39*30</f>
        <v>150</v>
      </c>
      <c r="E39" s="387">
        <f>SUM(F39:H39)</f>
        <v>52</v>
      </c>
      <c r="F39" s="388">
        <v>30</v>
      </c>
      <c r="G39" s="388"/>
      <c r="H39" s="388">
        <v>22</v>
      </c>
      <c r="I39" s="551">
        <f>D39-E39</f>
        <v>98</v>
      </c>
      <c r="J39" s="537" t="s">
        <v>460</v>
      </c>
      <c r="K39" s="538" t="s">
        <v>531</v>
      </c>
      <c r="L39" s="538" t="s">
        <v>461</v>
      </c>
      <c r="M39" s="538" t="s">
        <v>463</v>
      </c>
      <c r="N39" s="552" t="s">
        <v>501</v>
      </c>
      <c r="O39" s="552" t="s">
        <v>502</v>
      </c>
      <c r="P39" s="563" t="s">
        <v>503</v>
      </c>
    </row>
    <row r="40" spans="1:16" ht="30" customHeight="1" thickBot="1">
      <c r="A40" s="920" t="s">
        <v>558</v>
      </c>
      <c r="B40" s="921"/>
      <c r="C40" s="921"/>
      <c r="D40" s="921"/>
      <c r="E40" s="921"/>
      <c r="F40" s="921"/>
      <c r="G40" s="921"/>
      <c r="H40" s="921"/>
      <c r="I40" s="921"/>
      <c r="J40" s="921"/>
      <c r="K40" s="921"/>
      <c r="L40" s="921"/>
      <c r="M40" s="921"/>
      <c r="N40" s="921"/>
      <c r="O40" s="921"/>
      <c r="P40" s="922"/>
    </row>
    <row r="41" spans="1:16" ht="84" customHeight="1">
      <c r="A41" s="562" t="s">
        <v>526</v>
      </c>
      <c r="B41" s="586" t="s">
        <v>535</v>
      </c>
      <c r="C41" s="549">
        <v>5</v>
      </c>
      <c r="D41" s="550">
        <f>C41*30</f>
        <v>150</v>
      </c>
      <c r="E41" s="387">
        <f>SUM(F41:H41)</f>
        <v>52</v>
      </c>
      <c r="F41" s="388">
        <v>30</v>
      </c>
      <c r="G41" s="388"/>
      <c r="H41" s="388">
        <v>22</v>
      </c>
      <c r="I41" s="551">
        <f>D41-E41</f>
        <v>98</v>
      </c>
      <c r="J41" s="537" t="s">
        <v>460</v>
      </c>
      <c r="K41" s="538" t="s">
        <v>531</v>
      </c>
      <c r="L41" s="538" t="s">
        <v>461</v>
      </c>
      <c r="M41" s="538" t="s">
        <v>463</v>
      </c>
      <c r="N41" s="539" t="s">
        <v>465</v>
      </c>
      <c r="O41" s="539" t="s">
        <v>466</v>
      </c>
      <c r="P41" s="563" t="s">
        <v>464</v>
      </c>
    </row>
    <row r="42" spans="1:16" ht="79.5" customHeight="1">
      <c r="A42" s="562" t="s">
        <v>527</v>
      </c>
      <c r="B42" s="548" t="s">
        <v>552</v>
      </c>
      <c r="C42" s="549">
        <v>5</v>
      </c>
      <c r="D42" s="550">
        <f>C42*30</f>
        <v>150</v>
      </c>
      <c r="E42" s="387">
        <f>SUM(F42:H42)</f>
        <v>52</v>
      </c>
      <c r="F42" s="388">
        <v>30</v>
      </c>
      <c r="G42" s="388"/>
      <c r="H42" s="388">
        <v>22</v>
      </c>
      <c r="I42" s="551">
        <f>D42-E42</f>
        <v>98</v>
      </c>
      <c r="J42" s="537" t="s">
        <v>460</v>
      </c>
      <c r="K42" s="538" t="s">
        <v>531</v>
      </c>
      <c r="L42" s="538" t="s">
        <v>461</v>
      </c>
      <c r="M42" s="538" t="s">
        <v>463</v>
      </c>
      <c r="N42" s="552" t="s">
        <v>486</v>
      </c>
      <c r="O42" s="552" t="s">
        <v>487</v>
      </c>
      <c r="P42" s="563" t="s">
        <v>464</v>
      </c>
    </row>
    <row r="43" spans="1:16" ht="79.5" customHeight="1" thickBot="1">
      <c r="A43" s="564" t="s">
        <v>528</v>
      </c>
      <c r="B43" s="565" t="s">
        <v>537</v>
      </c>
      <c r="C43" s="566">
        <v>5</v>
      </c>
      <c r="D43" s="567">
        <f>C43*30</f>
        <v>150</v>
      </c>
      <c r="E43" s="568">
        <f>SUM(F43:H43)</f>
        <v>52</v>
      </c>
      <c r="F43" s="569">
        <v>30</v>
      </c>
      <c r="G43" s="569"/>
      <c r="H43" s="569">
        <v>22</v>
      </c>
      <c r="I43" s="570">
        <f>D43-E43</f>
        <v>98</v>
      </c>
      <c r="J43" s="571" t="s">
        <v>460</v>
      </c>
      <c r="K43" s="572" t="s">
        <v>531</v>
      </c>
      <c r="L43" s="572" t="s">
        <v>461</v>
      </c>
      <c r="M43" s="572" t="s">
        <v>463</v>
      </c>
      <c r="N43" s="771"/>
      <c r="O43" s="604"/>
      <c r="P43" s="563" t="s">
        <v>517</v>
      </c>
    </row>
    <row r="44" spans="1:16" ht="27" customHeight="1" thickBot="1">
      <c r="A44" s="933" t="s">
        <v>559</v>
      </c>
      <c r="B44" s="934"/>
      <c r="C44" s="934"/>
      <c r="D44" s="934"/>
      <c r="E44" s="934"/>
      <c r="F44" s="934"/>
      <c r="G44" s="934"/>
      <c r="H44" s="934"/>
      <c r="I44" s="934"/>
      <c r="J44" s="934"/>
      <c r="K44" s="934"/>
      <c r="L44" s="934"/>
      <c r="M44" s="934"/>
      <c r="N44" s="934"/>
      <c r="O44" s="934"/>
      <c r="P44" s="935"/>
    </row>
    <row r="45" spans="1:16" ht="84" customHeight="1">
      <c r="A45" s="573" t="s">
        <v>403</v>
      </c>
      <c r="B45" s="585" t="s">
        <v>473</v>
      </c>
      <c r="C45" s="574">
        <v>5</v>
      </c>
      <c r="D45" s="575">
        <f>C45*30</f>
        <v>150</v>
      </c>
      <c r="E45" s="576">
        <f>SUM(F45:H45)</f>
        <v>52</v>
      </c>
      <c r="F45" s="577">
        <v>30</v>
      </c>
      <c r="G45" s="577"/>
      <c r="H45" s="577">
        <v>22</v>
      </c>
      <c r="I45" s="578">
        <f>D45-E45</f>
        <v>98</v>
      </c>
      <c r="J45" s="579" t="s">
        <v>460</v>
      </c>
      <c r="K45" s="580" t="s">
        <v>531</v>
      </c>
      <c r="L45" s="580" t="s">
        <v>461</v>
      </c>
      <c r="M45" s="580" t="s">
        <v>463</v>
      </c>
      <c r="N45" s="581" t="s">
        <v>474</v>
      </c>
      <c r="O45" s="581" t="s">
        <v>475</v>
      </c>
      <c r="P45" s="582" t="s">
        <v>464</v>
      </c>
    </row>
    <row r="46" spans="1:16" ht="92.25" customHeight="1">
      <c r="A46" s="562" t="s">
        <v>549</v>
      </c>
      <c r="B46" s="548" t="s">
        <v>568</v>
      </c>
      <c r="C46" s="549">
        <v>5</v>
      </c>
      <c r="D46" s="550">
        <f>C46*30</f>
        <v>150</v>
      </c>
      <c r="E46" s="387">
        <f>SUM(F46:H46)</f>
        <v>52</v>
      </c>
      <c r="F46" s="388">
        <v>30</v>
      </c>
      <c r="G46" s="388"/>
      <c r="H46" s="388">
        <v>22</v>
      </c>
      <c r="I46" s="551">
        <f>D46-E46</f>
        <v>98</v>
      </c>
      <c r="J46" s="537" t="s">
        <v>460</v>
      </c>
      <c r="K46" s="538" t="s">
        <v>531</v>
      </c>
      <c r="L46" s="538" t="s">
        <v>461</v>
      </c>
      <c r="M46" s="538" t="s">
        <v>463</v>
      </c>
      <c r="N46" s="552" t="s">
        <v>518</v>
      </c>
      <c r="O46" s="589" t="s">
        <v>519</v>
      </c>
      <c r="P46" s="563" t="s">
        <v>464</v>
      </c>
    </row>
    <row r="47" spans="1:16" ht="81.75" customHeight="1">
      <c r="A47" s="562" t="s">
        <v>566</v>
      </c>
      <c r="B47" s="548" t="s">
        <v>488</v>
      </c>
      <c r="C47" s="549">
        <v>5</v>
      </c>
      <c r="D47" s="550">
        <f>C47*30</f>
        <v>150</v>
      </c>
      <c r="E47" s="387">
        <f>SUM(F47:H47)</f>
        <v>52</v>
      </c>
      <c r="F47" s="388">
        <v>30</v>
      </c>
      <c r="G47" s="388"/>
      <c r="H47" s="388">
        <v>22</v>
      </c>
      <c r="I47" s="551">
        <f>D47-E47</f>
        <v>98</v>
      </c>
      <c r="J47" s="537" t="s">
        <v>460</v>
      </c>
      <c r="K47" s="538" t="s">
        <v>531</v>
      </c>
      <c r="L47" s="538" t="s">
        <v>461</v>
      </c>
      <c r="M47" s="538" t="s">
        <v>463</v>
      </c>
      <c r="N47" s="552" t="s">
        <v>489</v>
      </c>
      <c r="O47" s="552" t="s">
        <v>490</v>
      </c>
      <c r="P47" s="563" t="s">
        <v>517</v>
      </c>
    </row>
    <row r="48" spans="1:16" ht="79.5" customHeight="1">
      <c r="A48" s="562" t="s">
        <v>567</v>
      </c>
      <c r="B48" s="553" t="s">
        <v>507</v>
      </c>
      <c r="C48" s="549">
        <v>5</v>
      </c>
      <c r="D48" s="550">
        <f>C48*30</f>
        <v>150</v>
      </c>
      <c r="E48" s="387">
        <f>SUM(F48:H48)</f>
        <v>52</v>
      </c>
      <c r="F48" s="388">
        <v>30</v>
      </c>
      <c r="G48" s="388"/>
      <c r="H48" s="388">
        <v>22</v>
      </c>
      <c r="I48" s="551">
        <f>D48-E48</f>
        <v>98</v>
      </c>
      <c r="J48" s="537" t="s">
        <v>460</v>
      </c>
      <c r="K48" s="538" t="s">
        <v>531</v>
      </c>
      <c r="L48" s="538" t="s">
        <v>461</v>
      </c>
      <c r="M48" s="538" t="s">
        <v>463</v>
      </c>
      <c r="N48" s="552" t="s">
        <v>508</v>
      </c>
      <c r="O48" s="552" t="s">
        <v>509</v>
      </c>
      <c r="P48" s="563" t="s">
        <v>530</v>
      </c>
    </row>
    <row r="50" spans="2:16" ht="79.5" customHeight="1">
      <c r="B50" s="376"/>
      <c r="N50" s="617"/>
      <c r="O50" s="617"/>
      <c r="P50" s="376"/>
    </row>
    <row r="51" spans="2:16" ht="79.5" customHeight="1">
      <c r="B51" s="376"/>
      <c r="N51" s="617"/>
      <c r="O51" s="617"/>
      <c r="P51" s="376"/>
    </row>
    <row r="52" spans="2:16" ht="79.5" customHeight="1">
      <c r="B52" s="376"/>
      <c r="N52" s="617"/>
      <c r="O52" s="617"/>
      <c r="P52" s="376"/>
    </row>
    <row r="53" spans="2:16" ht="78" customHeight="1">
      <c r="B53" s="376"/>
      <c r="N53" s="617"/>
      <c r="O53" s="617"/>
      <c r="P53" s="376"/>
    </row>
    <row r="54" spans="2:16" ht="56.25" customHeight="1">
      <c r="B54" s="376"/>
      <c r="N54" s="617"/>
      <c r="O54" s="617"/>
      <c r="P54" s="376"/>
    </row>
    <row r="55" spans="2:16" ht="85.5" customHeight="1">
      <c r="B55" s="376"/>
      <c r="N55" s="617"/>
      <c r="O55" s="617"/>
      <c r="P55" s="376"/>
    </row>
    <row r="56" spans="2:16" ht="15">
      <c r="B56" s="376"/>
      <c r="N56" s="617"/>
      <c r="O56" s="617"/>
      <c r="P56" s="376"/>
    </row>
    <row r="57" spans="2:16" ht="60" customHeight="1">
      <c r="B57" s="376"/>
      <c r="N57" s="617"/>
      <c r="O57" s="617"/>
      <c r="P57" s="376"/>
    </row>
    <row r="58" spans="1:13" ht="15">
      <c r="A58" s="378"/>
      <c r="C58" s="378"/>
      <c r="D58" s="378"/>
      <c r="E58" s="378"/>
      <c r="F58" s="378"/>
      <c r="G58" s="378"/>
      <c r="H58" s="378"/>
      <c r="I58" s="378"/>
      <c r="J58" s="378"/>
      <c r="K58" s="618"/>
      <c r="L58" s="378"/>
      <c r="M58" s="378"/>
    </row>
    <row r="59" spans="1:13" ht="15">
      <c r="A59" s="378"/>
      <c r="C59" s="378"/>
      <c r="D59" s="378"/>
      <c r="E59" s="378"/>
      <c r="F59" s="378"/>
      <c r="G59" s="378"/>
      <c r="H59" s="378"/>
      <c r="I59" s="378"/>
      <c r="J59" s="378"/>
      <c r="K59" s="618"/>
      <c r="L59" s="378"/>
      <c r="M59" s="378"/>
    </row>
  </sheetData>
  <sheetProtection/>
  <mergeCells count="47">
    <mergeCell ref="A19:P19"/>
    <mergeCell ref="M13:M18"/>
    <mergeCell ref="N13:N18"/>
    <mergeCell ref="O13:O18"/>
    <mergeCell ref="P13:P18"/>
    <mergeCell ref="D14:D18"/>
    <mergeCell ref="E14:H14"/>
    <mergeCell ref="I14:I18"/>
    <mergeCell ref="A13:A18"/>
    <mergeCell ref="B13:B18"/>
    <mergeCell ref="M2:M7"/>
    <mergeCell ref="N2:N7"/>
    <mergeCell ref="O2:O7"/>
    <mergeCell ref="P2:P7"/>
    <mergeCell ref="L13:L18"/>
    <mergeCell ref="L2:L7"/>
    <mergeCell ref="A8:P8"/>
    <mergeCell ref="A2:A7"/>
    <mergeCell ref="C13:C18"/>
    <mergeCell ref="D13:I13"/>
    <mergeCell ref="J13:J18"/>
    <mergeCell ref="K13:K18"/>
    <mergeCell ref="E15:E18"/>
    <mergeCell ref="F15:H15"/>
    <mergeCell ref="F16:F18"/>
    <mergeCell ref="G16:G18"/>
    <mergeCell ref="H16:H18"/>
    <mergeCell ref="A44:P44"/>
    <mergeCell ref="A20:P20"/>
    <mergeCell ref="A24:P24"/>
    <mergeCell ref="A28:P28"/>
    <mergeCell ref="A32:P32"/>
    <mergeCell ref="B2:B7"/>
    <mergeCell ref="C2:C7"/>
    <mergeCell ref="D2:I2"/>
    <mergeCell ref="D3:D7"/>
    <mergeCell ref="E3:H3"/>
    <mergeCell ref="A36:P36"/>
    <mergeCell ref="A40:P40"/>
    <mergeCell ref="J2:J7"/>
    <mergeCell ref="K2:K7"/>
    <mergeCell ref="F5:F7"/>
    <mergeCell ref="G5:G7"/>
    <mergeCell ref="H5:H7"/>
    <mergeCell ref="I3:I7"/>
    <mergeCell ref="E4:E7"/>
    <mergeCell ref="F4:H4"/>
  </mergeCells>
  <hyperlinks>
    <hyperlink ref="O38" r:id="rId1" display="https://ab.uu.edu.ua/edu-discipline/agrarne_pravo"/>
    <hyperlink ref="O45" r:id="rId2" display="https://ab.uu.edu.ua/edu-discipline/gospodarskii_protses"/>
    <hyperlink ref="O26" r:id="rId3" display="https://ab.uu.edu.ua/edu-discipline/notariat_ukrayini"/>
    <hyperlink ref="O9" r:id="rId4" display="https://ab.uu.edu.ua/edu-discipline/pravo_sotsialnogo_zabezpechennya"/>
    <hyperlink ref="O37" r:id="rId5" display="https://ab.uu.edu.ua/edu-discipline/ekologichne_pravo"/>
    <hyperlink ref="O42" r:id="rId6" display="https://ab.uu.edu.ua/edu-discipline/podatkove_ta_mitne_pravo"/>
    <hyperlink ref="O47" r:id="rId7" display="https://ab.uu.edu.ua/edu-discipline/bankivske_pravo"/>
    <hyperlink ref="O27" r:id="rId8" display="https://ab.uu.edu.ua/edu-discipline/vikonavche_provadzhennya"/>
    <hyperlink ref="O39" r:id="rId9" display="https://ab.uu.edu.ua/edu-discipline/zhitlove_pravo"/>
    <hyperlink ref="O41" r:id="rId10" display="https://ab.uu.edu.ua/edu-discipline/yuridichna_vidpovidalnist_u_gospodarskii_diyalnosti"/>
    <hyperlink ref="O29" r:id="rId11" display="https://ab.uu.edu.ua/edu-discipline/administrativne_protsesualne_pravo"/>
    <hyperlink ref="O25" r:id="rId12" display="https://ab.uu.edu.ua/edu-discipline/advokatura_ukrayini"/>
    <hyperlink ref="N25" r:id="rId13" display="https://vo.uu.edu.ua/course/view.php?id=841"/>
    <hyperlink ref="N29" r:id="rId14" display="https://vo.uu.edu.ua/course/view.php?id=225"/>
    <hyperlink ref="N45" r:id="rId15" display="https://vo.uu.edu.ua/course/view.php?id=9405"/>
    <hyperlink ref="N26" r:id="rId16" display="https://vo.uu.edu.ua/course/view.php?id=10192"/>
    <hyperlink ref="N9" r:id="rId17" display="https://vo.uu.edu.ua/course/view.php?id=853"/>
    <hyperlink ref="N37" r:id="rId18" display="https://vo.uu.edu.ua/course/view.php?id=9407"/>
    <hyperlink ref="N42" r:id="rId19" display="https://vo.uu.edu.ua/course/view.php?id=9408"/>
    <hyperlink ref="N47" r:id="rId20" display="https://vo.uu.edu.ua/course/view.php?id=820"/>
    <hyperlink ref="N27" r:id="rId21" display="https://vo.uu.edu.ua/course/view.php?id=9409"/>
    <hyperlink ref="N39" r:id="rId22" display="https://vo.uu.edu.ua/course/view.php?id=852"/>
    <hyperlink ref="N30" r:id="rId23" display="https://vo.uu.edu.ua/course/view.php?id=296"/>
    <hyperlink ref="N38" r:id="rId24" display="https://vo.uu.edu.ua/course/view.php?id=838"/>
    <hyperlink ref="N41" r:id="rId25" display="https://vo.uu.edu.ua/course/view.php?id=9411"/>
    <hyperlink ref="O30" r:id="rId26" display="https://ab.uu.edu.ua/edu-discipline/admin_vidpovidalnist"/>
    <hyperlink ref="O48" r:id="rId27" display="https://ab.uu.edu.ua/edu-discipline/admin_reforma_ta_municipalne_pravo"/>
    <hyperlink ref="N48" r:id="rId28" display="https://vo.uu.edu.ua/course/view.php?id=12742"/>
    <hyperlink ref="O31" r:id="rId29" display="https://ab.uu.edu.ua/edu-discipline/publichne_administruvannya_u_sferakh_suspilnikh_vidnosin"/>
    <hyperlink ref="N31" r:id="rId30" display="https://vo.uu.edu.ua/course/view.php?id=10625"/>
    <hyperlink ref="O33" r:id="rId31" display="https://ab.uu.edu.ua/edu-discipline/teoriya_dokaziv"/>
    <hyperlink ref="O34" r:id="rId32" display="https://ab.uu.edu.ua/edu-discipline/kriminalistika"/>
    <hyperlink ref="N33" r:id="rId33" display="https://vo.uu.edu.ua/course/view.php?id=842"/>
    <hyperlink ref="N34" r:id="rId34" display="https://vo.uu.edu.ua/course/view.php?id=848"/>
    <hyperlink ref="N35" r:id="rId35" display="https://vo.uu.edu.ua/course/view.php?id=46"/>
    <hyperlink ref="O35" r:id="rId36" display="https://ab.uu.edu.ua/edu-discipline/criminologiya "/>
    <hyperlink ref="O46" r:id="rId37" display="https://ab.uu.edu.ua/edu-discipline/dilovodstvo_yurclinica"/>
  </hyperlinks>
  <printOptions horizontalCentered="1"/>
  <pageMargins left="0.11811023622047245" right="0.11811023622047245" top="0.1968503937007874" bottom="0.1968503937007874" header="0" footer="0"/>
  <pageSetup horizontalDpi="600" verticalDpi="600" orientation="landscape" paperSize="9" scale="69" r:id="rId38"/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view="pageBreakPreview" zoomScale="146" zoomScaleSheetLayoutView="146" zoomScalePageLayoutView="0" workbookViewId="0" topLeftCell="A1">
      <pane xSplit="2" ySplit="7" topLeftCell="E78" activePane="bottomRight" state="frozen"/>
      <selection pane="topLeft" activeCell="A1" sqref="A1"/>
      <selection pane="topRight" activeCell="E1" sqref="E1"/>
      <selection pane="bottomLeft" activeCell="A78" sqref="A7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>
      <c r="B1" s="972" t="s">
        <v>219</v>
      </c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  <c r="P1" s="972"/>
      <c r="Q1" s="972"/>
      <c r="R1" s="972"/>
      <c r="S1" s="972"/>
      <c r="T1" s="972"/>
      <c r="U1" s="972"/>
      <c r="V1" s="972"/>
      <c r="W1" s="972"/>
      <c r="X1" s="972"/>
      <c r="Y1" s="972"/>
      <c r="Z1" s="972"/>
    </row>
    <row r="2" spans="1:26" ht="13.5" customHeight="1">
      <c r="A2" s="98"/>
      <c r="B2" s="99"/>
      <c r="C2" s="982" t="s">
        <v>220</v>
      </c>
      <c r="D2" s="982"/>
      <c r="E2" s="982"/>
      <c r="F2" s="982"/>
      <c r="G2" s="982"/>
      <c r="H2" s="982" t="s">
        <v>221</v>
      </c>
      <c r="I2" s="982"/>
      <c r="J2" s="982"/>
      <c r="K2" s="982"/>
      <c r="L2" s="982"/>
      <c r="M2" s="982"/>
      <c r="N2" s="982"/>
      <c r="O2" s="983" t="s">
        <v>222</v>
      </c>
      <c r="P2" s="983"/>
      <c r="Q2" s="983"/>
      <c r="R2" s="983"/>
      <c r="S2" s="983"/>
      <c r="T2" s="983"/>
      <c r="U2" s="983"/>
      <c r="V2" s="983"/>
      <c r="W2" s="983"/>
      <c r="X2" s="983"/>
      <c r="Y2" s="983"/>
      <c r="Z2" s="983"/>
    </row>
    <row r="3" spans="1:78" ht="13.5" customHeight="1">
      <c r="A3" s="100" t="s">
        <v>223</v>
      </c>
      <c r="B3" s="101"/>
      <c r="C3" s="102"/>
      <c r="D3" s="102"/>
      <c r="E3" s="100"/>
      <c r="F3" s="102"/>
      <c r="G3" s="103"/>
      <c r="H3" s="984" t="s">
        <v>224</v>
      </c>
      <c r="I3" s="104"/>
      <c r="J3" s="100"/>
      <c r="K3" s="102"/>
      <c r="L3" s="102"/>
      <c r="M3" s="102"/>
      <c r="N3" s="102"/>
      <c r="O3" s="973" t="s">
        <v>225</v>
      </c>
      <c r="P3" s="973"/>
      <c r="Q3" s="973"/>
      <c r="R3" s="973" t="s">
        <v>226</v>
      </c>
      <c r="S3" s="973"/>
      <c r="T3" s="973"/>
      <c r="U3" s="973" t="s">
        <v>227</v>
      </c>
      <c r="V3" s="973"/>
      <c r="W3" s="973"/>
      <c r="X3" s="973" t="s">
        <v>228</v>
      </c>
      <c r="Y3" s="973"/>
      <c r="Z3" s="973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</row>
    <row r="4" spans="1:26" ht="13.5" customHeight="1">
      <c r="A4" s="105" t="s">
        <v>229</v>
      </c>
      <c r="B4" s="102" t="s">
        <v>230</v>
      </c>
      <c r="C4" s="102" t="s">
        <v>46</v>
      </c>
      <c r="D4" s="104" t="s">
        <v>231</v>
      </c>
      <c r="E4" s="100" t="s">
        <v>232</v>
      </c>
      <c r="F4" s="102" t="s">
        <v>232</v>
      </c>
      <c r="G4" s="102" t="s">
        <v>233</v>
      </c>
      <c r="H4" s="984"/>
      <c r="I4" s="104" t="s">
        <v>234</v>
      </c>
      <c r="J4" s="100" t="s">
        <v>235</v>
      </c>
      <c r="K4" s="102" t="s">
        <v>236</v>
      </c>
      <c r="L4" s="102" t="s">
        <v>237</v>
      </c>
      <c r="M4" s="102" t="s">
        <v>238</v>
      </c>
      <c r="N4" s="102" t="s">
        <v>239</v>
      </c>
      <c r="O4" s="106">
        <v>1</v>
      </c>
      <c r="P4" s="106">
        <f aca="true" t="shared" si="0" ref="P4:Z4">O4+1</f>
        <v>2</v>
      </c>
      <c r="Q4" s="106">
        <f t="shared" si="0"/>
        <v>3</v>
      </c>
      <c r="R4" s="106">
        <f t="shared" si="0"/>
        <v>4</v>
      </c>
      <c r="S4" s="106">
        <f t="shared" si="0"/>
        <v>5</v>
      </c>
      <c r="T4" s="106">
        <f t="shared" si="0"/>
        <v>6</v>
      </c>
      <c r="U4" s="106">
        <f t="shared" si="0"/>
        <v>7</v>
      </c>
      <c r="V4" s="106">
        <f t="shared" si="0"/>
        <v>8</v>
      </c>
      <c r="W4" s="106">
        <f t="shared" si="0"/>
        <v>9</v>
      </c>
      <c r="X4" s="106">
        <f t="shared" si="0"/>
        <v>10</v>
      </c>
      <c r="Y4" s="106">
        <f t="shared" si="0"/>
        <v>11</v>
      </c>
      <c r="Z4" s="106">
        <f t="shared" si="0"/>
        <v>12</v>
      </c>
    </row>
    <row r="5" spans="1:91" ht="13.5" customHeight="1">
      <c r="A5" s="105" t="s">
        <v>240</v>
      </c>
      <c r="B5" s="101"/>
      <c r="C5" s="102"/>
      <c r="D5" s="104"/>
      <c r="E5" s="100" t="s">
        <v>241</v>
      </c>
      <c r="F5" s="102" t="s">
        <v>242</v>
      </c>
      <c r="G5" s="103"/>
      <c r="H5" s="984"/>
      <c r="I5" s="104" t="s">
        <v>243</v>
      </c>
      <c r="J5" s="100" t="s">
        <v>244</v>
      </c>
      <c r="K5" s="102" t="s">
        <v>245</v>
      </c>
      <c r="L5" s="102" t="s">
        <v>242</v>
      </c>
      <c r="M5" s="102" t="s">
        <v>246</v>
      </c>
      <c r="N5" s="102" t="s">
        <v>242</v>
      </c>
      <c r="O5" s="979" t="s">
        <v>247</v>
      </c>
      <c r="P5" s="979"/>
      <c r="Q5" s="979"/>
      <c r="R5" s="979"/>
      <c r="S5" s="979"/>
      <c r="T5" s="979"/>
      <c r="U5" s="979"/>
      <c r="V5" s="979"/>
      <c r="W5" s="979"/>
      <c r="X5" s="979"/>
      <c r="Y5" s="979"/>
      <c r="Z5" s="979"/>
      <c r="AB5" s="979" t="s">
        <v>139</v>
      </c>
      <c r="AC5" s="979"/>
      <c r="AD5" s="979"/>
      <c r="AE5" s="979"/>
      <c r="AF5" s="979"/>
      <c r="AG5" s="979"/>
      <c r="AH5" s="979"/>
      <c r="AI5" s="979"/>
      <c r="AJ5" s="979"/>
      <c r="AK5" s="979"/>
      <c r="AL5" s="979"/>
      <c r="AM5" s="979"/>
      <c r="AN5" s="107"/>
      <c r="AO5" s="979" t="s">
        <v>140</v>
      </c>
      <c r="AP5" s="979"/>
      <c r="AQ5" s="979"/>
      <c r="AR5" s="979"/>
      <c r="AS5" s="979"/>
      <c r="AT5" s="979"/>
      <c r="AU5" s="979"/>
      <c r="AV5" s="979"/>
      <c r="AW5" s="979"/>
      <c r="AX5" s="979"/>
      <c r="AY5" s="979"/>
      <c r="AZ5" s="979"/>
      <c r="BA5" s="107"/>
      <c r="BB5" s="979" t="s">
        <v>141</v>
      </c>
      <c r="BC5" s="979"/>
      <c r="BD5" s="979"/>
      <c r="BE5" s="979"/>
      <c r="BF5" s="979"/>
      <c r="BG5" s="979"/>
      <c r="BH5" s="979"/>
      <c r="BI5" s="979"/>
      <c r="BJ5" s="979"/>
      <c r="BK5" s="979"/>
      <c r="BL5" s="979"/>
      <c r="BM5" s="979"/>
      <c r="BN5" s="107"/>
      <c r="BO5" s="979" t="s">
        <v>142</v>
      </c>
      <c r="BP5" s="979"/>
      <c r="BQ5" s="979"/>
      <c r="BR5" s="979"/>
      <c r="BS5" s="979"/>
      <c r="BT5" s="979"/>
      <c r="BU5" s="979"/>
      <c r="BV5" s="979"/>
      <c r="BW5" s="979"/>
      <c r="BX5" s="979"/>
      <c r="BY5" s="979"/>
      <c r="BZ5" s="979"/>
      <c r="CB5" s="979" t="s">
        <v>143</v>
      </c>
      <c r="CC5" s="979"/>
      <c r="CD5" s="979"/>
      <c r="CE5" s="979"/>
      <c r="CF5" s="979"/>
      <c r="CG5" s="979"/>
      <c r="CH5" s="979"/>
      <c r="CI5" s="979"/>
      <c r="CJ5" s="979"/>
      <c r="CK5" s="979"/>
      <c r="CL5" s="979"/>
      <c r="CM5" s="979"/>
    </row>
    <row r="6" spans="1:91" ht="13.5" customHeight="1">
      <c r="A6" s="108" t="s">
        <v>0</v>
      </c>
      <c r="B6" s="109"/>
      <c r="C6" s="110"/>
      <c r="D6" s="111"/>
      <c r="E6" s="112"/>
      <c r="F6" s="110"/>
      <c r="G6" s="113"/>
      <c r="H6" s="984"/>
      <c r="I6" s="111"/>
      <c r="J6" s="112"/>
      <c r="K6" s="110"/>
      <c r="L6" s="110"/>
      <c r="M6" s="110"/>
      <c r="N6" s="110"/>
      <c r="O6" s="110">
        <v>14</v>
      </c>
      <c r="P6" s="110">
        <v>8</v>
      </c>
      <c r="Q6" s="110">
        <v>12</v>
      </c>
      <c r="R6" s="110">
        <v>14</v>
      </c>
      <c r="S6" s="110">
        <v>8</v>
      </c>
      <c r="T6" s="110">
        <v>12</v>
      </c>
      <c r="U6" s="110">
        <v>14</v>
      </c>
      <c r="V6" s="110">
        <v>8</v>
      </c>
      <c r="W6" s="110">
        <v>12</v>
      </c>
      <c r="X6" s="110">
        <v>14</v>
      </c>
      <c r="Y6" s="110">
        <v>8</v>
      </c>
      <c r="Z6" s="110">
        <v>11</v>
      </c>
      <c r="AB6" s="979" t="s">
        <v>109</v>
      </c>
      <c r="AC6" s="979"/>
      <c r="AD6" s="979"/>
      <c r="AE6" s="979"/>
      <c r="AF6" s="979"/>
      <c r="AG6" s="979"/>
      <c r="AH6" s="979"/>
      <c r="AI6" s="979"/>
      <c r="AJ6" s="979"/>
      <c r="AK6" s="979"/>
      <c r="AL6" s="979"/>
      <c r="AM6" s="979"/>
      <c r="AN6" s="107"/>
      <c r="AO6" s="979" t="s">
        <v>109</v>
      </c>
      <c r="AP6" s="979"/>
      <c r="AQ6" s="979"/>
      <c r="AR6" s="979"/>
      <c r="AS6" s="979"/>
      <c r="AT6" s="979"/>
      <c r="AU6" s="979"/>
      <c r="AV6" s="979"/>
      <c r="AW6" s="979"/>
      <c r="AX6" s="979"/>
      <c r="AY6" s="979"/>
      <c r="AZ6" s="979"/>
      <c r="BA6" s="107"/>
      <c r="BB6" s="979" t="s">
        <v>109</v>
      </c>
      <c r="BC6" s="979"/>
      <c r="BD6" s="979"/>
      <c r="BE6" s="979"/>
      <c r="BF6" s="979"/>
      <c r="BG6" s="979"/>
      <c r="BH6" s="979"/>
      <c r="BI6" s="979"/>
      <c r="BJ6" s="979"/>
      <c r="BK6" s="979"/>
      <c r="BL6" s="979"/>
      <c r="BM6" s="979"/>
      <c r="BN6" s="107"/>
      <c r="BO6" s="979" t="s">
        <v>109</v>
      </c>
      <c r="BP6" s="979"/>
      <c r="BQ6" s="979"/>
      <c r="BR6" s="979"/>
      <c r="BS6" s="979"/>
      <c r="BT6" s="979"/>
      <c r="BU6" s="979"/>
      <c r="BV6" s="979"/>
      <c r="BW6" s="979"/>
      <c r="BX6" s="979"/>
      <c r="BY6" s="979"/>
      <c r="BZ6" s="979"/>
      <c r="CB6" s="979" t="s">
        <v>109</v>
      </c>
      <c r="CC6" s="979"/>
      <c r="CD6" s="979"/>
      <c r="CE6" s="979"/>
      <c r="CF6" s="979"/>
      <c r="CG6" s="979"/>
      <c r="CH6" s="979"/>
      <c r="CI6" s="979"/>
      <c r="CJ6" s="979"/>
      <c r="CK6" s="979"/>
      <c r="CL6" s="979"/>
      <c r="CM6" s="979"/>
    </row>
    <row r="7" spans="1:91" ht="13.5" customHeight="1">
      <c r="A7" s="114">
        <v>1</v>
      </c>
      <c r="B7" s="114">
        <f aca="true" t="shared" si="1" ref="B7:G7">A7+1</f>
        <v>2</v>
      </c>
      <c r="C7" s="114">
        <f t="shared" si="1"/>
        <v>3</v>
      </c>
      <c r="D7" s="114">
        <f t="shared" si="1"/>
        <v>4</v>
      </c>
      <c r="E7" s="114">
        <f t="shared" si="1"/>
        <v>5</v>
      </c>
      <c r="F7" s="114">
        <f t="shared" si="1"/>
        <v>6</v>
      </c>
      <c r="G7" s="114">
        <f t="shared" si="1"/>
        <v>7</v>
      </c>
      <c r="H7" s="114" t="s">
        <v>0</v>
      </c>
      <c r="I7" s="114">
        <v>8</v>
      </c>
      <c r="J7" s="114">
        <f aca="true" t="shared" si="2" ref="J7:Z7">I7+1</f>
        <v>9</v>
      </c>
      <c r="K7" s="114">
        <f t="shared" si="2"/>
        <v>10</v>
      </c>
      <c r="L7" s="114">
        <f t="shared" si="2"/>
        <v>11</v>
      </c>
      <c r="M7" s="114">
        <f t="shared" si="2"/>
        <v>12</v>
      </c>
      <c r="N7" s="114">
        <f t="shared" si="2"/>
        <v>13</v>
      </c>
      <c r="O7" s="114">
        <f t="shared" si="2"/>
        <v>14</v>
      </c>
      <c r="P7" s="114">
        <f t="shared" si="2"/>
        <v>15</v>
      </c>
      <c r="Q7" s="114">
        <f t="shared" si="2"/>
        <v>16</v>
      </c>
      <c r="R7" s="114">
        <f t="shared" si="2"/>
        <v>17</v>
      </c>
      <c r="S7" s="114">
        <f t="shared" si="2"/>
        <v>18</v>
      </c>
      <c r="T7" s="114">
        <f t="shared" si="2"/>
        <v>19</v>
      </c>
      <c r="U7" s="114">
        <f t="shared" si="2"/>
        <v>20</v>
      </c>
      <c r="V7" s="114">
        <f t="shared" si="2"/>
        <v>21</v>
      </c>
      <c r="W7" s="114">
        <f t="shared" si="2"/>
        <v>22</v>
      </c>
      <c r="X7" s="114">
        <f t="shared" si="2"/>
        <v>23</v>
      </c>
      <c r="Y7" s="114">
        <f t="shared" si="2"/>
        <v>24</v>
      </c>
      <c r="Z7" s="114">
        <f t="shared" si="2"/>
        <v>25</v>
      </c>
      <c r="AB7" s="107">
        <v>1</v>
      </c>
      <c r="AC7" s="107">
        <f aca="true" t="shared" si="3" ref="AC7:AM7">AB7+1</f>
        <v>2</v>
      </c>
      <c r="AD7" s="107">
        <f t="shared" si="3"/>
        <v>3</v>
      </c>
      <c r="AE7" s="107">
        <f t="shared" si="3"/>
        <v>4</v>
      </c>
      <c r="AF7" s="107">
        <f t="shared" si="3"/>
        <v>5</v>
      </c>
      <c r="AG7" s="107">
        <f t="shared" si="3"/>
        <v>6</v>
      </c>
      <c r="AH7" s="107">
        <f t="shared" si="3"/>
        <v>7</v>
      </c>
      <c r="AI7" s="107">
        <f t="shared" si="3"/>
        <v>8</v>
      </c>
      <c r="AJ7" s="107">
        <f t="shared" si="3"/>
        <v>9</v>
      </c>
      <c r="AK7" s="107">
        <f t="shared" si="3"/>
        <v>10</v>
      </c>
      <c r="AL7" s="107">
        <f t="shared" si="3"/>
        <v>11</v>
      </c>
      <c r="AM7" s="107">
        <f t="shared" si="3"/>
        <v>12</v>
      </c>
      <c r="AN7" s="107"/>
      <c r="AO7" s="107">
        <v>1</v>
      </c>
      <c r="AP7" s="107">
        <f aca="true" t="shared" si="4" ref="AP7:AZ7">AO7+1</f>
        <v>2</v>
      </c>
      <c r="AQ7" s="107">
        <f t="shared" si="4"/>
        <v>3</v>
      </c>
      <c r="AR7" s="107">
        <f t="shared" si="4"/>
        <v>4</v>
      </c>
      <c r="AS7" s="107">
        <f t="shared" si="4"/>
        <v>5</v>
      </c>
      <c r="AT7" s="107">
        <f t="shared" si="4"/>
        <v>6</v>
      </c>
      <c r="AU7" s="107">
        <f t="shared" si="4"/>
        <v>7</v>
      </c>
      <c r="AV7" s="107">
        <f t="shared" si="4"/>
        <v>8</v>
      </c>
      <c r="AW7" s="107">
        <f t="shared" si="4"/>
        <v>9</v>
      </c>
      <c r="AX7" s="107">
        <f t="shared" si="4"/>
        <v>10</v>
      </c>
      <c r="AY7" s="107">
        <f t="shared" si="4"/>
        <v>11</v>
      </c>
      <c r="AZ7" s="107">
        <f t="shared" si="4"/>
        <v>12</v>
      </c>
      <c r="BA7" s="107"/>
      <c r="BB7" s="107">
        <v>1</v>
      </c>
      <c r="BC7" s="107">
        <f aca="true" t="shared" si="5" ref="BC7:BM7">BB7+1</f>
        <v>2</v>
      </c>
      <c r="BD7" s="107">
        <f t="shared" si="5"/>
        <v>3</v>
      </c>
      <c r="BE7" s="107">
        <f t="shared" si="5"/>
        <v>4</v>
      </c>
      <c r="BF7" s="107">
        <f t="shared" si="5"/>
        <v>5</v>
      </c>
      <c r="BG7" s="107">
        <f t="shared" si="5"/>
        <v>6</v>
      </c>
      <c r="BH7" s="107">
        <f t="shared" si="5"/>
        <v>7</v>
      </c>
      <c r="BI7" s="107">
        <f t="shared" si="5"/>
        <v>8</v>
      </c>
      <c r="BJ7" s="107">
        <f t="shared" si="5"/>
        <v>9</v>
      </c>
      <c r="BK7" s="107">
        <f t="shared" si="5"/>
        <v>10</v>
      </c>
      <c r="BL7" s="107">
        <f t="shared" si="5"/>
        <v>11</v>
      </c>
      <c r="BM7" s="107">
        <f t="shared" si="5"/>
        <v>12</v>
      </c>
      <c r="BN7" s="107"/>
      <c r="BO7" s="107">
        <v>1</v>
      </c>
      <c r="BP7" s="107">
        <f aca="true" t="shared" si="6" ref="BP7:BZ7">BO7+1</f>
        <v>2</v>
      </c>
      <c r="BQ7" s="107">
        <f t="shared" si="6"/>
        <v>3</v>
      </c>
      <c r="BR7" s="107">
        <f t="shared" si="6"/>
        <v>4</v>
      </c>
      <c r="BS7" s="107">
        <f t="shared" si="6"/>
        <v>5</v>
      </c>
      <c r="BT7" s="107">
        <f t="shared" si="6"/>
        <v>6</v>
      </c>
      <c r="BU7" s="107">
        <f t="shared" si="6"/>
        <v>7</v>
      </c>
      <c r="BV7" s="107">
        <f t="shared" si="6"/>
        <v>8</v>
      </c>
      <c r="BW7" s="107">
        <f t="shared" si="6"/>
        <v>9</v>
      </c>
      <c r="BX7" s="107">
        <f t="shared" si="6"/>
        <v>10</v>
      </c>
      <c r="BY7" s="107">
        <f t="shared" si="6"/>
        <v>11</v>
      </c>
      <c r="BZ7" s="107">
        <f t="shared" si="6"/>
        <v>12</v>
      </c>
      <c r="CB7" s="107">
        <v>1</v>
      </c>
      <c r="CC7" s="107">
        <f aca="true" t="shared" si="7" ref="CC7:CM7">CB7+1</f>
        <v>2</v>
      </c>
      <c r="CD7" s="107">
        <f t="shared" si="7"/>
        <v>3</v>
      </c>
      <c r="CE7" s="107">
        <f t="shared" si="7"/>
        <v>4</v>
      </c>
      <c r="CF7" s="107">
        <f t="shared" si="7"/>
        <v>5</v>
      </c>
      <c r="CG7" s="107">
        <f t="shared" si="7"/>
        <v>6</v>
      </c>
      <c r="CH7" s="107">
        <f t="shared" si="7"/>
        <v>7</v>
      </c>
      <c r="CI7" s="107">
        <f t="shared" si="7"/>
        <v>8</v>
      </c>
      <c r="CJ7" s="107">
        <f t="shared" si="7"/>
        <v>9</v>
      </c>
      <c r="CK7" s="107">
        <f t="shared" si="7"/>
        <v>10</v>
      </c>
      <c r="CL7" s="107">
        <f t="shared" si="7"/>
        <v>11</v>
      </c>
      <c r="CM7" s="107">
        <f t="shared" si="7"/>
        <v>12</v>
      </c>
    </row>
    <row r="8" spans="1:91" ht="13.5" customHeight="1">
      <c r="A8" s="107">
        <v>1</v>
      </c>
      <c r="B8" s="115" t="s">
        <v>248</v>
      </c>
      <c r="C8" s="116"/>
      <c r="D8" s="107"/>
      <c r="E8" s="107"/>
      <c r="F8" s="107"/>
      <c r="G8" s="107">
        <f>SUM(G9:G20)</f>
        <v>0</v>
      </c>
      <c r="H8" s="117">
        <f aca="true" t="shared" si="8" ref="H8:H25">J8/I8*100</f>
        <v>48.971193415637856</v>
      </c>
      <c r="I8" s="107">
        <f aca="true" t="shared" si="9" ref="I8:Z8">SUM(I9:I20)</f>
        <v>1458</v>
      </c>
      <c r="J8" s="107">
        <f t="shared" si="9"/>
        <v>714</v>
      </c>
      <c r="K8" s="107">
        <f t="shared" si="9"/>
        <v>250</v>
      </c>
      <c r="L8" s="107">
        <f t="shared" si="9"/>
        <v>0</v>
      </c>
      <c r="M8" s="107">
        <f t="shared" si="9"/>
        <v>466</v>
      </c>
      <c r="N8" s="107">
        <f t="shared" si="9"/>
        <v>744</v>
      </c>
      <c r="O8" s="107">
        <f t="shared" si="9"/>
        <v>11</v>
      </c>
      <c r="P8" s="107">
        <f t="shared" si="9"/>
        <v>12</v>
      </c>
      <c r="Q8" s="107">
        <f t="shared" si="9"/>
        <v>5</v>
      </c>
      <c r="R8" s="107">
        <f t="shared" si="9"/>
        <v>10</v>
      </c>
      <c r="S8" s="107">
        <f t="shared" si="9"/>
        <v>4</v>
      </c>
      <c r="T8" s="107">
        <f t="shared" si="9"/>
        <v>2</v>
      </c>
      <c r="U8" s="107">
        <f t="shared" si="9"/>
        <v>6</v>
      </c>
      <c r="V8" s="107">
        <f t="shared" si="9"/>
        <v>5</v>
      </c>
      <c r="W8" s="107">
        <f t="shared" si="9"/>
        <v>5</v>
      </c>
      <c r="X8" s="107">
        <f t="shared" si="9"/>
        <v>0</v>
      </c>
      <c r="Y8" s="107">
        <f t="shared" si="9"/>
        <v>3</v>
      </c>
      <c r="Z8" s="107">
        <f t="shared" si="9"/>
        <v>0</v>
      </c>
      <c r="AB8" s="118">
        <f aca="true" t="shared" si="10" ref="AB8:AM8">SUM(AB9:AB20)</f>
        <v>1</v>
      </c>
      <c r="AC8" s="118">
        <f t="shared" si="10"/>
        <v>0</v>
      </c>
      <c r="AD8" s="118">
        <f t="shared" si="10"/>
        <v>0</v>
      </c>
      <c r="AE8" s="118">
        <f t="shared" si="10"/>
        <v>2</v>
      </c>
      <c r="AF8" s="118">
        <f t="shared" si="10"/>
        <v>0</v>
      </c>
      <c r="AG8" s="118">
        <f t="shared" si="10"/>
        <v>0</v>
      </c>
      <c r="AH8" s="118">
        <f t="shared" si="10"/>
        <v>1</v>
      </c>
      <c r="AI8" s="118">
        <f t="shared" si="10"/>
        <v>0</v>
      </c>
      <c r="AJ8" s="118">
        <f t="shared" si="10"/>
        <v>1</v>
      </c>
      <c r="AK8" s="118">
        <f t="shared" si="10"/>
        <v>0</v>
      </c>
      <c r="AL8" s="118">
        <f t="shared" si="10"/>
        <v>0</v>
      </c>
      <c r="AM8" s="118">
        <f t="shared" si="10"/>
        <v>0</v>
      </c>
      <c r="AO8" s="118">
        <f aca="true" t="shared" si="11" ref="AO8:AZ8">SUM(AO9:AO20)</f>
        <v>2</v>
      </c>
      <c r="AP8" s="118">
        <f t="shared" si="11"/>
        <v>3</v>
      </c>
      <c r="AQ8" s="118">
        <f t="shared" si="11"/>
        <v>2</v>
      </c>
      <c r="AR8" s="118">
        <f t="shared" si="11"/>
        <v>0</v>
      </c>
      <c r="AS8" s="118">
        <f t="shared" si="11"/>
        <v>1</v>
      </c>
      <c r="AT8" s="118">
        <f t="shared" si="11"/>
        <v>1</v>
      </c>
      <c r="AU8" s="118">
        <f t="shared" si="11"/>
        <v>0</v>
      </c>
      <c r="AV8" s="118">
        <f t="shared" si="11"/>
        <v>1</v>
      </c>
      <c r="AW8" s="118">
        <f t="shared" si="11"/>
        <v>1</v>
      </c>
      <c r="AX8" s="118">
        <f t="shared" si="11"/>
        <v>0</v>
      </c>
      <c r="AY8" s="118">
        <f t="shared" si="11"/>
        <v>1</v>
      </c>
      <c r="AZ8" s="118">
        <f t="shared" si="11"/>
        <v>0</v>
      </c>
      <c r="BB8" s="118">
        <f aca="true" t="shared" si="12" ref="BB8:BM8">SUM(BB9:BB20)</f>
        <v>0</v>
      </c>
      <c r="BC8" s="118">
        <f t="shared" si="12"/>
        <v>0</v>
      </c>
      <c r="BD8" s="118">
        <f t="shared" si="12"/>
        <v>0</v>
      </c>
      <c r="BE8" s="118">
        <f t="shared" si="12"/>
        <v>0</v>
      </c>
      <c r="BF8" s="118">
        <f t="shared" si="12"/>
        <v>0</v>
      </c>
      <c r="BG8" s="118">
        <f t="shared" si="12"/>
        <v>0</v>
      </c>
      <c r="BH8" s="118">
        <f t="shared" si="12"/>
        <v>0</v>
      </c>
      <c r="BI8" s="118">
        <f t="shared" si="12"/>
        <v>0</v>
      </c>
      <c r="BJ8" s="118">
        <f t="shared" si="12"/>
        <v>0</v>
      </c>
      <c r="BK8" s="118">
        <f t="shared" si="12"/>
        <v>0</v>
      </c>
      <c r="BL8" s="118">
        <f t="shared" si="12"/>
        <v>0</v>
      </c>
      <c r="BM8" s="118">
        <f t="shared" si="12"/>
        <v>0</v>
      </c>
      <c r="BO8" s="118">
        <f aca="true" t="shared" si="13" ref="BO8:BZ8">SUM(BO9:BO20)</f>
        <v>0</v>
      </c>
      <c r="BP8" s="118">
        <f t="shared" si="13"/>
        <v>0</v>
      </c>
      <c r="BQ8" s="118">
        <f t="shared" si="13"/>
        <v>0</v>
      </c>
      <c r="BR8" s="118">
        <f t="shared" si="13"/>
        <v>0</v>
      </c>
      <c r="BS8" s="118">
        <f t="shared" si="13"/>
        <v>0</v>
      </c>
      <c r="BT8" s="118">
        <f t="shared" si="13"/>
        <v>0</v>
      </c>
      <c r="BU8" s="118">
        <f t="shared" si="13"/>
        <v>0</v>
      </c>
      <c r="BV8" s="118">
        <f t="shared" si="13"/>
        <v>0</v>
      </c>
      <c r="BW8" s="118">
        <f t="shared" si="13"/>
        <v>0</v>
      </c>
      <c r="BX8" s="118">
        <f t="shared" si="13"/>
        <v>0</v>
      </c>
      <c r="BY8" s="118">
        <f t="shared" si="13"/>
        <v>0</v>
      </c>
      <c r="BZ8" s="118">
        <f t="shared" si="13"/>
        <v>0</v>
      </c>
      <c r="CB8" s="118">
        <f aca="true" t="shared" si="14" ref="CB8:CM8">SUM(CB9:CB20)</f>
        <v>0</v>
      </c>
      <c r="CC8" s="118">
        <f t="shared" si="14"/>
        <v>0</v>
      </c>
      <c r="CD8" s="118">
        <f t="shared" si="14"/>
        <v>0</v>
      </c>
      <c r="CE8" s="118">
        <f t="shared" si="14"/>
        <v>0</v>
      </c>
      <c r="CF8" s="118">
        <f t="shared" si="14"/>
        <v>0</v>
      </c>
      <c r="CG8" s="118">
        <f t="shared" si="14"/>
        <v>0</v>
      </c>
      <c r="CH8" s="118">
        <f t="shared" si="14"/>
        <v>0</v>
      </c>
      <c r="CI8" s="118">
        <f t="shared" si="14"/>
        <v>0</v>
      </c>
      <c r="CJ8" s="118">
        <f t="shared" si="14"/>
        <v>0</v>
      </c>
      <c r="CK8" s="118">
        <f t="shared" si="14"/>
        <v>0</v>
      </c>
      <c r="CL8" s="118">
        <f t="shared" si="14"/>
        <v>0</v>
      </c>
      <c r="CM8" s="118">
        <f t="shared" si="14"/>
        <v>0</v>
      </c>
    </row>
    <row r="9" spans="1:91" ht="13.5" customHeight="1">
      <c r="A9" s="119">
        <v>1.1</v>
      </c>
      <c r="B9" s="105" t="s">
        <v>249</v>
      </c>
      <c r="C9" s="100">
        <v>1</v>
      </c>
      <c r="D9" s="100"/>
      <c r="E9" s="100"/>
      <c r="F9" s="100"/>
      <c r="G9" s="100"/>
      <c r="H9" s="120">
        <f t="shared" si="8"/>
        <v>38.88888888888889</v>
      </c>
      <c r="I9" s="105">
        <f aca="true" t="shared" si="15" ref="I9:I20">J9+N9</f>
        <v>108</v>
      </c>
      <c r="J9" s="105">
        <f aca="true" t="shared" si="16" ref="J9:J20">O9*O$6+P9*P$6+Q9*Q$6+R9*R$6+S9*S$6+T9*T$6+U9*U$6+V9*V$6+W9*W$6+X9*X$6+Y9*Y$6+Z9*Z$6</f>
        <v>42</v>
      </c>
      <c r="K9" s="105">
        <v>30</v>
      </c>
      <c r="L9" s="105"/>
      <c r="M9" s="105">
        <v>12</v>
      </c>
      <c r="N9" s="105">
        <v>66</v>
      </c>
      <c r="O9" s="105">
        <v>3</v>
      </c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B9" s="121">
        <f aca="true" t="shared" si="17" ref="AB9:AM20">IF(ISERROR(SEARCH(AB$7,$C9,1)),"-",IF(COUNTIF($C9,AB$7)=1,1,IF(ISERROR(SEARCH(CONCATENATE(AB$7,","),$C9,1)),IF(ISERROR(SEARCH(CONCATENATE(",",AB$7),$C9,1)),"-",1),1)))</f>
        <v>1</v>
      </c>
      <c r="AC9" s="121" t="str">
        <f t="shared" si="17"/>
        <v>-</v>
      </c>
      <c r="AD9" s="121" t="str">
        <f t="shared" si="17"/>
        <v>-</v>
      </c>
      <c r="AE9" s="121" t="str">
        <f t="shared" si="17"/>
        <v>-</v>
      </c>
      <c r="AF9" s="121" t="str">
        <f t="shared" si="17"/>
        <v>-</v>
      </c>
      <c r="AG9" s="121" t="str">
        <f t="shared" si="17"/>
        <v>-</v>
      </c>
      <c r="AH9" s="121" t="str">
        <f t="shared" si="17"/>
        <v>-</v>
      </c>
      <c r="AI9" s="121" t="str">
        <f t="shared" si="17"/>
        <v>-</v>
      </c>
      <c r="AJ9" s="121" t="str">
        <f t="shared" si="17"/>
        <v>-</v>
      </c>
      <c r="AK9" s="121" t="str">
        <f t="shared" si="17"/>
        <v>-</v>
      </c>
      <c r="AL9" s="121" t="str">
        <f t="shared" si="17"/>
        <v>-</v>
      </c>
      <c r="AM9" s="121" t="str">
        <f t="shared" si="17"/>
        <v>-</v>
      </c>
      <c r="AO9" s="121" t="str">
        <f aca="true" t="shared" si="18" ref="AO9:AZ20">IF(ISERROR(SEARCH(AO$7,$D9,1)),"-",IF(COUNTIF($D9,AO$7)=1,1,IF(ISERROR(SEARCH(CONCATENATE(AO$7,","),$D9,1)),IF(ISERROR(SEARCH(CONCATENATE(",",AO$7),$D9,1)),"-",1),1)))</f>
        <v>-</v>
      </c>
      <c r="AP9" s="121" t="str">
        <f t="shared" si="18"/>
        <v>-</v>
      </c>
      <c r="AQ9" s="121" t="str">
        <f t="shared" si="18"/>
        <v>-</v>
      </c>
      <c r="AR9" s="121" t="str">
        <f t="shared" si="18"/>
        <v>-</v>
      </c>
      <c r="AS9" s="121" t="str">
        <f t="shared" si="18"/>
        <v>-</v>
      </c>
      <c r="AT9" s="121" t="str">
        <f t="shared" si="18"/>
        <v>-</v>
      </c>
      <c r="AU9" s="121" t="str">
        <f t="shared" si="18"/>
        <v>-</v>
      </c>
      <c r="AV9" s="121" t="str">
        <f t="shared" si="18"/>
        <v>-</v>
      </c>
      <c r="AW9" s="121" t="str">
        <f t="shared" si="18"/>
        <v>-</v>
      </c>
      <c r="AX9" s="121" t="str">
        <f t="shared" si="18"/>
        <v>-</v>
      </c>
      <c r="AY9" s="121" t="str">
        <f t="shared" si="18"/>
        <v>-</v>
      </c>
      <c r="AZ9" s="121" t="str">
        <f t="shared" si="18"/>
        <v>-</v>
      </c>
      <c r="BB9" s="121" t="str">
        <f aca="true" t="shared" si="19" ref="BB9:BM20">IF(ISERROR(SEARCH(BB$7,$E9,1)),"-",IF(COUNTIF($E9,BB$7)=1,1,IF(ISERROR(SEARCH(CONCATENATE(BB$7,","),$E9,1)),IF(ISERROR(SEARCH(CONCATENATE(",",BB$7),$E9,1)),"-",1),1)))</f>
        <v>-</v>
      </c>
      <c r="BC9" s="121" t="str">
        <f t="shared" si="19"/>
        <v>-</v>
      </c>
      <c r="BD9" s="121" t="str">
        <f t="shared" si="19"/>
        <v>-</v>
      </c>
      <c r="BE9" s="121" t="str">
        <f t="shared" si="19"/>
        <v>-</v>
      </c>
      <c r="BF9" s="121" t="str">
        <f t="shared" si="19"/>
        <v>-</v>
      </c>
      <c r="BG9" s="121" t="str">
        <f t="shared" si="19"/>
        <v>-</v>
      </c>
      <c r="BH9" s="121" t="str">
        <f t="shared" si="19"/>
        <v>-</v>
      </c>
      <c r="BI9" s="121" t="str">
        <f t="shared" si="19"/>
        <v>-</v>
      </c>
      <c r="BJ9" s="121" t="str">
        <f t="shared" si="19"/>
        <v>-</v>
      </c>
      <c r="BK9" s="121" t="str">
        <f t="shared" si="19"/>
        <v>-</v>
      </c>
      <c r="BL9" s="121" t="str">
        <f t="shared" si="19"/>
        <v>-</v>
      </c>
      <c r="BM9" s="121" t="str">
        <f t="shared" si="19"/>
        <v>-</v>
      </c>
      <c r="BO9" s="121" t="str">
        <f aca="true" t="shared" si="20" ref="BO9:BZ20">IF(ISERROR(SEARCH(BO$7,$F9,1)),"-",IF(COUNTIF($F9,BO$7)=1,1,IF(ISERROR(SEARCH(CONCATENATE(BO$7,","),$F9,1)),IF(ISERROR(SEARCH(CONCATENATE(",",BO$7),$F9,1)),"-",1),1)))</f>
        <v>-</v>
      </c>
      <c r="BP9" s="121" t="str">
        <f t="shared" si="20"/>
        <v>-</v>
      </c>
      <c r="BQ9" s="121" t="str">
        <f t="shared" si="20"/>
        <v>-</v>
      </c>
      <c r="BR9" s="121" t="str">
        <f t="shared" si="20"/>
        <v>-</v>
      </c>
      <c r="BS9" s="121" t="str">
        <f t="shared" si="20"/>
        <v>-</v>
      </c>
      <c r="BT9" s="121" t="str">
        <f t="shared" si="20"/>
        <v>-</v>
      </c>
      <c r="BU9" s="121" t="str">
        <f t="shared" si="20"/>
        <v>-</v>
      </c>
      <c r="BV9" s="121" t="str">
        <f t="shared" si="20"/>
        <v>-</v>
      </c>
      <c r="BW9" s="121" t="str">
        <f t="shared" si="20"/>
        <v>-</v>
      </c>
      <c r="BX9" s="121" t="str">
        <f t="shared" si="20"/>
        <v>-</v>
      </c>
      <c r="BY9" s="121" t="str">
        <f t="shared" si="20"/>
        <v>-</v>
      </c>
      <c r="BZ9" s="121" t="str">
        <f t="shared" si="20"/>
        <v>-</v>
      </c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</row>
    <row r="10" spans="1:91" ht="13.5" customHeight="1">
      <c r="A10" s="119">
        <v>2</v>
      </c>
      <c r="B10" s="105" t="s">
        <v>250</v>
      </c>
      <c r="C10" s="100"/>
      <c r="D10" s="100">
        <v>2</v>
      </c>
      <c r="E10" s="100"/>
      <c r="F10" s="100"/>
      <c r="G10" s="100"/>
      <c r="H10" s="120">
        <f t="shared" si="8"/>
        <v>44.44444444444444</v>
      </c>
      <c r="I10" s="105">
        <f t="shared" si="15"/>
        <v>54</v>
      </c>
      <c r="J10" s="105">
        <f t="shared" si="16"/>
        <v>24</v>
      </c>
      <c r="K10" s="105">
        <v>16</v>
      </c>
      <c r="L10" s="105"/>
      <c r="M10" s="105">
        <v>8</v>
      </c>
      <c r="N10" s="105">
        <v>30</v>
      </c>
      <c r="O10" s="105"/>
      <c r="P10" s="105">
        <v>3</v>
      </c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B10" s="121" t="str">
        <f t="shared" si="17"/>
        <v>-</v>
      </c>
      <c r="AC10" s="121" t="str">
        <f t="shared" si="17"/>
        <v>-</v>
      </c>
      <c r="AD10" s="121" t="str">
        <f t="shared" si="17"/>
        <v>-</v>
      </c>
      <c r="AE10" s="121" t="str">
        <f t="shared" si="17"/>
        <v>-</v>
      </c>
      <c r="AF10" s="121" t="str">
        <f t="shared" si="17"/>
        <v>-</v>
      </c>
      <c r="AG10" s="121" t="str">
        <f t="shared" si="17"/>
        <v>-</v>
      </c>
      <c r="AH10" s="121" t="str">
        <f t="shared" si="17"/>
        <v>-</v>
      </c>
      <c r="AI10" s="121" t="str">
        <f t="shared" si="17"/>
        <v>-</v>
      </c>
      <c r="AJ10" s="121" t="str">
        <f t="shared" si="17"/>
        <v>-</v>
      </c>
      <c r="AK10" s="121" t="str">
        <f t="shared" si="17"/>
        <v>-</v>
      </c>
      <c r="AL10" s="121" t="str">
        <f t="shared" si="17"/>
        <v>-</v>
      </c>
      <c r="AM10" s="121" t="str">
        <f t="shared" si="17"/>
        <v>-</v>
      </c>
      <c r="AO10" s="121" t="str">
        <f t="shared" si="18"/>
        <v>-</v>
      </c>
      <c r="AP10" s="121">
        <f t="shared" si="18"/>
        <v>1</v>
      </c>
      <c r="AQ10" s="121" t="str">
        <f t="shared" si="18"/>
        <v>-</v>
      </c>
      <c r="AR10" s="121" t="str">
        <f t="shared" si="18"/>
        <v>-</v>
      </c>
      <c r="AS10" s="121" t="str">
        <f t="shared" si="18"/>
        <v>-</v>
      </c>
      <c r="AT10" s="121" t="str">
        <f t="shared" si="18"/>
        <v>-</v>
      </c>
      <c r="AU10" s="121" t="str">
        <f t="shared" si="18"/>
        <v>-</v>
      </c>
      <c r="AV10" s="121" t="str">
        <f t="shared" si="18"/>
        <v>-</v>
      </c>
      <c r="AW10" s="121" t="str">
        <f t="shared" si="18"/>
        <v>-</v>
      </c>
      <c r="AX10" s="121" t="str">
        <f t="shared" si="18"/>
        <v>-</v>
      </c>
      <c r="AY10" s="121" t="str">
        <f t="shared" si="18"/>
        <v>-</v>
      </c>
      <c r="AZ10" s="121" t="str">
        <f t="shared" si="18"/>
        <v>-</v>
      </c>
      <c r="BB10" s="121" t="str">
        <f t="shared" si="19"/>
        <v>-</v>
      </c>
      <c r="BC10" s="121" t="str">
        <f t="shared" si="19"/>
        <v>-</v>
      </c>
      <c r="BD10" s="121" t="str">
        <f t="shared" si="19"/>
        <v>-</v>
      </c>
      <c r="BE10" s="121" t="str">
        <f t="shared" si="19"/>
        <v>-</v>
      </c>
      <c r="BF10" s="121" t="str">
        <f t="shared" si="19"/>
        <v>-</v>
      </c>
      <c r="BG10" s="121" t="str">
        <f t="shared" si="19"/>
        <v>-</v>
      </c>
      <c r="BH10" s="121" t="str">
        <f t="shared" si="19"/>
        <v>-</v>
      </c>
      <c r="BI10" s="121" t="str">
        <f t="shared" si="19"/>
        <v>-</v>
      </c>
      <c r="BJ10" s="121" t="str">
        <f t="shared" si="19"/>
        <v>-</v>
      </c>
      <c r="BK10" s="121" t="str">
        <f t="shared" si="19"/>
        <v>-</v>
      </c>
      <c r="BL10" s="121" t="str">
        <f t="shared" si="19"/>
        <v>-</v>
      </c>
      <c r="BM10" s="121" t="str">
        <f t="shared" si="19"/>
        <v>-</v>
      </c>
      <c r="BO10" s="121" t="str">
        <f t="shared" si="20"/>
        <v>-</v>
      </c>
      <c r="BP10" s="121" t="str">
        <f t="shared" si="20"/>
        <v>-</v>
      </c>
      <c r="BQ10" s="121" t="str">
        <f t="shared" si="20"/>
        <v>-</v>
      </c>
      <c r="BR10" s="121" t="str">
        <f t="shared" si="20"/>
        <v>-</v>
      </c>
      <c r="BS10" s="121" t="str">
        <f t="shared" si="20"/>
        <v>-</v>
      </c>
      <c r="BT10" s="121" t="str">
        <f t="shared" si="20"/>
        <v>-</v>
      </c>
      <c r="BU10" s="121" t="str">
        <f t="shared" si="20"/>
        <v>-</v>
      </c>
      <c r="BV10" s="121" t="str">
        <f t="shared" si="20"/>
        <v>-</v>
      </c>
      <c r="BW10" s="121" t="str">
        <f t="shared" si="20"/>
        <v>-</v>
      </c>
      <c r="BX10" s="121" t="str">
        <f t="shared" si="20"/>
        <v>-</v>
      </c>
      <c r="BY10" s="121" t="str">
        <f t="shared" si="20"/>
        <v>-</v>
      </c>
      <c r="BZ10" s="121" t="str">
        <f t="shared" si="20"/>
        <v>-</v>
      </c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</row>
    <row r="11" spans="1:91" ht="13.5" customHeight="1">
      <c r="A11" s="119">
        <v>3</v>
      </c>
      <c r="B11" s="105" t="s">
        <v>251</v>
      </c>
      <c r="C11" s="100"/>
      <c r="D11" s="100">
        <v>1</v>
      </c>
      <c r="E11" s="100"/>
      <c r="F11" s="100"/>
      <c r="G11" s="100"/>
      <c r="H11" s="120">
        <f t="shared" si="8"/>
        <v>51.85185185185185</v>
      </c>
      <c r="I11" s="105">
        <f t="shared" si="15"/>
        <v>81</v>
      </c>
      <c r="J11" s="105">
        <f t="shared" si="16"/>
        <v>42</v>
      </c>
      <c r="K11" s="105">
        <v>30</v>
      </c>
      <c r="L11" s="105"/>
      <c r="M11" s="105">
        <v>12</v>
      </c>
      <c r="N11" s="105">
        <v>39</v>
      </c>
      <c r="O11" s="105">
        <v>3</v>
      </c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B11" s="121" t="str">
        <f t="shared" si="17"/>
        <v>-</v>
      </c>
      <c r="AC11" s="121" t="str">
        <f t="shared" si="17"/>
        <v>-</v>
      </c>
      <c r="AD11" s="121" t="str">
        <f t="shared" si="17"/>
        <v>-</v>
      </c>
      <c r="AE11" s="121" t="str">
        <f t="shared" si="17"/>
        <v>-</v>
      </c>
      <c r="AF11" s="121" t="str">
        <f t="shared" si="17"/>
        <v>-</v>
      </c>
      <c r="AG11" s="121" t="str">
        <f t="shared" si="17"/>
        <v>-</v>
      </c>
      <c r="AH11" s="121" t="str">
        <f t="shared" si="17"/>
        <v>-</v>
      </c>
      <c r="AI11" s="121" t="str">
        <f t="shared" si="17"/>
        <v>-</v>
      </c>
      <c r="AJ11" s="121" t="str">
        <f t="shared" si="17"/>
        <v>-</v>
      </c>
      <c r="AK11" s="121" t="str">
        <f t="shared" si="17"/>
        <v>-</v>
      </c>
      <c r="AL11" s="121" t="str">
        <f t="shared" si="17"/>
        <v>-</v>
      </c>
      <c r="AM11" s="121" t="str">
        <f t="shared" si="17"/>
        <v>-</v>
      </c>
      <c r="AO11" s="121">
        <f t="shared" si="18"/>
        <v>1</v>
      </c>
      <c r="AP11" s="121" t="str">
        <f t="shared" si="18"/>
        <v>-</v>
      </c>
      <c r="AQ11" s="121" t="str">
        <f t="shared" si="18"/>
        <v>-</v>
      </c>
      <c r="AR11" s="121" t="str">
        <f t="shared" si="18"/>
        <v>-</v>
      </c>
      <c r="AS11" s="121" t="str">
        <f t="shared" si="18"/>
        <v>-</v>
      </c>
      <c r="AT11" s="121" t="str">
        <f t="shared" si="18"/>
        <v>-</v>
      </c>
      <c r="AU11" s="121" t="str">
        <f t="shared" si="18"/>
        <v>-</v>
      </c>
      <c r="AV11" s="121" t="str">
        <f t="shared" si="18"/>
        <v>-</v>
      </c>
      <c r="AW11" s="121" t="str">
        <f t="shared" si="18"/>
        <v>-</v>
      </c>
      <c r="AX11" s="121" t="str">
        <f t="shared" si="18"/>
        <v>-</v>
      </c>
      <c r="AY11" s="121" t="str">
        <f t="shared" si="18"/>
        <v>-</v>
      </c>
      <c r="AZ11" s="121" t="str">
        <f t="shared" si="18"/>
        <v>-</v>
      </c>
      <c r="BB11" s="121" t="str">
        <f t="shared" si="19"/>
        <v>-</v>
      </c>
      <c r="BC11" s="121" t="str">
        <f t="shared" si="19"/>
        <v>-</v>
      </c>
      <c r="BD11" s="121" t="str">
        <f t="shared" si="19"/>
        <v>-</v>
      </c>
      <c r="BE11" s="121" t="str">
        <f t="shared" si="19"/>
        <v>-</v>
      </c>
      <c r="BF11" s="121" t="str">
        <f t="shared" si="19"/>
        <v>-</v>
      </c>
      <c r="BG11" s="121" t="str">
        <f t="shared" si="19"/>
        <v>-</v>
      </c>
      <c r="BH11" s="121" t="str">
        <f t="shared" si="19"/>
        <v>-</v>
      </c>
      <c r="BI11" s="121" t="str">
        <f t="shared" si="19"/>
        <v>-</v>
      </c>
      <c r="BJ11" s="121" t="str">
        <f t="shared" si="19"/>
        <v>-</v>
      </c>
      <c r="BK11" s="121" t="str">
        <f t="shared" si="19"/>
        <v>-</v>
      </c>
      <c r="BL11" s="121" t="str">
        <f t="shared" si="19"/>
        <v>-</v>
      </c>
      <c r="BM11" s="121" t="str">
        <f t="shared" si="19"/>
        <v>-</v>
      </c>
      <c r="BO11" s="121" t="str">
        <f t="shared" si="20"/>
        <v>-</v>
      </c>
      <c r="BP11" s="121" t="str">
        <f t="shared" si="20"/>
        <v>-</v>
      </c>
      <c r="BQ11" s="121" t="str">
        <f t="shared" si="20"/>
        <v>-</v>
      </c>
      <c r="BR11" s="121" t="str">
        <f t="shared" si="20"/>
        <v>-</v>
      </c>
      <c r="BS11" s="121" t="str">
        <f t="shared" si="20"/>
        <v>-</v>
      </c>
      <c r="BT11" s="121" t="str">
        <f t="shared" si="20"/>
        <v>-</v>
      </c>
      <c r="BU11" s="121" t="str">
        <f t="shared" si="20"/>
        <v>-</v>
      </c>
      <c r="BV11" s="121" t="str">
        <f t="shared" si="20"/>
        <v>-</v>
      </c>
      <c r="BW11" s="121" t="str">
        <f t="shared" si="20"/>
        <v>-</v>
      </c>
      <c r="BX11" s="121" t="str">
        <f t="shared" si="20"/>
        <v>-</v>
      </c>
      <c r="BY11" s="121" t="str">
        <f t="shared" si="20"/>
        <v>-</v>
      </c>
      <c r="BZ11" s="121" t="str">
        <f t="shared" si="20"/>
        <v>-</v>
      </c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</row>
    <row r="12" spans="1:91" ht="13.5" customHeight="1">
      <c r="A12" s="119">
        <v>4</v>
      </c>
      <c r="B12" s="105" t="s">
        <v>252</v>
      </c>
      <c r="C12" s="100">
        <v>4</v>
      </c>
      <c r="D12" s="100"/>
      <c r="E12" s="100"/>
      <c r="F12" s="100"/>
      <c r="G12" s="100"/>
      <c r="H12" s="120">
        <f t="shared" si="8"/>
        <v>51.85185185185185</v>
      </c>
      <c r="I12" s="105">
        <f t="shared" si="15"/>
        <v>108</v>
      </c>
      <c r="J12" s="105">
        <f t="shared" si="16"/>
        <v>56</v>
      </c>
      <c r="K12" s="105">
        <v>42</v>
      </c>
      <c r="L12" s="105"/>
      <c r="M12" s="105">
        <v>14</v>
      </c>
      <c r="N12" s="105">
        <v>52</v>
      </c>
      <c r="O12" s="105"/>
      <c r="P12" s="105"/>
      <c r="Q12" s="105"/>
      <c r="R12" s="105">
        <v>4</v>
      </c>
      <c r="S12" s="105"/>
      <c r="T12" s="105"/>
      <c r="U12" s="105"/>
      <c r="V12" s="105"/>
      <c r="W12" s="105"/>
      <c r="X12" s="105"/>
      <c r="Y12" s="105"/>
      <c r="Z12" s="105"/>
      <c r="AB12" s="121" t="str">
        <f t="shared" si="17"/>
        <v>-</v>
      </c>
      <c r="AC12" s="121" t="str">
        <f t="shared" si="17"/>
        <v>-</v>
      </c>
      <c r="AD12" s="121" t="str">
        <f t="shared" si="17"/>
        <v>-</v>
      </c>
      <c r="AE12" s="121">
        <f t="shared" si="17"/>
        <v>1</v>
      </c>
      <c r="AF12" s="121" t="str">
        <f t="shared" si="17"/>
        <v>-</v>
      </c>
      <c r="AG12" s="121" t="str">
        <f t="shared" si="17"/>
        <v>-</v>
      </c>
      <c r="AH12" s="121" t="str">
        <f t="shared" si="17"/>
        <v>-</v>
      </c>
      <c r="AI12" s="121" t="str">
        <f t="shared" si="17"/>
        <v>-</v>
      </c>
      <c r="AJ12" s="121" t="str">
        <f t="shared" si="17"/>
        <v>-</v>
      </c>
      <c r="AK12" s="121" t="str">
        <f t="shared" si="17"/>
        <v>-</v>
      </c>
      <c r="AL12" s="121" t="str">
        <f t="shared" si="17"/>
        <v>-</v>
      </c>
      <c r="AM12" s="121" t="str">
        <f t="shared" si="17"/>
        <v>-</v>
      </c>
      <c r="AO12" s="121" t="str">
        <f t="shared" si="18"/>
        <v>-</v>
      </c>
      <c r="AP12" s="121" t="str">
        <f t="shared" si="18"/>
        <v>-</v>
      </c>
      <c r="AQ12" s="121" t="str">
        <f t="shared" si="18"/>
        <v>-</v>
      </c>
      <c r="AR12" s="121" t="str">
        <f t="shared" si="18"/>
        <v>-</v>
      </c>
      <c r="AS12" s="121" t="str">
        <f t="shared" si="18"/>
        <v>-</v>
      </c>
      <c r="AT12" s="121" t="str">
        <f t="shared" si="18"/>
        <v>-</v>
      </c>
      <c r="AU12" s="121" t="str">
        <f t="shared" si="18"/>
        <v>-</v>
      </c>
      <c r="AV12" s="121" t="str">
        <f t="shared" si="18"/>
        <v>-</v>
      </c>
      <c r="AW12" s="121" t="str">
        <f t="shared" si="18"/>
        <v>-</v>
      </c>
      <c r="AX12" s="121" t="str">
        <f t="shared" si="18"/>
        <v>-</v>
      </c>
      <c r="AY12" s="121" t="str">
        <f t="shared" si="18"/>
        <v>-</v>
      </c>
      <c r="AZ12" s="121" t="str">
        <f t="shared" si="18"/>
        <v>-</v>
      </c>
      <c r="BB12" s="121" t="str">
        <f t="shared" si="19"/>
        <v>-</v>
      </c>
      <c r="BC12" s="121" t="str">
        <f t="shared" si="19"/>
        <v>-</v>
      </c>
      <c r="BD12" s="121" t="str">
        <f t="shared" si="19"/>
        <v>-</v>
      </c>
      <c r="BE12" s="121" t="str">
        <f t="shared" si="19"/>
        <v>-</v>
      </c>
      <c r="BF12" s="121" t="str">
        <f t="shared" si="19"/>
        <v>-</v>
      </c>
      <c r="BG12" s="121" t="str">
        <f t="shared" si="19"/>
        <v>-</v>
      </c>
      <c r="BH12" s="121" t="str">
        <f t="shared" si="19"/>
        <v>-</v>
      </c>
      <c r="BI12" s="121" t="str">
        <f t="shared" si="19"/>
        <v>-</v>
      </c>
      <c r="BJ12" s="121" t="str">
        <f t="shared" si="19"/>
        <v>-</v>
      </c>
      <c r="BK12" s="121" t="str">
        <f t="shared" si="19"/>
        <v>-</v>
      </c>
      <c r="BL12" s="121" t="str">
        <f t="shared" si="19"/>
        <v>-</v>
      </c>
      <c r="BM12" s="121" t="str">
        <f t="shared" si="19"/>
        <v>-</v>
      </c>
      <c r="BO12" s="121" t="str">
        <f t="shared" si="20"/>
        <v>-</v>
      </c>
      <c r="BP12" s="121" t="str">
        <f t="shared" si="20"/>
        <v>-</v>
      </c>
      <c r="BQ12" s="121" t="str">
        <f t="shared" si="20"/>
        <v>-</v>
      </c>
      <c r="BR12" s="121" t="str">
        <f t="shared" si="20"/>
        <v>-</v>
      </c>
      <c r="BS12" s="121" t="str">
        <f t="shared" si="20"/>
        <v>-</v>
      </c>
      <c r="BT12" s="121" t="str">
        <f t="shared" si="20"/>
        <v>-</v>
      </c>
      <c r="BU12" s="121" t="str">
        <f t="shared" si="20"/>
        <v>-</v>
      </c>
      <c r="BV12" s="121" t="str">
        <f t="shared" si="20"/>
        <v>-</v>
      </c>
      <c r="BW12" s="121" t="str">
        <f t="shared" si="20"/>
        <v>-</v>
      </c>
      <c r="BX12" s="121" t="str">
        <f t="shared" si="20"/>
        <v>-</v>
      </c>
      <c r="BY12" s="121" t="str">
        <f t="shared" si="20"/>
        <v>-</v>
      </c>
      <c r="BZ12" s="121" t="str">
        <f t="shared" si="20"/>
        <v>-</v>
      </c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</row>
    <row r="13" spans="1:91" ht="13.5" customHeight="1">
      <c r="A13" s="119">
        <v>5</v>
      </c>
      <c r="B13" s="105" t="s">
        <v>253</v>
      </c>
      <c r="C13" s="100"/>
      <c r="D13" s="100">
        <v>11</v>
      </c>
      <c r="E13" s="100"/>
      <c r="F13" s="100"/>
      <c r="G13" s="100"/>
      <c r="H13" s="120">
        <f t="shared" si="8"/>
        <v>44.44444444444444</v>
      </c>
      <c r="I13" s="105">
        <f t="shared" si="15"/>
        <v>54</v>
      </c>
      <c r="J13" s="105">
        <f t="shared" si="16"/>
        <v>24</v>
      </c>
      <c r="K13" s="105">
        <v>16</v>
      </c>
      <c r="L13" s="105"/>
      <c r="M13" s="105">
        <v>8</v>
      </c>
      <c r="N13" s="105">
        <v>30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>
        <v>3</v>
      </c>
      <c r="Z13" s="105"/>
      <c r="AB13" s="121" t="str">
        <f t="shared" si="17"/>
        <v>-</v>
      </c>
      <c r="AC13" s="121" t="str">
        <f t="shared" si="17"/>
        <v>-</v>
      </c>
      <c r="AD13" s="121" t="str">
        <f t="shared" si="17"/>
        <v>-</v>
      </c>
      <c r="AE13" s="121" t="str">
        <f t="shared" si="17"/>
        <v>-</v>
      </c>
      <c r="AF13" s="121" t="str">
        <f t="shared" si="17"/>
        <v>-</v>
      </c>
      <c r="AG13" s="121" t="str">
        <f t="shared" si="17"/>
        <v>-</v>
      </c>
      <c r="AH13" s="121" t="str">
        <f t="shared" si="17"/>
        <v>-</v>
      </c>
      <c r="AI13" s="121" t="str">
        <f t="shared" si="17"/>
        <v>-</v>
      </c>
      <c r="AJ13" s="121" t="str">
        <f t="shared" si="17"/>
        <v>-</v>
      </c>
      <c r="AK13" s="121" t="str">
        <f t="shared" si="17"/>
        <v>-</v>
      </c>
      <c r="AL13" s="121" t="str">
        <f t="shared" si="17"/>
        <v>-</v>
      </c>
      <c r="AM13" s="121" t="str">
        <f t="shared" si="17"/>
        <v>-</v>
      </c>
      <c r="AO13" s="121" t="str">
        <f t="shared" si="18"/>
        <v>-</v>
      </c>
      <c r="AP13" s="121" t="str">
        <f t="shared" si="18"/>
        <v>-</v>
      </c>
      <c r="AQ13" s="121" t="str">
        <f t="shared" si="18"/>
        <v>-</v>
      </c>
      <c r="AR13" s="121" t="str">
        <f t="shared" si="18"/>
        <v>-</v>
      </c>
      <c r="AS13" s="121" t="str">
        <f t="shared" si="18"/>
        <v>-</v>
      </c>
      <c r="AT13" s="121" t="str">
        <f t="shared" si="18"/>
        <v>-</v>
      </c>
      <c r="AU13" s="121" t="str">
        <f t="shared" si="18"/>
        <v>-</v>
      </c>
      <c r="AV13" s="121" t="str">
        <f t="shared" si="18"/>
        <v>-</v>
      </c>
      <c r="AW13" s="121" t="str">
        <f t="shared" si="18"/>
        <v>-</v>
      </c>
      <c r="AX13" s="121" t="str">
        <f t="shared" si="18"/>
        <v>-</v>
      </c>
      <c r="AY13" s="121">
        <f t="shared" si="18"/>
        <v>1</v>
      </c>
      <c r="AZ13" s="121" t="str">
        <f t="shared" si="18"/>
        <v>-</v>
      </c>
      <c r="BB13" s="121" t="str">
        <f t="shared" si="19"/>
        <v>-</v>
      </c>
      <c r="BC13" s="121" t="str">
        <f t="shared" si="19"/>
        <v>-</v>
      </c>
      <c r="BD13" s="121" t="str">
        <f t="shared" si="19"/>
        <v>-</v>
      </c>
      <c r="BE13" s="121" t="str">
        <f t="shared" si="19"/>
        <v>-</v>
      </c>
      <c r="BF13" s="121" t="str">
        <f t="shared" si="19"/>
        <v>-</v>
      </c>
      <c r="BG13" s="121" t="str">
        <f t="shared" si="19"/>
        <v>-</v>
      </c>
      <c r="BH13" s="121" t="str">
        <f t="shared" si="19"/>
        <v>-</v>
      </c>
      <c r="BI13" s="121" t="str">
        <f t="shared" si="19"/>
        <v>-</v>
      </c>
      <c r="BJ13" s="121" t="str">
        <f t="shared" si="19"/>
        <v>-</v>
      </c>
      <c r="BK13" s="121" t="str">
        <f t="shared" si="19"/>
        <v>-</v>
      </c>
      <c r="BL13" s="121" t="str">
        <f t="shared" si="19"/>
        <v>-</v>
      </c>
      <c r="BM13" s="121" t="str">
        <f t="shared" si="19"/>
        <v>-</v>
      </c>
      <c r="BO13" s="121" t="str">
        <f t="shared" si="20"/>
        <v>-</v>
      </c>
      <c r="BP13" s="121" t="str">
        <f t="shared" si="20"/>
        <v>-</v>
      </c>
      <c r="BQ13" s="121" t="str">
        <f t="shared" si="20"/>
        <v>-</v>
      </c>
      <c r="BR13" s="121" t="str">
        <f t="shared" si="20"/>
        <v>-</v>
      </c>
      <c r="BS13" s="121" t="str">
        <f t="shared" si="20"/>
        <v>-</v>
      </c>
      <c r="BT13" s="121" t="str">
        <f t="shared" si="20"/>
        <v>-</v>
      </c>
      <c r="BU13" s="121" t="str">
        <f t="shared" si="20"/>
        <v>-</v>
      </c>
      <c r="BV13" s="121" t="str">
        <f t="shared" si="20"/>
        <v>-</v>
      </c>
      <c r="BW13" s="121" t="str">
        <f t="shared" si="20"/>
        <v>-</v>
      </c>
      <c r="BX13" s="121" t="str">
        <f t="shared" si="20"/>
        <v>-</v>
      </c>
      <c r="BY13" s="121" t="str">
        <f t="shared" si="20"/>
        <v>-</v>
      </c>
      <c r="BZ13" s="121" t="str">
        <f t="shared" si="20"/>
        <v>-</v>
      </c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</row>
    <row r="14" spans="1:91" ht="13.5" customHeight="1">
      <c r="A14" s="119">
        <v>6</v>
      </c>
      <c r="B14" s="105" t="s">
        <v>254</v>
      </c>
      <c r="C14" s="100"/>
      <c r="D14" s="100">
        <v>5</v>
      </c>
      <c r="E14" s="100"/>
      <c r="F14" s="100"/>
      <c r="G14" s="100"/>
      <c r="H14" s="120">
        <f t="shared" si="8"/>
        <v>29.629629629629626</v>
      </c>
      <c r="I14" s="105">
        <f t="shared" si="15"/>
        <v>54</v>
      </c>
      <c r="J14" s="105">
        <f t="shared" si="16"/>
        <v>16</v>
      </c>
      <c r="K14" s="105">
        <v>10</v>
      </c>
      <c r="L14" s="105"/>
      <c r="M14" s="105">
        <v>8</v>
      </c>
      <c r="N14" s="105">
        <v>38</v>
      </c>
      <c r="O14" s="105"/>
      <c r="P14" s="105"/>
      <c r="Q14" s="105"/>
      <c r="R14" s="105"/>
      <c r="S14" s="105">
        <v>2</v>
      </c>
      <c r="T14" s="105"/>
      <c r="U14" s="105"/>
      <c r="V14" s="105"/>
      <c r="W14" s="105"/>
      <c r="X14" s="105"/>
      <c r="Y14" s="105"/>
      <c r="Z14" s="105"/>
      <c r="AB14" s="121" t="str">
        <f t="shared" si="17"/>
        <v>-</v>
      </c>
      <c r="AC14" s="121" t="str">
        <f t="shared" si="17"/>
        <v>-</v>
      </c>
      <c r="AD14" s="121" t="str">
        <f t="shared" si="17"/>
        <v>-</v>
      </c>
      <c r="AE14" s="121" t="str">
        <f t="shared" si="17"/>
        <v>-</v>
      </c>
      <c r="AF14" s="121" t="str">
        <f t="shared" si="17"/>
        <v>-</v>
      </c>
      <c r="AG14" s="121" t="str">
        <f t="shared" si="17"/>
        <v>-</v>
      </c>
      <c r="AH14" s="121" t="str">
        <f t="shared" si="17"/>
        <v>-</v>
      </c>
      <c r="AI14" s="121" t="str">
        <f t="shared" si="17"/>
        <v>-</v>
      </c>
      <c r="AJ14" s="121" t="str">
        <f t="shared" si="17"/>
        <v>-</v>
      </c>
      <c r="AK14" s="121" t="str">
        <f t="shared" si="17"/>
        <v>-</v>
      </c>
      <c r="AL14" s="121" t="str">
        <f t="shared" si="17"/>
        <v>-</v>
      </c>
      <c r="AM14" s="121" t="str">
        <f t="shared" si="17"/>
        <v>-</v>
      </c>
      <c r="AO14" s="121" t="str">
        <f t="shared" si="18"/>
        <v>-</v>
      </c>
      <c r="AP14" s="121" t="str">
        <f t="shared" si="18"/>
        <v>-</v>
      </c>
      <c r="AQ14" s="121" t="str">
        <f t="shared" si="18"/>
        <v>-</v>
      </c>
      <c r="AR14" s="121" t="str">
        <f t="shared" si="18"/>
        <v>-</v>
      </c>
      <c r="AS14" s="121">
        <f t="shared" si="18"/>
        <v>1</v>
      </c>
      <c r="AT14" s="121" t="str">
        <f t="shared" si="18"/>
        <v>-</v>
      </c>
      <c r="AU14" s="121" t="str">
        <f t="shared" si="18"/>
        <v>-</v>
      </c>
      <c r="AV14" s="121" t="str">
        <f t="shared" si="18"/>
        <v>-</v>
      </c>
      <c r="AW14" s="121" t="str">
        <f t="shared" si="18"/>
        <v>-</v>
      </c>
      <c r="AX14" s="121" t="str">
        <f t="shared" si="18"/>
        <v>-</v>
      </c>
      <c r="AY14" s="121" t="str">
        <f t="shared" si="18"/>
        <v>-</v>
      </c>
      <c r="AZ14" s="121" t="str">
        <f t="shared" si="18"/>
        <v>-</v>
      </c>
      <c r="BB14" s="121" t="str">
        <f t="shared" si="19"/>
        <v>-</v>
      </c>
      <c r="BC14" s="121" t="str">
        <f t="shared" si="19"/>
        <v>-</v>
      </c>
      <c r="BD14" s="121" t="str">
        <f t="shared" si="19"/>
        <v>-</v>
      </c>
      <c r="BE14" s="121" t="str">
        <f t="shared" si="19"/>
        <v>-</v>
      </c>
      <c r="BF14" s="121" t="str">
        <f t="shared" si="19"/>
        <v>-</v>
      </c>
      <c r="BG14" s="121" t="str">
        <f t="shared" si="19"/>
        <v>-</v>
      </c>
      <c r="BH14" s="121" t="str">
        <f t="shared" si="19"/>
        <v>-</v>
      </c>
      <c r="BI14" s="121" t="str">
        <f t="shared" si="19"/>
        <v>-</v>
      </c>
      <c r="BJ14" s="121" t="str">
        <f t="shared" si="19"/>
        <v>-</v>
      </c>
      <c r="BK14" s="121" t="str">
        <f t="shared" si="19"/>
        <v>-</v>
      </c>
      <c r="BL14" s="121" t="str">
        <f t="shared" si="19"/>
        <v>-</v>
      </c>
      <c r="BM14" s="121" t="str">
        <f t="shared" si="19"/>
        <v>-</v>
      </c>
      <c r="BO14" s="121" t="str">
        <f t="shared" si="20"/>
        <v>-</v>
      </c>
      <c r="BP14" s="121" t="str">
        <f t="shared" si="20"/>
        <v>-</v>
      </c>
      <c r="BQ14" s="121" t="str">
        <f t="shared" si="20"/>
        <v>-</v>
      </c>
      <c r="BR14" s="121" t="str">
        <f t="shared" si="20"/>
        <v>-</v>
      </c>
      <c r="BS14" s="121" t="str">
        <f t="shared" si="20"/>
        <v>-</v>
      </c>
      <c r="BT14" s="121" t="str">
        <f t="shared" si="20"/>
        <v>-</v>
      </c>
      <c r="BU14" s="121" t="str">
        <f t="shared" si="20"/>
        <v>-</v>
      </c>
      <c r="BV14" s="121" t="str">
        <f t="shared" si="20"/>
        <v>-</v>
      </c>
      <c r="BW14" s="121" t="str">
        <f t="shared" si="20"/>
        <v>-</v>
      </c>
      <c r="BX14" s="121" t="str">
        <f t="shared" si="20"/>
        <v>-</v>
      </c>
      <c r="BY14" s="121" t="str">
        <f t="shared" si="20"/>
        <v>-</v>
      </c>
      <c r="BZ14" s="121" t="str">
        <f t="shared" si="20"/>
        <v>-</v>
      </c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</row>
    <row r="15" spans="1:91" ht="13.5" customHeight="1">
      <c r="A15" s="119">
        <v>7</v>
      </c>
      <c r="B15" s="105" t="s">
        <v>255</v>
      </c>
      <c r="C15" s="100">
        <v>7</v>
      </c>
      <c r="D15" s="100"/>
      <c r="E15" s="100"/>
      <c r="F15" s="100"/>
      <c r="G15" s="100"/>
      <c r="H15" s="120">
        <f t="shared" si="8"/>
        <v>51.85185185185185</v>
      </c>
      <c r="I15" s="105">
        <f t="shared" si="15"/>
        <v>108</v>
      </c>
      <c r="J15" s="105">
        <f t="shared" si="16"/>
        <v>56</v>
      </c>
      <c r="K15" s="105">
        <v>42</v>
      </c>
      <c r="L15" s="105"/>
      <c r="M15" s="105">
        <v>14</v>
      </c>
      <c r="N15" s="105">
        <v>52</v>
      </c>
      <c r="O15" s="105"/>
      <c r="P15" s="105"/>
      <c r="Q15" s="105"/>
      <c r="R15" s="105"/>
      <c r="S15" s="105"/>
      <c r="T15" s="105"/>
      <c r="U15" s="105">
        <v>4</v>
      </c>
      <c r="V15" s="105"/>
      <c r="W15" s="105"/>
      <c r="X15" s="105"/>
      <c r="Y15" s="105"/>
      <c r="Z15" s="105"/>
      <c r="AB15" s="121" t="str">
        <f t="shared" si="17"/>
        <v>-</v>
      </c>
      <c r="AC15" s="121" t="str">
        <f t="shared" si="17"/>
        <v>-</v>
      </c>
      <c r="AD15" s="121" t="str">
        <f t="shared" si="17"/>
        <v>-</v>
      </c>
      <c r="AE15" s="121" t="str">
        <f t="shared" si="17"/>
        <v>-</v>
      </c>
      <c r="AF15" s="121" t="str">
        <f t="shared" si="17"/>
        <v>-</v>
      </c>
      <c r="AG15" s="121" t="str">
        <f t="shared" si="17"/>
        <v>-</v>
      </c>
      <c r="AH15" s="121">
        <f t="shared" si="17"/>
        <v>1</v>
      </c>
      <c r="AI15" s="121" t="str">
        <f t="shared" si="17"/>
        <v>-</v>
      </c>
      <c r="AJ15" s="121" t="str">
        <f t="shared" si="17"/>
        <v>-</v>
      </c>
      <c r="AK15" s="121" t="str">
        <f t="shared" si="17"/>
        <v>-</v>
      </c>
      <c r="AL15" s="121" t="str">
        <f t="shared" si="17"/>
        <v>-</v>
      </c>
      <c r="AM15" s="121" t="str">
        <f t="shared" si="17"/>
        <v>-</v>
      </c>
      <c r="AO15" s="121" t="str">
        <f t="shared" si="18"/>
        <v>-</v>
      </c>
      <c r="AP15" s="121" t="str">
        <f t="shared" si="18"/>
        <v>-</v>
      </c>
      <c r="AQ15" s="121" t="str">
        <f t="shared" si="18"/>
        <v>-</v>
      </c>
      <c r="AR15" s="121" t="str">
        <f t="shared" si="18"/>
        <v>-</v>
      </c>
      <c r="AS15" s="121" t="str">
        <f t="shared" si="18"/>
        <v>-</v>
      </c>
      <c r="AT15" s="121" t="str">
        <f t="shared" si="18"/>
        <v>-</v>
      </c>
      <c r="AU15" s="121" t="str">
        <f t="shared" si="18"/>
        <v>-</v>
      </c>
      <c r="AV15" s="121" t="str">
        <f t="shared" si="18"/>
        <v>-</v>
      </c>
      <c r="AW15" s="121" t="str">
        <f t="shared" si="18"/>
        <v>-</v>
      </c>
      <c r="AX15" s="121" t="str">
        <f t="shared" si="18"/>
        <v>-</v>
      </c>
      <c r="AY15" s="121" t="str">
        <f t="shared" si="18"/>
        <v>-</v>
      </c>
      <c r="AZ15" s="121" t="str">
        <f t="shared" si="18"/>
        <v>-</v>
      </c>
      <c r="BB15" s="121" t="str">
        <f t="shared" si="19"/>
        <v>-</v>
      </c>
      <c r="BC15" s="121" t="str">
        <f t="shared" si="19"/>
        <v>-</v>
      </c>
      <c r="BD15" s="121" t="str">
        <f t="shared" si="19"/>
        <v>-</v>
      </c>
      <c r="BE15" s="121" t="str">
        <f t="shared" si="19"/>
        <v>-</v>
      </c>
      <c r="BF15" s="121" t="str">
        <f t="shared" si="19"/>
        <v>-</v>
      </c>
      <c r="BG15" s="121" t="str">
        <f t="shared" si="19"/>
        <v>-</v>
      </c>
      <c r="BH15" s="121" t="str">
        <f t="shared" si="19"/>
        <v>-</v>
      </c>
      <c r="BI15" s="121" t="str">
        <f t="shared" si="19"/>
        <v>-</v>
      </c>
      <c r="BJ15" s="121" t="str">
        <f t="shared" si="19"/>
        <v>-</v>
      </c>
      <c r="BK15" s="121" t="str">
        <f t="shared" si="19"/>
        <v>-</v>
      </c>
      <c r="BL15" s="121" t="str">
        <f t="shared" si="19"/>
        <v>-</v>
      </c>
      <c r="BM15" s="121" t="str">
        <f t="shared" si="19"/>
        <v>-</v>
      </c>
      <c r="BO15" s="121" t="str">
        <f t="shared" si="20"/>
        <v>-</v>
      </c>
      <c r="BP15" s="121" t="str">
        <f t="shared" si="20"/>
        <v>-</v>
      </c>
      <c r="BQ15" s="121" t="str">
        <f t="shared" si="20"/>
        <v>-</v>
      </c>
      <c r="BR15" s="121" t="str">
        <f t="shared" si="20"/>
        <v>-</v>
      </c>
      <c r="BS15" s="121" t="str">
        <f t="shared" si="20"/>
        <v>-</v>
      </c>
      <c r="BT15" s="121" t="str">
        <f t="shared" si="20"/>
        <v>-</v>
      </c>
      <c r="BU15" s="121" t="str">
        <f t="shared" si="20"/>
        <v>-</v>
      </c>
      <c r="BV15" s="121" t="str">
        <f t="shared" si="20"/>
        <v>-</v>
      </c>
      <c r="BW15" s="121" t="str">
        <f t="shared" si="20"/>
        <v>-</v>
      </c>
      <c r="BX15" s="121" t="str">
        <f t="shared" si="20"/>
        <v>-</v>
      </c>
      <c r="BY15" s="121" t="str">
        <f t="shared" si="20"/>
        <v>-</v>
      </c>
      <c r="BZ15" s="121" t="str">
        <f t="shared" si="20"/>
        <v>-</v>
      </c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</row>
    <row r="16" spans="1:91" ht="13.5" customHeight="1">
      <c r="A16" s="119">
        <v>8</v>
      </c>
      <c r="B16" s="105" t="s">
        <v>256</v>
      </c>
      <c r="C16" s="100">
        <v>9</v>
      </c>
      <c r="D16" s="100"/>
      <c r="E16" s="100"/>
      <c r="F16" s="100"/>
      <c r="G16" s="100"/>
      <c r="H16" s="120">
        <f t="shared" si="8"/>
        <v>33.33333333333333</v>
      </c>
      <c r="I16" s="105">
        <f t="shared" si="15"/>
        <v>108</v>
      </c>
      <c r="J16" s="105">
        <f t="shared" si="16"/>
        <v>36</v>
      </c>
      <c r="K16" s="105">
        <v>24</v>
      </c>
      <c r="L16" s="105"/>
      <c r="M16" s="105">
        <v>12</v>
      </c>
      <c r="N16" s="105">
        <v>72</v>
      </c>
      <c r="O16" s="105"/>
      <c r="P16" s="105"/>
      <c r="Q16" s="105"/>
      <c r="R16" s="105"/>
      <c r="S16" s="105"/>
      <c r="T16" s="105"/>
      <c r="U16" s="105"/>
      <c r="V16" s="105"/>
      <c r="W16" s="105">
        <v>3</v>
      </c>
      <c r="X16" s="105"/>
      <c r="Y16" s="105"/>
      <c r="Z16" s="105"/>
      <c r="AB16" s="121" t="str">
        <f t="shared" si="17"/>
        <v>-</v>
      </c>
      <c r="AC16" s="121" t="str">
        <f t="shared" si="17"/>
        <v>-</v>
      </c>
      <c r="AD16" s="121" t="str">
        <f t="shared" si="17"/>
        <v>-</v>
      </c>
      <c r="AE16" s="121" t="str">
        <f t="shared" si="17"/>
        <v>-</v>
      </c>
      <c r="AF16" s="121" t="str">
        <f t="shared" si="17"/>
        <v>-</v>
      </c>
      <c r="AG16" s="121" t="str">
        <f t="shared" si="17"/>
        <v>-</v>
      </c>
      <c r="AH16" s="121" t="str">
        <f t="shared" si="17"/>
        <v>-</v>
      </c>
      <c r="AI16" s="121" t="str">
        <f t="shared" si="17"/>
        <v>-</v>
      </c>
      <c r="AJ16" s="121">
        <f t="shared" si="17"/>
        <v>1</v>
      </c>
      <c r="AK16" s="121" t="str">
        <f t="shared" si="17"/>
        <v>-</v>
      </c>
      <c r="AL16" s="121" t="str">
        <f t="shared" si="17"/>
        <v>-</v>
      </c>
      <c r="AM16" s="121" t="str">
        <f t="shared" si="17"/>
        <v>-</v>
      </c>
      <c r="AO16" s="121" t="str">
        <f t="shared" si="18"/>
        <v>-</v>
      </c>
      <c r="AP16" s="121" t="str">
        <f t="shared" si="18"/>
        <v>-</v>
      </c>
      <c r="AQ16" s="121" t="str">
        <f t="shared" si="18"/>
        <v>-</v>
      </c>
      <c r="AR16" s="121" t="str">
        <f t="shared" si="18"/>
        <v>-</v>
      </c>
      <c r="AS16" s="121" t="str">
        <f t="shared" si="18"/>
        <v>-</v>
      </c>
      <c r="AT16" s="121" t="str">
        <f t="shared" si="18"/>
        <v>-</v>
      </c>
      <c r="AU16" s="121" t="str">
        <f t="shared" si="18"/>
        <v>-</v>
      </c>
      <c r="AV16" s="121" t="str">
        <f t="shared" si="18"/>
        <v>-</v>
      </c>
      <c r="AW16" s="121" t="str">
        <f t="shared" si="18"/>
        <v>-</v>
      </c>
      <c r="AX16" s="121" t="str">
        <f t="shared" si="18"/>
        <v>-</v>
      </c>
      <c r="AY16" s="121" t="str">
        <f t="shared" si="18"/>
        <v>-</v>
      </c>
      <c r="AZ16" s="121" t="str">
        <f t="shared" si="18"/>
        <v>-</v>
      </c>
      <c r="BB16" s="121" t="str">
        <f t="shared" si="19"/>
        <v>-</v>
      </c>
      <c r="BC16" s="121" t="str">
        <f t="shared" si="19"/>
        <v>-</v>
      </c>
      <c r="BD16" s="121" t="str">
        <f t="shared" si="19"/>
        <v>-</v>
      </c>
      <c r="BE16" s="121" t="str">
        <f t="shared" si="19"/>
        <v>-</v>
      </c>
      <c r="BF16" s="121" t="str">
        <f t="shared" si="19"/>
        <v>-</v>
      </c>
      <c r="BG16" s="121" t="str">
        <f t="shared" si="19"/>
        <v>-</v>
      </c>
      <c r="BH16" s="121" t="str">
        <f t="shared" si="19"/>
        <v>-</v>
      </c>
      <c r="BI16" s="121" t="str">
        <f t="shared" si="19"/>
        <v>-</v>
      </c>
      <c r="BJ16" s="121" t="str">
        <f t="shared" si="19"/>
        <v>-</v>
      </c>
      <c r="BK16" s="121" t="str">
        <f t="shared" si="19"/>
        <v>-</v>
      </c>
      <c r="BL16" s="121" t="str">
        <f t="shared" si="19"/>
        <v>-</v>
      </c>
      <c r="BM16" s="121" t="str">
        <f t="shared" si="19"/>
        <v>-</v>
      </c>
      <c r="BO16" s="121" t="str">
        <f t="shared" si="20"/>
        <v>-</v>
      </c>
      <c r="BP16" s="121" t="str">
        <f t="shared" si="20"/>
        <v>-</v>
      </c>
      <c r="BQ16" s="121" t="str">
        <f t="shared" si="20"/>
        <v>-</v>
      </c>
      <c r="BR16" s="121" t="str">
        <f t="shared" si="20"/>
        <v>-</v>
      </c>
      <c r="BS16" s="121" t="str">
        <f t="shared" si="20"/>
        <v>-</v>
      </c>
      <c r="BT16" s="121" t="str">
        <f t="shared" si="20"/>
        <v>-</v>
      </c>
      <c r="BU16" s="121" t="str">
        <f t="shared" si="20"/>
        <v>-</v>
      </c>
      <c r="BV16" s="121" t="str">
        <f t="shared" si="20"/>
        <v>-</v>
      </c>
      <c r="BW16" s="121" t="str">
        <f t="shared" si="20"/>
        <v>-</v>
      </c>
      <c r="BX16" s="121" t="str">
        <f t="shared" si="20"/>
        <v>-</v>
      </c>
      <c r="BY16" s="121" t="str">
        <f t="shared" si="20"/>
        <v>-</v>
      </c>
      <c r="BZ16" s="121" t="str">
        <f t="shared" si="20"/>
        <v>-</v>
      </c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</row>
    <row r="17" spans="1:91" ht="12.75">
      <c r="A17" s="122">
        <v>9</v>
      </c>
      <c r="B17" s="123" t="s">
        <v>257</v>
      </c>
      <c r="C17" s="100"/>
      <c r="D17" s="100">
        <v>2</v>
      </c>
      <c r="E17" s="100"/>
      <c r="F17" s="100"/>
      <c r="G17" s="100"/>
      <c r="H17" s="120">
        <f t="shared" si="8"/>
        <v>39.50617283950617</v>
      </c>
      <c r="I17" s="105">
        <f t="shared" si="15"/>
        <v>81</v>
      </c>
      <c r="J17" s="105">
        <f t="shared" si="16"/>
        <v>32</v>
      </c>
      <c r="K17" s="105">
        <v>24</v>
      </c>
      <c r="L17" s="105"/>
      <c r="M17" s="105">
        <v>8</v>
      </c>
      <c r="N17" s="105">
        <v>49</v>
      </c>
      <c r="O17" s="105"/>
      <c r="P17" s="105">
        <v>4</v>
      </c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B17" s="121" t="str">
        <f t="shared" si="17"/>
        <v>-</v>
      </c>
      <c r="AC17" s="121" t="str">
        <f t="shared" si="17"/>
        <v>-</v>
      </c>
      <c r="AD17" s="121" t="str">
        <f t="shared" si="17"/>
        <v>-</v>
      </c>
      <c r="AE17" s="121" t="str">
        <f t="shared" si="17"/>
        <v>-</v>
      </c>
      <c r="AF17" s="121" t="str">
        <f t="shared" si="17"/>
        <v>-</v>
      </c>
      <c r="AG17" s="121" t="str">
        <f t="shared" si="17"/>
        <v>-</v>
      </c>
      <c r="AH17" s="121" t="str">
        <f t="shared" si="17"/>
        <v>-</v>
      </c>
      <c r="AI17" s="121" t="str">
        <f t="shared" si="17"/>
        <v>-</v>
      </c>
      <c r="AJ17" s="121" t="str">
        <f t="shared" si="17"/>
        <v>-</v>
      </c>
      <c r="AK17" s="121" t="str">
        <f t="shared" si="17"/>
        <v>-</v>
      </c>
      <c r="AL17" s="121" t="str">
        <f t="shared" si="17"/>
        <v>-</v>
      </c>
      <c r="AM17" s="121" t="str">
        <f t="shared" si="17"/>
        <v>-</v>
      </c>
      <c r="AO17" s="121" t="str">
        <f t="shared" si="18"/>
        <v>-</v>
      </c>
      <c r="AP17" s="121">
        <f t="shared" si="18"/>
        <v>1</v>
      </c>
      <c r="AQ17" s="121" t="str">
        <f t="shared" si="18"/>
        <v>-</v>
      </c>
      <c r="AR17" s="121" t="str">
        <f t="shared" si="18"/>
        <v>-</v>
      </c>
      <c r="AS17" s="121" t="str">
        <f t="shared" si="18"/>
        <v>-</v>
      </c>
      <c r="AT17" s="121" t="str">
        <f t="shared" si="18"/>
        <v>-</v>
      </c>
      <c r="AU17" s="121" t="str">
        <f t="shared" si="18"/>
        <v>-</v>
      </c>
      <c r="AV17" s="121" t="str">
        <f t="shared" si="18"/>
        <v>-</v>
      </c>
      <c r="AW17" s="121" t="str">
        <f t="shared" si="18"/>
        <v>-</v>
      </c>
      <c r="AX17" s="121" t="str">
        <f t="shared" si="18"/>
        <v>-</v>
      </c>
      <c r="AY17" s="121" t="str">
        <f t="shared" si="18"/>
        <v>-</v>
      </c>
      <c r="AZ17" s="121" t="str">
        <f t="shared" si="18"/>
        <v>-</v>
      </c>
      <c r="BB17" s="121" t="str">
        <f t="shared" si="19"/>
        <v>-</v>
      </c>
      <c r="BC17" s="121" t="str">
        <f t="shared" si="19"/>
        <v>-</v>
      </c>
      <c r="BD17" s="121" t="str">
        <f t="shared" si="19"/>
        <v>-</v>
      </c>
      <c r="BE17" s="121" t="str">
        <f t="shared" si="19"/>
        <v>-</v>
      </c>
      <c r="BF17" s="121" t="str">
        <f t="shared" si="19"/>
        <v>-</v>
      </c>
      <c r="BG17" s="121" t="str">
        <f t="shared" si="19"/>
        <v>-</v>
      </c>
      <c r="BH17" s="121" t="str">
        <f t="shared" si="19"/>
        <v>-</v>
      </c>
      <c r="BI17" s="121" t="str">
        <f t="shared" si="19"/>
        <v>-</v>
      </c>
      <c r="BJ17" s="121" t="str">
        <f t="shared" si="19"/>
        <v>-</v>
      </c>
      <c r="BK17" s="121" t="str">
        <f t="shared" si="19"/>
        <v>-</v>
      </c>
      <c r="BL17" s="121" t="str">
        <f t="shared" si="19"/>
        <v>-</v>
      </c>
      <c r="BM17" s="121" t="str">
        <f t="shared" si="19"/>
        <v>-</v>
      </c>
      <c r="BO17" s="121" t="str">
        <f t="shared" si="20"/>
        <v>-</v>
      </c>
      <c r="BP17" s="121" t="str">
        <f t="shared" si="20"/>
        <v>-</v>
      </c>
      <c r="BQ17" s="121" t="str">
        <f t="shared" si="20"/>
        <v>-</v>
      </c>
      <c r="BR17" s="121" t="str">
        <f t="shared" si="20"/>
        <v>-</v>
      </c>
      <c r="BS17" s="121" t="str">
        <f t="shared" si="20"/>
        <v>-</v>
      </c>
      <c r="BT17" s="121" t="str">
        <f t="shared" si="20"/>
        <v>-</v>
      </c>
      <c r="BU17" s="121" t="str">
        <f t="shared" si="20"/>
        <v>-</v>
      </c>
      <c r="BV17" s="121" t="str">
        <f t="shared" si="20"/>
        <v>-</v>
      </c>
      <c r="BW17" s="121" t="str">
        <f t="shared" si="20"/>
        <v>-</v>
      </c>
      <c r="BX17" s="121" t="str">
        <f t="shared" si="20"/>
        <v>-</v>
      </c>
      <c r="BY17" s="121" t="str">
        <f t="shared" si="20"/>
        <v>-</v>
      </c>
      <c r="BZ17" s="121" t="str">
        <f t="shared" si="20"/>
        <v>-</v>
      </c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</row>
    <row r="18" spans="1:91" ht="13.5" customHeight="1">
      <c r="A18" s="124">
        <v>10</v>
      </c>
      <c r="B18" s="105" t="s">
        <v>258</v>
      </c>
      <c r="C18" s="100"/>
      <c r="D18" s="100">
        <v>8</v>
      </c>
      <c r="E18" s="100"/>
      <c r="F18" s="100"/>
      <c r="G18" s="100"/>
      <c r="H18" s="120">
        <f t="shared" si="8"/>
        <v>44.44444444444444</v>
      </c>
      <c r="I18" s="105">
        <f t="shared" si="15"/>
        <v>54</v>
      </c>
      <c r="J18" s="105">
        <f t="shared" si="16"/>
        <v>24</v>
      </c>
      <c r="K18" s="105">
        <v>16</v>
      </c>
      <c r="L18" s="105"/>
      <c r="M18" s="105">
        <v>8</v>
      </c>
      <c r="N18" s="105">
        <v>30</v>
      </c>
      <c r="O18" s="105"/>
      <c r="P18" s="105"/>
      <c r="Q18" s="105"/>
      <c r="R18" s="105"/>
      <c r="S18" s="105"/>
      <c r="T18" s="105"/>
      <c r="U18" s="105"/>
      <c r="V18" s="105">
        <v>3</v>
      </c>
      <c r="W18" s="105"/>
      <c r="X18" s="105"/>
      <c r="Y18" s="105"/>
      <c r="Z18" s="105"/>
      <c r="AB18" s="121" t="str">
        <f t="shared" si="17"/>
        <v>-</v>
      </c>
      <c r="AC18" s="121" t="str">
        <f t="shared" si="17"/>
        <v>-</v>
      </c>
      <c r="AD18" s="121" t="str">
        <f t="shared" si="17"/>
        <v>-</v>
      </c>
      <c r="AE18" s="121" t="str">
        <f t="shared" si="17"/>
        <v>-</v>
      </c>
      <c r="AF18" s="121" t="str">
        <f t="shared" si="17"/>
        <v>-</v>
      </c>
      <c r="AG18" s="121" t="str">
        <f t="shared" si="17"/>
        <v>-</v>
      </c>
      <c r="AH18" s="121" t="str">
        <f t="shared" si="17"/>
        <v>-</v>
      </c>
      <c r="AI18" s="121" t="str">
        <f t="shared" si="17"/>
        <v>-</v>
      </c>
      <c r="AJ18" s="121" t="str">
        <f t="shared" si="17"/>
        <v>-</v>
      </c>
      <c r="AK18" s="121" t="str">
        <f t="shared" si="17"/>
        <v>-</v>
      </c>
      <c r="AL18" s="121" t="str">
        <f t="shared" si="17"/>
        <v>-</v>
      </c>
      <c r="AM18" s="121" t="str">
        <f t="shared" si="17"/>
        <v>-</v>
      </c>
      <c r="AO18" s="121" t="str">
        <f t="shared" si="18"/>
        <v>-</v>
      </c>
      <c r="AP18" s="121" t="str">
        <f t="shared" si="18"/>
        <v>-</v>
      </c>
      <c r="AQ18" s="121" t="str">
        <f t="shared" si="18"/>
        <v>-</v>
      </c>
      <c r="AR18" s="121" t="str">
        <f t="shared" si="18"/>
        <v>-</v>
      </c>
      <c r="AS18" s="121" t="str">
        <f t="shared" si="18"/>
        <v>-</v>
      </c>
      <c r="AT18" s="121" t="str">
        <f t="shared" si="18"/>
        <v>-</v>
      </c>
      <c r="AU18" s="121" t="str">
        <f t="shared" si="18"/>
        <v>-</v>
      </c>
      <c r="AV18" s="121">
        <f t="shared" si="18"/>
        <v>1</v>
      </c>
      <c r="AW18" s="121" t="str">
        <f t="shared" si="18"/>
        <v>-</v>
      </c>
      <c r="AX18" s="121" t="str">
        <f t="shared" si="18"/>
        <v>-</v>
      </c>
      <c r="AY18" s="121" t="str">
        <f t="shared" si="18"/>
        <v>-</v>
      </c>
      <c r="AZ18" s="121" t="str">
        <f t="shared" si="18"/>
        <v>-</v>
      </c>
      <c r="BB18" s="121" t="str">
        <f t="shared" si="19"/>
        <v>-</v>
      </c>
      <c r="BC18" s="121" t="str">
        <f t="shared" si="19"/>
        <v>-</v>
      </c>
      <c r="BD18" s="121" t="str">
        <f t="shared" si="19"/>
        <v>-</v>
      </c>
      <c r="BE18" s="121" t="str">
        <f t="shared" si="19"/>
        <v>-</v>
      </c>
      <c r="BF18" s="121" t="str">
        <f t="shared" si="19"/>
        <v>-</v>
      </c>
      <c r="BG18" s="121" t="str">
        <f t="shared" si="19"/>
        <v>-</v>
      </c>
      <c r="BH18" s="121" t="str">
        <f t="shared" si="19"/>
        <v>-</v>
      </c>
      <c r="BI18" s="121" t="str">
        <f t="shared" si="19"/>
        <v>-</v>
      </c>
      <c r="BJ18" s="121" t="str">
        <f t="shared" si="19"/>
        <v>-</v>
      </c>
      <c r="BK18" s="121" t="str">
        <f t="shared" si="19"/>
        <v>-</v>
      </c>
      <c r="BL18" s="121" t="str">
        <f t="shared" si="19"/>
        <v>-</v>
      </c>
      <c r="BM18" s="121" t="str">
        <f t="shared" si="19"/>
        <v>-</v>
      </c>
      <c r="BO18" s="121" t="str">
        <f t="shared" si="20"/>
        <v>-</v>
      </c>
      <c r="BP18" s="121" t="str">
        <f t="shared" si="20"/>
        <v>-</v>
      </c>
      <c r="BQ18" s="121" t="str">
        <f t="shared" si="20"/>
        <v>-</v>
      </c>
      <c r="BR18" s="121" t="str">
        <f t="shared" si="20"/>
        <v>-</v>
      </c>
      <c r="BS18" s="121" t="str">
        <f t="shared" si="20"/>
        <v>-</v>
      </c>
      <c r="BT18" s="121" t="str">
        <f t="shared" si="20"/>
        <v>-</v>
      </c>
      <c r="BU18" s="121" t="str">
        <f t="shared" si="20"/>
        <v>-</v>
      </c>
      <c r="BV18" s="121" t="str">
        <f t="shared" si="20"/>
        <v>-</v>
      </c>
      <c r="BW18" s="121" t="str">
        <f t="shared" si="20"/>
        <v>-</v>
      </c>
      <c r="BX18" s="121" t="str">
        <f t="shared" si="20"/>
        <v>-</v>
      </c>
      <c r="BY18" s="121" t="str">
        <f t="shared" si="20"/>
        <v>-</v>
      </c>
      <c r="BZ18" s="121" t="str">
        <f t="shared" si="20"/>
        <v>-</v>
      </c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</row>
    <row r="19" spans="1:91" ht="13.5" customHeight="1">
      <c r="A19" s="124">
        <v>11</v>
      </c>
      <c r="B19" s="105" t="s">
        <v>259</v>
      </c>
      <c r="C19" s="100">
        <v>4</v>
      </c>
      <c r="D19" s="100" t="s">
        <v>260</v>
      </c>
      <c r="E19" s="100"/>
      <c r="F19" s="100"/>
      <c r="G19" s="100"/>
      <c r="H19" s="120">
        <f t="shared" si="8"/>
        <v>48.76543209876543</v>
      </c>
      <c r="I19" s="105">
        <f t="shared" si="15"/>
        <v>324</v>
      </c>
      <c r="J19" s="105">
        <f t="shared" si="16"/>
        <v>158</v>
      </c>
      <c r="K19" s="105"/>
      <c r="L19" s="105"/>
      <c r="M19" s="105">
        <v>158</v>
      </c>
      <c r="N19" s="105">
        <v>166</v>
      </c>
      <c r="O19" s="105">
        <v>3</v>
      </c>
      <c r="P19" s="105">
        <v>3</v>
      </c>
      <c r="Q19" s="105">
        <v>3</v>
      </c>
      <c r="R19" s="105">
        <v>4</v>
      </c>
      <c r="S19" s="105"/>
      <c r="T19" s="105"/>
      <c r="U19" s="105"/>
      <c r="V19" s="105"/>
      <c r="W19" s="105"/>
      <c r="X19" s="105"/>
      <c r="Y19" s="105"/>
      <c r="Z19" s="105"/>
      <c r="AB19" s="121" t="str">
        <f t="shared" si="17"/>
        <v>-</v>
      </c>
      <c r="AC19" s="121" t="str">
        <f t="shared" si="17"/>
        <v>-</v>
      </c>
      <c r="AD19" s="121" t="str">
        <f t="shared" si="17"/>
        <v>-</v>
      </c>
      <c r="AE19" s="121">
        <f t="shared" si="17"/>
        <v>1</v>
      </c>
      <c r="AF19" s="121" t="str">
        <f t="shared" si="17"/>
        <v>-</v>
      </c>
      <c r="AG19" s="121" t="str">
        <f t="shared" si="17"/>
        <v>-</v>
      </c>
      <c r="AH19" s="121" t="str">
        <f t="shared" si="17"/>
        <v>-</v>
      </c>
      <c r="AI19" s="121" t="str">
        <f t="shared" si="17"/>
        <v>-</v>
      </c>
      <c r="AJ19" s="121" t="str">
        <f t="shared" si="17"/>
        <v>-</v>
      </c>
      <c r="AK19" s="121" t="str">
        <f t="shared" si="17"/>
        <v>-</v>
      </c>
      <c r="AL19" s="121" t="str">
        <f t="shared" si="17"/>
        <v>-</v>
      </c>
      <c r="AM19" s="121" t="str">
        <f t="shared" si="17"/>
        <v>-</v>
      </c>
      <c r="AO19" s="121">
        <f t="shared" si="18"/>
        <v>1</v>
      </c>
      <c r="AP19" s="121">
        <f t="shared" si="18"/>
        <v>1</v>
      </c>
      <c r="AQ19" s="121">
        <f t="shared" si="18"/>
        <v>1</v>
      </c>
      <c r="AR19" s="121" t="str">
        <f t="shared" si="18"/>
        <v>-</v>
      </c>
      <c r="AS19" s="121" t="str">
        <f t="shared" si="18"/>
        <v>-</v>
      </c>
      <c r="AT19" s="121" t="str">
        <f t="shared" si="18"/>
        <v>-</v>
      </c>
      <c r="AU19" s="121" t="str">
        <f t="shared" si="18"/>
        <v>-</v>
      </c>
      <c r="AV19" s="121" t="str">
        <f t="shared" si="18"/>
        <v>-</v>
      </c>
      <c r="AW19" s="121" t="str">
        <f t="shared" si="18"/>
        <v>-</v>
      </c>
      <c r="AX19" s="121" t="str">
        <f t="shared" si="18"/>
        <v>-</v>
      </c>
      <c r="AY19" s="121" t="str">
        <f t="shared" si="18"/>
        <v>-</v>
      </c>
      <c r="AZ19" s="121" t="str">
        <f t="shared" si="18"/>
        <v>-</v>
      </c>
      <c r="BB19" s="121" t="str">
        <f t="shared" si="19"/>
        <v>-</v>
      </c>
      <c r="BC19" s="121" t="str">
        <f t="shared" si="19"/>
        <v>-</v>
      </c>
      <c r="BD19" s="121" t="str">
        <f t="shared" si="19"/>
        <v>-</v>
      </c>
      <c r="BE19" s="121" t="str">
        <f t="shared" si="19"/>
        <v>-</v>
      </c>
      <c r="BF19" s="121" t="str">
        <f t="shared" si="19"/>
        <v>-</v>
      </c>
      <c r="BG19" s="121" t="str">
        <f t="shared" si="19"/>
        <v>-</v>
      </c>
      <c r="BH19" s="121" t="str">
        <f t="shared" si="19"/>
        <v>-</v>
      </c>
      <c r="BI19" s="121" t="str">
        <f t="shared" si="19"/>
        <v>-</v>
      </c>
      <c r="BJ19" s="121" t="str">
        <f t="shared" si="19"/>
        <v>-</v>
      </c>
      <c r="BK19" s="121" t="str">
        <f t="shared" si="19"/>
        <v>-</v>
      </c>
      <c r="BL19" s="121" t="str">
        <f t="shared" si="19"/>
        <v>-</v>
      </c>
      <c r="BM19" s="121" t="str">
        <f t="shared" si="19"/>
        <v>-</v>
      </c>
      <c r="BO19" s="121" t="str">
        <f t="shared" si="20"/>
        <v>-</v>
      </c>
      <c r="BP19" s="121" t="str">
        <f t="shared" si="20"/>
        <v>-</v>
      </c>
      <c r="BQ19" s="121" t="str">
        <f t="shared" si="20"/>
        <v>-</v>
      </c>
      <c r="BR19" s="121" t="str">
        <f t="shared" si="20"/>
        <v>-</v>
      </c>
      <c r="BS19" s="121" t="str">
        <f t="shared" si="20"/>
        <v>-</v>
      </c>
      <c r="BT19" s="121" t="str">
        <f t="shared" si="20"/>
        <v>-</v>
      </c>
      <c r="BU19" s="121" t="str">
        <f t="shared" si="20"/>
        <v>-</v>
      </c>
      <c r="BV19" s="121" t="str">
        <f t="shared" si="20"/>
        <v>-</v>
      </c>
      <c r="BW19" s="121" t="str">
        <f t="shared" si="20"/>
        <v>-</v>
      </c>
      <c r="BX19" s="121" t="str">
        <f t="shared" si="20"/>
        <v>-</v>
      </c>
      <c r="BY19" s="121" t="str">
        <f t="shared" si="20"/>
        <v>-</v>
      </c>
      <c r="BZ19" s="121" t="str">
        <f t="shared" si="20"/>
        <v>-</v>
      </c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</row>
    <row r="20" spans="1:91" ht="13.5" customHeight="1">
      <c r="A20" s="124">
        <v>12</v>
      </c>
      <c r="B20" s="105" t="s">
        <v>261</v>
      </c>
      <c r="C20" s="100"/>
      <c r="D20" s="100" t="s">
        <v>262</v>
      </c>
      <c r="E20" s="100"/>
      <c r="F20" s="100"/>
      <c r="G20" s="100"/>
      <c r="H20" s="120">
        <f t="shared" si="8"/>
        <v>62.96296296296296</v>
      </c>
      <c r="I20" s="105">
        <f t="shared" si="15"/>
        <v>324</v>
      </c>
      <c r="J20" s="105">
        <f t="shared" si="16"/>
        <v>204</v>
      </c>
      <c r="K20" s="105"/>
      <c r="L20" s="105"/>
      <c r="M20" s="105">
        <v>204</v>
      </c>
      <c r="N20" s="105">
        <v>120</v>
      </c>
      <c r="O20" s="105">
        <v>2</v>
      </c>
      <c r="P20" s="105">
        <v>2</v>
      </c>
      <c r="Q20" s="105">
        <v>2</v>
      </c>
      <c r="R20" s="105">
        <v>2</v>
      </c>
      <c r="S20" s="105">
        <v>2</v>
      </c>
      <c r="T20" s="105">
        <v>2</v>
      </c>
      <c r="U20" s="105">
        <v>2</v>
      </c>
      <c r="V20" s="105">
        <v>2</v>
      </c>
      <c r="W20" s="105">
        <v>2</v>
      </c>
      <c r="X20" s="105"/>
      <c r="Y20" s="105"/>
      <c r="Z20" s="105"/>
      <c r="AB20" s="121" t="str">
        <f t="shared" si="17"/>
        <v>-</v>
      </c>
      <c r="AC20" s="121" t="str">
        <f t="shared" si="17"/>
        <v>-</v>
      </c>
      <c r="AD20" s="121" t="str">
        <f t="shared" si="17"/>
        <v>-</v>
      </c>
      <c r="AE20" s="121" t="str">
        <f t="shared" si="17"/>
        <v>-</v>
      </c>
      <c r="AF20" s="121" t="str">
        <f t="shared" si="17"/>
        <v>-</v>
      </c>
      <c r="AG20" s="121" t="str">
        <f t="shared" si="17"/>
        <v>-</v>
      </c>
      <c r="AH20" s="121" t="str">
        <f t="shared" si="17"/>
        <v>-</v>
      </c>
      <c r="AI20" s="121" t="str">
        <f t="shared" si="17"/>
        <v>-</v>
      </c>
      <c r="AJ20" s="121" t="str">
        <f t="shared" si="17"/>
        <v>-</v>
      </c>
      <c r="AK20" s="121" t="str">
        <f t="shared" si="17"/>
        <v>-</v>
      </c>
      <c r="AL20" s="121" t="str">
        <f t="shared" si="17"/>
        <v>-</v>
      </c>
      <c r="AM20" s="121" t="str">
        <f t="shared" si="17"/>
        <v>-</v>
      </c>
      <c r="AO20" s="121" t="str">
        <f t="shared" si="18"/>
        <v>-</v>
      </c>
      <c r="AP20" s="121" t="str">
        <f t="shared" si="18"/>
        <v>-</v>
      </c>
      <c r="AQ20" s="121">
        <f t="shared" si="18"/>
        <v>1</v>
      </c>
      <c r="AR20" s="121" t="str">
        <f t="shared" si="18"/>
        <v>-</v>
      </c>
      <c r="AS20" s="121" t="str">
        <f t="shared" si="18"/>
        <v>-</v>
      </c>
      <c r="AT20" s="121">
        <f t="shared" si="18"/>
        <v>1</v>
      </c>
      <c r="AU20" s="121" t="str">
        <f t="shared" si="18"/>
        <v>-</v>
      </c>
      <c r="AV20" s="121" t="str">
        <f t="shared" si="18"/>
        <v>-</v>
      </c>
      <c r="AW20" s="121">
        <f t="shared" si="18"/>
        <v>1</v>
      </c>
      <c r="AX20" s="121" t="str">
        <f t="shared" si="18"/>
        <v>-</v>
      </c>
      <c r="AY20" s="121" t="str">
        <f t="shared" si="18"/>
        <v>-</v>
      </c>
      <c r="AZ20" s="121" t="str">
        <f t="shared" si="18"/>
        <v>-</v>
      </c>
      <c r="BB20" s="121" t="str">
        <f t="shared" si="19"/>
        <v>-</v>
      </c>
      <c r="BC20" s="121" t="str">
        <f t="shared" si="19"/>
        <v>-</v>
      </c>
      <c r="BD20" s="121" t="str">
        <f t="shared" si="19"/>
        <v>-</v>
      </c>
      <c r="BE20" s="121" t="str">
        <f t="shared" si="19"/>
        <v>-</v>
      </c>
      <c r="BF20" s="121" t="str">
        <f t="shared" si="19"/>
        <v>-</v>
      </c>
      <c r="BG20" s="121" t="str">
        <f t="shared" si="19"/>
        <v>-</v>
      </c>
      <c r="BH20" s="121" t="str">
        <f t="shared" si="19"/>
        <v>-</v>
      </c>
      <c r="BI20" s="121" t="str">
        <f t="shared" si="19"/>
        <v>-</v>
      </c>
      <c r="BJ20" s="121" t="str">
        <f t="shared" si="19"/>
        <v>-</v>
      </c>
      <c r="BK20" s="121" t="str">
        <f t="shared" si="19"/>
        <v>-</v>
      </c>
      <c r="BL20" s="121" t="str">
        <f t="shared" si="19"/>
        <v>-</v>
      </c>
      <c r="BM20" s="121" t="str">
        <f t="shared" si="19"/>
        <v>-</v>
      </c>
      <c r="BO20" s="121" t="str">
        <f t="shared" si="20"/>
        <v>-</v>
      </c>
      <c r="BP20" s="121" t="str">
        <f t="shared" si="20"/>
        <v>-</v>
      </c>
      <c r="BQ20" s="121" t="str">
        <f t="shared" si="20"/>
        <v>-</v>
      </c>
      <c r="BR20" s="121" t="str">
        <f t="shared" si="20"/>
        <v>-</v>
      </c>
      <c r="BS20" s="121" t="str">
        <f t="shared" si="20"/>
        <v>-</v>
      </c>
      <c r="BT20" s="121" t="str">
        <f t="shared" si="20"/>
        <v>-</v>
      </c>
      <c r="BU20" s="121" t="str">
        <f t="shared" si="20"/>
        <v>-</v>
      </c>
      <c r="BV20" s="121" t="str">
        <f t="shared" si="20"/>
        <v>-</v>
      </c>
      <c r="BW20" s="121" t="str">
        <f t="shared" si="20"/>
        <v>-</v>
      </c>
      <c r="BX20" s="121" t="str">
        <f t="shared" si="20"/>
        <v>-</v>
      </c>
      <c r="BY20" s="121" t="str">
        <f t="shared" si="20"/>
        <v>-</v>
      </c>
      <c r="BZ20" s="121" t="str">
        <f t="shared" si="20"/>
        <v>-</v>
      </c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</row>
    <row r="21" spans="1:91" ht="13.5" customHeight="1">
      <c r="A21" s="107">
        <v>2</v>
      </c>
      <c r="B21" s="107" t="s">
        <v>263</v>
      </c>
      <c r="C21" s="107"/>
      <c r="D21" s="107"/>
      <c r="E21" s="107"/>
      <c r="F21" s="107"/>
      <c r="G21" s="107"/>
      <c r="H21" s="125">
        <f t="shared" si="8"/>
        <v>54.73948524795983</v>
      </c>
      <c r="I21" s="107">
        <f aca="true" t="shared" si="21" ref="I21:Z21">SUM(I22:I31)</f>
        <v>1593</v>
      </c>
      <c r="J21" s="107">
        <f t="shared" si="21"/>
        <v>872</v>
      </c>
      <c r="K21" s="107">
        <f t="shared" si="21"/>
        <v>430</v>
      </c>
      <c r="L21" s="107">
        <f t="shared" si="21"/>
        <v>168</v>
      </c>
      <c r="M21" s="107">
        <f t="shared" si="21"/>
        <v>274</v>
      </c>
      <c r="N21" s="107">
        <f t="shared" si="21"/>
        <v>721</v>
      </c>
      <c r="O21" s="107">
        <f t="shared" si="21"/>
        <v>13</v>
      </c>
      <c r="P21" s="107">
        <f t="shared" si="21"/>
        <v>12</v>
      </c>
      <c r="Q21" s="107">
        <f t="shared" si="21"/>
        <v>17</v>
      </c>
      <c r="R21" s="107">
        <f t="shared" si="21"/>
        <v>17</v>
      </c>
      <c r="S21" s="107">
        <f t="shared" si="21"/>
        <v>9</v>
      </c>
      <c r="T21" s="107">
        <f t="shared" si="21"/>
        <v>2</v>
      </c>
      <c r="U21" s="107">
        <f t="shared" si="21"/>
        <v>0</v>
      </c>
      <c r="V21" s="107">
        <f t="shared" si="21"/>
        <v>3</v>
      </c>
      <c r="W21" s="107">
        <f t="shared" si="21"/>
        <v>0</v>
      </c>
      <c r="X21" s="107">
        <f t="shared" si="21"/>
        <v>0</v>
      </c>
      <c r="Y21" s="107">
        <f t="shared" si="21"/>
        <v>4</v>
      </c>
      <c r="Z21" s="107">
        <f t="shared" si="21"/>
        <v>0</v>
      </c>
      <c r="AB21" s="126">
        <f aca="true" t="shared" si="22" ref="AB21:AM21">SUM(AB22:AB31)</f>
        <v>2</v>
      </c>
      <c r="AC21" s="126">
        <f t="shared" si="22"/>
        <v>1</v>
      </c>
      <c r="AD21" s="126">
        <f t="shared" si="22"/>
        <v>3</v>
      </c>
      <c r="AE21" s="126">
        <f t="shared" si="22"/>
        <v>2</v>
      </c>
      <c r="AF21" s="126">
        <f t="shared" si="22"/>
        <v>0</v>
      </c>
      <c r="AG21" s="126">
        <f t="shared" si="22"/>
        <v>0</v>
      </c>
      <c r="AH21" s="126">
        <f t="shared" si="22"/>
        <v>0</v>
      </c>
      <c r="AI21" s="126">
        <f t="shared" si="22"/>
        <v>0</v>
      </c>
      <c r="AJ21" s="126">
        <f t="shared" si="22"/>
        <v>0</v>
      </c>
      <c r="AK21" s="126">
        <f t="shared" si="22"/>
        <v>0</v>
      </c>
      <c r="AL21" s="126">
        <f t="shared" si="22"/>
        <v>1</v>
      </c>
      <c r="AM21" s="126">
        <f t="shared" si="22"/>
        <v>0</v>
      </c>
      <c r="AO21" s="126">
        <f aca="true" t="shared" si="23" ref="AO21:AZ21">SUM(AO22:AO31)</f>
        <v>1</v>
      </c>
      <c r="AP21" s="126">
        <f t="shared" si="23"/>
        <v>0</v>
      </c>
      <c r="AQ21" s="126">
        <f t="shared" si="23"/>
        <v>1</v>
      </c>
      <c r="AR21" s="126">
        <f t="shared" si="23"/>
        <v>2</v>
      </c>
      <c r="AS21" s="126">
        <f t="shared" si="23"/>
        <v>2</v>
      </c>
      <c r="AT21" s="126">
        <f t="shared" si="23"/>
        <v>1</v>
      </c>
      <c r="AU21" s="126">
        <f t="shared" si="23"/>
        <v>0</v>
      </c>
      <c r="AV21" s="126">
        <f t="shared" si="23"/>
        <v>1</v>
      </c>
      <c r="AW21" s="126">
        <f t="shared" si="23"/>
        <v>0</v>
      </c>
      <c r="AX21" s="126">
        <f t="shared" si="23"/>
        <v>0</v>
      </c>
      <c r="AY21" s="126">
        <f t="shared" si="23"/>
        <v>0</v>
      </c>
      <c r="AZ21" s="126">
        <f t="shared" si="23"/>
        <v>0</v>
      </c>
      <c r="BB21" s="126">
        <f aca="true" t="shared" si="24" ref="BB21:BM21">SUM(BB22:BB31)</f>
        <v>0</v>
      </c>
      <c r="BC21" s="126">
        <f t="shared" si="24"/>
        <v>0</v>
      </c>
      <c r="BD21" s="126">
        <f t="shared" si="24"/>
        <v>0</v>
      </c>
      <c r="BE21" s="126">
        <f t="shared" si="24"/>
        <v>0</v>
      </c>
      <c r="BF21" s="126">
        <f t="shared" si="24"/>
        <v>0</v>
      </c>
      <c r="BG21" s="126">
        <f t="shared" si="24"/>
        <v>0</v>
      </c>
      <c r="BH21" s="126">
        <f t="shared" si="24"/>
        <v>0</v>
      </c>
      <c r="BI21" s="126">
        <f t="shared" si="24"/>
        <v>0</v>
      </c>
      <c r="BJ21" s="126">
        <f t="shared" si="24"/>
        <v>0</v>
      </c>
      <c r="BK21" s="126">
        <f t="shared" si="24"/>
        <v>0</v>
      </c>
      <c r="BL21" s="126">
        <f t="shared" si="24"/>
        <v>0</v>
      </c>
      <c r="BM21" s="126">
        <f t="shared" si="24"/>
        <v>0</v>
      </c>
      <c r="BO21" s="126">
        <f aca="true" t="shared" si="25" ref="BO21:BZ21">SUM(BO22:BO31)</f>
        <v>0</v>
      </c>
      <c r="BP21" s="126">
        <f t="shared" si="25"/>
        <v>0</v>
      </c>
      <c r="BQ21" s="126">
        <f t="shared" si="25"/>
        <v>0</v>
      </c>
      <c r="BR21" s="126">
        <f t="shared" si="25"/>
        <v>0</v>
      </c>
      <c r="BS21" s="126">
        <f t="shared" si="25"/>
        <v>0</v>
      </c>
      <c r="BT21" s="126">
        <f t="shared" si="25"/>
        <v>0</v>
      </c>
      <c r="BU21" s="126">
        <f t="shared" si="25"/>
        <v>0</v>
      </c>
      <c r="BV21" s="126">
        <f t="shared" si="25"/>
        <v>0</v>
      </c>
      <c r="BW21" s="126">
        <f t="shared" si="25"/>
        <v>0</v>
      </c>
      <c r="BX21" s="126">
        <f t="shared" si="25"/>
        <v>0</v>
      </c>
      <c r="BY21" s="126">
        <f t="shared" si="25"/>
        <v>0</v>
      </c>
      <c r="BZ21" s="126">
        <f t="shared" si="25"/>
        <v>0</v>
      </c>
      <c r="CB21" s="126">
        <f aca="true" t="shared" si="26" ref="CB21:CM21">SUM(CB22:CB31)</f>
        <v>0</v>
      </c>
      <c r="CC21" s="126">
        <f t="shared" si="26"/>
        <v>0</v>
      </c>
      <c r="CD21" s="126">
        <f t="shared" si="26"/>
        <v>5</v>
      </c>
      <c r="CE21" s="126">
        <f t="shared" si="26"/>
        <v>5</v>
      </c>
      <c r="CF21" s="126">
        <f t="shared" si="26"/>
        <v>0</v>
      </c>
      <c r="CG21" s="126">
        <f t="shared" si="26"/>
        <v>0</v>
      </c>
      <c r="CH21" s="126">
        <f t="shared" si="26"/>
        <v>0</v>
      </c>
      <c r="CI21" s="126">
        <f t="shared" si="26"/>
        <v>0</v>
      </c>
      <c r="CJ21" s="126">
        <f t="shared" si="26"/>
        <v>0</v>
      </c>
      <c r="CK21" s="126">
        <f t="shared" si="26"/>
        <v>0</v>
      </c>
      <c r="CL21" s="126">
        <f t="shared" si="26"/>
        <v>0</v>
      </c>
      <c r="CM21" s="126">
        <f t="shared" si="26"/>
        <v>0</v>
      </c>
    </row>
    <row r="22" spans="1:91" ht="13.5" customHeight="1">
      <c r="A22" s="127">
        <v>1</v>
      </c>
      <c r="B22" s="105" t="s">
        <v>264</v>
      </c>
      <c r="C22" s="128" t="s">
        <v>265</v>
      </c>
      <c r="D22" s="100">
        <v>5</v>
      </c>
      <c r="E22" s="100"/>
      <c r="F22" s="100"/>
      <c r="G22" s="100"/>
      <c r="H22" s="120">
        <f t="shared" si="8"/>
        <v>56.56565656565656</v>
      </c>
      <c r="I22" s="105">
        <f aca="true" t="shared" si="27" ref="I22:I31">J22+N22</f>
        <v>594</v>
      </c>
      <c r="J22" s="105">
        <f aca="true" t="shared" si="28" ref="J22:J31">O22*O$6+P22*P$6+Q22*Q$6+R22*R$6+S22*S$6+T22*T$6+U22*U$6+V22*V$6+W22*W$6+X22*X$6+Y22*Y$6+Z22*Z$6</f>
        <v>336</v>
      </c>
      <c r="K22" s="105">
        <v>146</v>
      </c>
      <c r="L22" s="105"/>
      <c r="M22" s="105">
        <v>190</v>
      </c>
      <c r="N22" s="105">
        <v>258</v>
      </c>
      <c r="O22" s="105">
        <v>6</v>
      </c>
      <c r="P22" s="105">
        <v>6</v>
      </c>
      <c r="Q22" s="105">
        <v>6</v>
      </c>
      <c r="R22" s="105">
        <v>6</v>
      </c>
      <c r="S22" s="105">
        <v>6</v>
      </c>
      <c r="T22" s="105"/>
      <c r="U22" s="105"/>
      <c r="V22" s="105"/>
      <c r="W22" s="105"/>
      <c r="X22" s="105"/>
      <c r="Y22" s="105"/>
      <c r="Z22" s="105"/>
      <c r="AB22" s="129">
        <f aca="true" t="shared" si="29" ref="AB22:AM31">IF(ISERROR(SEARCH(AB$7,$C22,1)),"-",IF(COUNTIF($C22,AB$7)=1,1,IF(ISERROR(SEARCH(CONCATENATE(AB$7,","),$C22,1)),IF(ISERROR(SEARCH(CONCATENATE(",",AB$7),$C22,1)),"-",1),1)))</f>
        <v>1</v>
      </c>
      <c r="AC22" s="129">
        <f t="shared" si="29"/>
        <v>1</v>
      </c>
      <c r="AD22" s="129">
        <f t="shared" si="29"/>
        <v>1</v>
      </c>
      <c r="AE22" s="129">
        <f t="shared" si="29"/>
        <v>1</v>
      </c>
      <c r="AF22" s="129" t="str">
        <f t="shared" si="29"/>
        <v>-</v>
      </c>
      <c r="AG22" s="129" t="str">
        <f t="shared" si="29"/>
        <v>-</v>
      </c>
      <c r="AH22" s="129" t="str">
        <f t="shared" si="29"/>
        <v>-</v>
      </c>
      <c r="AI22" s="129" t="str">
        <f t="shared" si="29"/>
        <v>-</v>
      </c>
      <c r="AJ22" s="129" t="str">
        <f t="shared" si="29"/>
        <v>-</v>
      </c>
      <c r="AK22" s="129" t="str">
        <f t="shared" si="29"/>
        <v>-</v>
      </c>
      <c r="AL22" s="129" t="str">
        <f t="shared" si="29"/>
        <v>-</v>
      </c>
      <c r="AM22" s="129" t="str">
        <f t="shared" si="29"/>
        <v>-</v>
      </c>
      <c r="AO22" s="121" t="str">
        <f aca="true" t="shared" si="30" ref="AO22:AZ31">IF(ISERROR(SEARCH(AO$7,$D22,1)),"-",IF(COUNTIF($D22,AO$7)=1,1,IF(ISERROR(SEARCH(CONCATENATE(AO$7,","),$D22,1)),IF(ISERROR(SEARCH(CONCATENATE(",",AO$7),$D22,1)),"-",1),1)))</f>
        <v>-</v>
      </c>
      <c r="AP22" s="121" t="str">
        <f t="shared" si="30"/>
        <v>-</v>
      </c>
      <c r="AQ22" s="121" t="str">
        <f t="shared" si="30"/>
        <v>-</v>
      </c>
      <c r="AR22" s="121" t="str">
        <f t="shared" si="30"/>
        <v>-</v>
      </c>
      <c r="AS22" s="121">
        <f t="shared" si="30"/>
        <v>1</v>
      </c>
      <c r="AT22" s="121" t="str">
        <f t="shared" si="30"/>
        <v>-</v>
      </c>
      <c r="AU22" s="121" t="str">
        <f t="shared" si="30"/>
        <v>-</v>
      </c>
      <c r="AV22" s="121" t="str">
        <f t="shared" si="30"/>
        <v>-</v>
      </c>
      <c r="AW22" s="121" t="str">
        <f t="shared" si="30"/>
        <v>-</v>
      </c>
      <c r="AX22" s="121" t="str">
        <f t="shared" si="30"/>
        <v>-</v>
      </c>
      <c r="AY22" s="121" t="str">
        <f t="shared" si="30"/>
        <v>-</v>
      </c>
      <c r="AZ22" s="121" t="str">
        <f t="shared" si="30"/>
        <v>-</v>
      </c>
      <c r="BB22" s="121" t="str">
        <f aca="true" t="shared" si="31" ref="BB22:BM31">IF(ISERROR(SEARCH(BB$7,$E22,1)),"-",IF(COUNTIF($E22,BB$7)=1,1,IF(ISERROR(SEARCH(CONCATENATE(BB$7,","),$E22,1)),IF(ISERROR(SEARCH(CONCATENATE(",",BB$7),$E22,1)),"-",1),1)))</f>
        <v>-</v>
      </c>
      <c r="BC22" s="121" t="str">
        <f t="shared" si="31"/>
        <v>-</v>
      </c>
      <c r="BD22" s="121" t="str">
        <f t="shared" si="31"/>
        <v>-</v>
      </c>
      <c r="BE22" s="121" t="str">
        <f t="shared" si="31"/>
        <v>-</v>
      </c>
      <c r="BF22" s="121" t="str">
        <f t="shared" si="31"/>
        <v>-</v>
      </c>
      <c r="BG22" s="121" t="str">
        <f t="shared" si="31"/>
        <v>-</v>
      </c>
      <c r="BH22" s="121" t="str">
        <f t="shared" si="31"/>
        <v>-</v>
      </c>
      <c r="BI22" s="121" t="str">
        <f t="shared" si="31"/>
        <v>-</v>
      </c>
      <c r="BJ22" s="121" t="str">
        <f t="shared" si="31"/>
        <v>-</v>
      </c>
      <c r="BK22" s="121" t="str">
        <f t="shared" si="31"/>
        <v>-</v>
      </c>
      <c r="BL22" s="121" t="str">
        <f t="shared" si="31"/>
        <v>-</v>
      </c>
      <c r="BM22" s="121" t="str">
        <f t="shared" si="31"/>
        <v>-</v>
      </c>
      <c r="BO22" s="121" t="str">
        <f aca="true" t="shared" si="32" ref="BO22:BZ31">IF(ISERROR(SEARCH(BO$7,$F22,1)),"-",IF(COUNTIF($F22,BO$7)=1,1,IF(ISERROR(SEARCH(CONCATENATE(BO$7,","),$F22,1)),IF(ISERROR(SEARCH(CONCATENATE(",",BO$7),$F22,1)),"-",1),1)))</f>
        <v>-</v>
      </c>
      <c r="BP22" s="121" t="str">
        <f t="shared" si="32"/>
        <v>-</v>
      </c>
      <c r="BQ22" s="121" t="str">
        <f t="shared" si="32"/>
        <v>-</v>
      </c>
      <c r="BR22" s="121" t="str">
        <f t="shared" si="32"/>
        <v>-</v>
      </c>
      <c r="BS22" s="121" t="str">
        <f t="shared" si="32"/>
        <v>-</v>
      </c>
      <c r="BT22" s="121" t="str">
        <f t="shared" si="32"/>
        <v>-</v>
      </c>
      <c r="BU22" s="121" t="str">
        <f t="shared" si="32"/>
        <v>-</v>
      </c>
      <c r="BV22" s="121" t="str">
        <f t="shared" si="32"/>
        <v>-</v>
      </c>
      <c r="BW22" s="121" t="str">
        <f t="shared" si="32"/>
        <v>-</v>
      </c>
      <c r="BX22" s="121" t="str">
        <f t="shared" si="32"/>
        <v>-</v>
      </c>
      <c r="BY22" s="121" t="str">
        <f t="shared" si="32"/>
        <v>-</v>
      </c>
      <c r="BZ22" s="121" t="str">
        <f t="shared" si="32"/>
        <v>-</v>
      </c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</row>
    <row r="23" spans="1:91" ht="13.5" customHeight="1">
      <c r="A23" s="127">
        <v>2</v>
      </c>
      <c r="B23" s="105" t="s">
        <v>266</v>
      </c>
      <c r="C23" s="100">
        <v>4</v>
      </c>
      <c r="D23" s="100">
        <v>3</v>
      </c>
      <c r="E23" s="100"/>
      <c r="F23" s="100"/>
      <c r="G23" s="100"/>
      <c r="H23" s="120">
        <f t="shared" si="8"/>
        <v>50.37037037037037</v>
      </c>
      <c r="I23" s="105">
        <f t="shared" si="27"/>
        <v>270</v>
      </c>
      <c r="J23" s="105">
        <f t="shared" si="28"/>
        <v>136</v>
      </c>
      <c r="K23" s="105">
        <v>64</v>
      </c>
      <c r="L23" s="105">
        <v>58</v>
      </c>
      <c r="M23" s="105">
        <v>14</v>
      </c>
      <c r="N23" s="105">
        <v>134</v>
      </c>
      <c r="O23" s="105"/>
      <c r="P23" s="105">
        <v>4</v>
      </c>
      <c r="Q23" s="105">
        <v>4</v>
      </c>
      <c r="R23" s="105">
        <v>4</v>
      </c>
      <c r="S23" s="105"/>
      <c r="T23" s="105"/>
      <c r="U23" s="105"/>
      <c r="V23" s="105"/>
      <c r="W23" s="105"/>
      <c r="X23" s="105"/>
      <c r="Y23" s="105"/>
      <c r="Z23" s="105"/>
      <c r="AB23" s="129" t="str">
        <f t="shared" si="29"/>
        <v>-</v>
      </c>
      <c r="AC23" s="129" t="str">
        <f t="shared" si="29"/>
        <v>-</v>
      </c>
      <c r="AD23" s="129" t="str">
        <f t="shared" si="29"/>
        <v>-</v>
      </c>
      <c r="AE23" s="129">
        <f t="shared" si="29"/>
        <v>1</v>
      </c>
      <c r="AF23" s="129" t="str">
        <f t="shared" si="29"/>
        <v>-</v>
      </c>
      <c r="AG23" s="129" t="str">
        <f t="shared" si="29"/>
        <v>-</v>
      </c>
      <c r="AH23" s="129" t="str">
        <f t="shared" si="29"/>
        <v>-</v>
      </c>
      <c r="AI23" s="129" t="str">
        <f t="shared" si="29"/>
        <v>-</v>
      </c>
      <c r="AJ23" s="129" t="str">
        <f t="shared" si="29"/>
        <v>-</v>
      </c>
      <c r="AK23" s="129" t="str">
        <f t="shared" si="29"/>
        <v>-</v>
      </c>
      <c r="AL23" s="129" t="str">
        <f t="shared" si="29"/>
        <v>-</v>
      </c>
      <c r="AM23" s="129" t="str">
        <f t="shared" si="29"/>
        <v>-</v>
      </c>
      <c r="AO23" s="121" t="str">
        <f t="shared" si="30"/>
        <v>-</v>
      </c>
      <c r="AP23" s="121" t="str">
        <f t="shared" si="30"/>
        <v>-</v>
      </c>
      <c r="AQ23" s="121">
        <f t="shared" si="30"/>
        <v>1</v>
      </c>
      <c r="AR23" s="121" t="str">
        <f t="shared" si="30"/>
        <v>-</v>
      </c>
      <c r="AS23" s="121" t="str">
        <f t="shared" si="30"/>
        <v>-</v>
      </c>
      <c r="AT23" s="121" t="str">
        <f t="shared" si="30"/>
        <v>-</v>
      </c>
      <c r="AU23" s="121" t="str">
        <f t="shared" si="30"/>
        <v>-</v>
      </c>
      <c r="AV23" s="121" t="str">
        <f t="shared" si="30"/>
        <v>-</v>
      </c>
      <c r="AW23" s="121" t="str">
        <f t="shared" si="30"/>
        <v>-</v>
      </c>
      <c r="AX23" s="121" t="str">
        <f t="shared" si="30"/>
        <v>-</v>
      </c>
      <c r="AY23" s="121" t="str">
        <f t="shared" si="30"/>
        <v>-</v>
      </c>
      <c r="AZ23" s="121" t="str">
        <f t="shared" si="30"/>
        <v>-</v>
      </c>
      <c r="BB23" s="121" t="str">
        <f t="shared" si="31"/>
        <v>-</v>
      </c>
      <c r="BC23" s="121" t="str">
        <f t="shared" si="31"/>
        <v>-</v>
      </c>
      <c r="BD23" s="121" t="str">
        <f t="shared" si="31"/>
        <v>-</v>
      </c>
      <c r="BE23" s="121" t="str">
        <f t="shared" si="31"/>
        <v>-</v>
      </c>
      <c r="BF23" s="121" t="str">
        <f t="shared" si="31"/>
        <v>-</v>
      </c>
      <c r="BG23" s="121" t="str">
        <f t="shared" si="31"/>
        <v>-</v>
      </c>
      <c r="BH23" s="121" t="str">
        <f t="shared" si="31"/>
        <v>-</v>
      </c>
      <c r="BI23" s="121" t="str">
        <f t="shared" si="31"/>
        <v>-</v>
      </c>
      <c r="BJ23" s="121" t="str">
        <f t="shared" si="31"/>
        <v>-</v>
      </c>
      <c r="BK23" s="121" t="str">
        <f t="shared" si="31"/>
        <v>-</v>
      </c>
      <c r="BL23" s="121" t="str">
        <f t="shared" si="31"/>
        <v>-</v>
      </c>
      <c r="BM23" s="121" t="str">
        <f t="shared" si="31"/>
        <v>-</v>
      </c>
      <c r="BO23" s="121" t="str">
        <f t="shared" si="32"/>
        <v>-</v>
      </c>
      <c r="BP23" s="121" t="str">
        <f t="shared" si="32"/>
        <v>-</v>
      </c>
      <c r="BQ23" s="121" t="str">
        <f t="shared" si="32"/>
        <v>-</v>
      </c>
      <c r="BR23" s="121" t="str">
        <f t="shared" si="32"/>
        <v>-</v>
      </c>
      <c r="BS23" s="121" t="str">
        <f t="shared" si="32"/>
        <v>-</v>
      </c>
      <c r="BT23" s="121" t="str">
        <f t="shared" si="32"/>
        <v>-</v>
      </c>
      <c r="BU23" s="121" t="str">
        <f t="shared" si="32"/>
        <v>-</v>
      </c>
      <c r="BV23" s="121" t="str">
        <f t="shared" si="32"/>
        <v>-</v>
      </c>
      <c r="BW23" s="121" t="str">
        <f t="shared" si="32"/>
        <v>-</v>
      </c>
      <c r="BX23" s="121" t="str">
        <f t="shared" si="32"/>
        <v>-</v>
      </c>
      <c r="BY23" s="121" t="str">
        <f t="shared" si="32"/>
        <v>-</v>
      </c>
      <c r="BZ23" s="121" t="str">
        <f t="shared" si="32"/>
        <v>-</v>
      </c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</row>
    <row r="24" spans="1:91" ht="13.5" customHeight="1">
      <c r="A24" s="127">
        <v>3</v>
      </c>
      <c r="B24" s="105" t="s">
        <v>267</v>
      </c>
      <c r="C24" s="100">
        <v>1</v>
      </c>
      <c r="D24" s="100"/>
      <c r="E24" s="100"/>
      <c r="F24" s="100"/>
      <c r="G24" s="100"/>
      <c r="H24" s="120">
        <f t="shared" si="8"/>
        <v>51.85185185185185</v>
      </c>
      <c r="I24" s="105">
        <f t="shared" si="27"/>
        <v>108</v>
      </c>
      <c r="J24" s="105">
        <f t="shared" si="28"/>
        <v>56</v>
      </c>
      <c r="K24" s="105">
        <v>40</v>
      </c>
      <c r="L24" s="105">
        <v>16</v>
      </c>
      <c r="M24" s="105"/>
      <c r="N24" s="105">
        <v>52</v>
      </c>
      <c r="O24" s="105">
        <v>4</v>
      </c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B24" s="129">
        <f t="shared" si="29"/>
        <v>1</v>
      </c>
      <c r="AC24" s="129" t="str">
        <f t="shared" si="29"/>
        <v>-</v>
      </c>
      <c r="AD24" s="129" t="str">
        <f t="shared" si="29"/>
        <v>-</v>
      </c>
      <c r="AE24" s="129" t="str">
        <f t="shared" si="29"/>
        <v>-</v>
      </c>
      <c r="AF24" s="129" t="str">
        <f t="shared" si="29"/>
        <v>-</v>
      </c>
      <c r="AG24" s="129" t="str">
        <f t="shared" si="29"/>
        <v>-</v>
      </c>
      <c r="AH24" s="129" t="str">
        <f t="shared" si="29"/>
        <v>-</v>
      </c>
      <c r="AI24" s="129" t="str">
        <f t="shared" si="29"/>
        <v>-</v>
      </c>
      <c r="AJ24" s="129" t="str">
        <f t="shared" si="29"/>
        <v>-</v>
      </c>
      <c r="AK24" s="129" t="str">
        <f t="shared" si="29"/>
        <v>-</v>
      </c>
      <c r="AL24" s="129" t="str">
        <f t="shared" si="29"/>
        <v>-</v>
      </c>
      <c r="AM24" s="129" t="str">
        <f t="shared" si="29"/>
        <v>-</v>
      </c>
      <c r="AO24" s="121" t="str">
        <f t="shared" si="30"/>
        <v>-</v>
      </c>
      <c r="AP24" s="121" t="str">
        <f t="shared" si="30"/>
        <v>-</v>
      </c>
      <c r="AQ24" s="121" t="str">
        <f t="shared" si="30"/>
        <v>-</v>
      </c>
      <c r="AR24" s="121" t="str">
        <f t="shared" si="30"/>
        <v>-</v>
      </c>
      <c r="AS24" s="121" t="str">
        <f t="shared" si="30"/>
        <v>-</v>
      </c>
      <c r="AT24" s="121" t="str">
        <f t="shared" si="30"/>
        <v>-</v>
      </c>
      <c r="AU24" s="121" t="str">
        <f t="shared" si="30"/>
        <v>-</v>
      </c>
      <c r="AV24" s="121" t="str">
        <f t="shared" si="30"/>
        <v>-</v>
      </c>
      <c r="AW24" s="121" t="str">
        <f t="shared" si="30"/>
        <v>-</v>
      </c>
      <c r="AX24" s="121" t="str">
        <f t="shared" si="30"/>
        <v>-</v>
      </c>
      <c r="AY24" s="121" t="str">
        <f t="shared" si="30"/>
        <v>-</v>
      </c>
      <c r="AZ24" s="121" t="str">
        <f t="shared" si="30"/>
        <v>-</v>
      </c>
      <c r="BB24" s="121" t="str">
        <f t="shared" si="31"/>
        <v>-</v>
      </c>
      <c r="BC24" s="121" t="str">
        <f t="shared" si="31"/>
        <v>-</v>
      </c>
      <c r="BD24" s="121" t="str">
        <f t="shared" si="31"/>
        <v>-</v>
      </c>
      <c r="BE24" s="121" t="str">
        <f t="shared" si="31"/>
        <v>-</v>
      </c>
      <c r="BF24" s="121" t="str">
        <f t="shared" si="31"/>
        <v>-</v>
      </c>
      <c r="BG24" s="121" t="str">
        <f t="shared" si="31"/>
        <v>-</v>
      </c>
      <c r="BH24" s="121" t="str">
        <f t="shared" si="31"/>
        <v>-</v>
      </c>
      <c r="BI24" s="121" t="str">
        <f t="shared" si="31"/>
        <v>-</v>
      </c>
      <c r="BJ24" s="121" t="str">
        <f t="shared" si="31"/>
        <v>-</v>
      </c>
      <c r="BK24" s="121" t="str">
        <f t="shared" si="31"/>
        <v>-</v>
      </c>
      <c r="BL24" s="121" t="str">
        <f t="shared" si="31"/>
        <v>-</v>
      </c>
      <c r="BM24" s="121" t="str">
        <f t="shared" si="31"/>
        <v>-</v>
      </c>
      <c r="BO24" s="121" t="str">
        <f t="shared" si="32"/>
        <v>-</v>
      </c>
      <c r="BP24" s="121" t="str">
        <f t="shared" si="32"/>
        <v>-</v>
      </c>
      <c r="BQ24" s="121" t="str">
        <f t="shared" si="32"/>
        <v>-</v>
      </c>
      <c r="BR24" s="121" t="str">
        <f t="shared" si="32"/>
        <v>-</v>
      </c>
      <c r="BS24" s="121" t="str">
        <f t="shared" si="32"/>
        <v>-</v>
      </c>
      <c r="BT24" s="121" t="str">
        <f t="shared" si="32"/>
        <v>-</v>
      </c>
      <c r="BU24" s="121" t="str">
        <f t="shared" si="32"/>
        <v>-</v>
      </c>
      <c r="BV24" s="121" t="str">
        <f t="shared" si="32"/>
        <v>-</v>
      </c>
      <c r="BW24" s="121" t="str">
        <f t="shared" si="32"/>
        <v>-</v>
      </c>
      <c r="BX24" s="121" t="str">
        <f t="shared" si="32"/>
        <v>-</v>
      </c>
      <c r="BY24" s="121" t="str">
        <f t="shared" si="32"/>
        <v>-</v>
      </c>
      <c r="BZ24" s="121" t="str">
        <f t="shared" si="32"/>
        <v>-</v>
      </c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</row>
    <row r="25" spans="1:91" ht="12.75">
      <c r="A25" s="127">
        <v>4</v>
      </c>
      <c r="B25" s="105" t="s">
        <v>268</v>
      </c>
      <c r="C25" s="100">
        <v>3</v>
      </c>
      <c r="D25" s="100">
        <v>4</v>
      </c>
      <c r="E25" s="100"/>
      <c r="F25" s="100"/>
      <c r="G25" s="100" t="s">
        <v>269</v>
      </c>
      <c r="H25" s="120">
        <f t="shared" si="8"/>
        <v>55.026455026455025</v>
      </c>
      <c r="I25" s="105">
        <f t="shared" si="27"/>
        <v>189</v>
      </c>
      <c r="J25" s="105">
        <f t="shared" si="28"/>
        <v>104</v>
      </c>
      <c r="K25" s="105">
        <v>54</v>
      </c>
      <c r="L25" s="105"/>
      <c r="M25" s="105">
        <v>50</v>
      </c>
      <c r="N25" s="105">
        <v>85</v>
      </c>
      <c r="O25" s="105"/>
      <c r="P25" s="105"/>
      <c r="Q25" s="105">
        <v>4</v>
      </c>
      <c r="R25" s="105">
        <v>4</v>
      </c>
      <c r="S25" s="105"/>
      <c r="T25" s="105"/>
      <c r="U25" s="105"/>
      <c r="V25" s="105"/>
      <c r="W25" s="105"/>
      <c r="X25" s="105"/>
      <c r="Y25" s="105"/>
      <c r="Z25" s="105"/>
      <c r="AB25" s="129" t="str">
        <f t="shared" si="29"/>
        <v>-</v>
      </c>
      <c r="AC25" s="129" t="str">
        <f t="shared" si="29"/>
        <v>-</v>
      </c>
      <c r="AD25" s="129">
        <f t="shared" si="29"/>
        <v>1</v>
      </c>
      <c r="AE25" s="129" t="str">
        <f t="shared" si="29"/>
        <v>-</v>
      </c>
      <c r="AF25" s="129" t="str">
        <f t="shared" si="29"/>
        <v>-</v>
      </c>
      <c r="AG25" s="129" t="str">
        <f t="shared" si="29"/>
        <v>-</v>
      </c>
      <c r="AH25" s="129" t="str">
        <f t="shared" si="29"/>
        <v>-</v>
      </c>
      <c r="AI25" s="129" t="str">
        <f t="shared" si="29"/>
        <v>-</v>
      </c>
      <c r="AJ25" s="129" t="str">
        <f t="shared" si="29"/>
        <v>-</v>
      </c>
      <c r="AK25" s="129" t="str">
        <f t="shared" si="29"/>
        <v>-</v>
      </c>
      <c r="AL25" s="129" t="str">
        <f t="shared" si="29"/>
        <v>-</v>
      </c>
      <c r="AM25" s="129" t="str">
        <f t="shared" si="29"/>
        <v>-</v>
      </c>
      <c r="AO25" s="121" t="str">
        <f t="shared" si="30"/>
        <v>-</v>
      </c>
      <c r="AP25" s="121" t="str">
        <f t="shared" si="30"/>
        <v>-</v>
      </c>
      <c r="AQ25" s="121" t="str">
        <f t="shared" si="30"/>
        <v>-</v>
      </c>
      <c r="AR25" s="121">
        <f t="shared" si="30"/>
        <v>1</v>
      </c>
      <c r="AS25" s="121" t="str">
        <f t="shared" si="30"/>
        <v>-</v>
      </c>
      <c r="AT25" s="121" t="str">
        <f t="shared" si="30"/>
        <v>-</v>
      </c>
      <c r="AU25" s="121" t="str">
        <f t="shared" si="30"/>
        <v>-</v>
      </c>
      <c r="AV25" s="121" t="str">
        <f t="shared" si="30"/>
        <v>-</v>
      </c>
      <c r="AW25" s="121" t="str">
        <f t="shared" si="30"/>
        <v>-</v>
      </c>
      <c r="AX25" s="121" t="str">
        <f t="shared" si="30"/>
        <v>-</v>
      </c>
      <c r="AY25" s="121" t="str">
        <f t="shared" si="30"/>
        <v>-</v>
      </c>
      <c r="AZ25" s="121" t="str">
        <f t="shared" si="30"/>
        <v>-</v>
      </c>
      <c r="BB25" s="121" t="str">
        <f t="shared" si="31"/>
        <v>-</v>
      </c>
      <c r="BC25" s="121" t="str">
        <f t="shared" si="31"/>
        <v>-</v>
      </c>
      <c r="BD25" s="121" t="str">
        <f t="shared" si="31"/>
        <v>-</v>
      </c>
      <c r="BE25" s="121" t="str">
        <f t="shared" si="31"/>
        <v>-</v>
      </c>
      <c r="BF25" s="121" t="str">
        <f t="shared" si="31"/>
        <v>-</v>
      </c>
      <c r="BG25" s="121" t="str">
        <f t="shared" si="31"/>
        <v>-</v>
      </c>
      <c r="BH25" s="121" t="str">
        <f t="shared" si="31"/>
        <v>-</v>
      </c>
      <c r="BI25" s="121" t="str">
        <f t="shared" si="31"/>
        <v>-</v>
      </c>
      <c r="BJ25" s="121" t="str">
        <f t="shared" si="31"/>
        <v>-</v>
      </c>
      <c r="BK25" s="121" t="str">
        <f t="shared" si="31"/>
        <v>-</v>
      </c>
      <c r="BL25" s="121" t="str">
        <f t="shared" si="31"/>
        <v>-</v>
      </c>
      <c r="BM25" s="121" t="str">
        <f t="shared" si="31"/>
        <v>-</v>
      </c>
      <c r="BO25" s="121" t="str">
        <f t="shared" si="32"/>
        <v>-</v>
      </c>
      <c r="BP25" s="121" t="str">
        <f t="shared" si="32"/>
        <v>-</v>
      </c>
      <c r="BQ25" s="121" t="str">
        <f t="shared" si="32"/>
        <v>-</v>
      </c>
      <c r="BR25" s="121" t="str">
        <f t="shared" si="32"/>
        <v>-</v>
      </c>
      <c r="BS25" s="121" t="str">
        <f t="shared" si="32"/>
        <v>-</v>
      </c>
      <c r="BT25" s="121" t="str">
        <f t="shared" si="32"/>
        <v>-</v>
      </c>
      <c r="BU25" s="121" t="str">
        <f t="shared" si="32"/>
        <v>-</v>
      </c>
      <c r="BV25" s="121" t="str">
        <f t="shared" si="32"/>
        <v>-</v>
      </c>
      <c r="BW25" s="121" t="str">
        <f t="shared" si="32"/>
        <v>-</v>
      </c>
      <c r="BX25" s="121" t="str">
        <f t="shared" si="32"/>
        <v>-</v>
      </c>
      <c r="BY25" s="121" t="str">
        <f t="shared" si="32"/>
        <v>-</v>
      </c>
      <c r="BZ25" s="121" t="str">
        <f t="shared" si="32"/>
        <v>-</v>
      </c>
      <c r="CB25" s="121"/>
      <c r="CC25" s="121"/>
      <c r="CD25" s="121">
        <v>3</v>
      </c>
      <c r="CE25" s="121">
        <v>3</v>
      </c>
      <c r="CF25" s="121"/>
      <c r="CG25" s="121"/>
      <c r="CH25" s="121"/>
      <c r="CI25" s="121"/>
      <c r="CJ25" s="121"/>
      <c r="CK25" s="121"/>
      <c r="CL25" s="121"/>
      <c r="CM25" s="121"/>
    </row>
    <row r="26" spans="1:91" ht="12.75">
      <c r="A26" s="127">
        <v>5</v>
      </c>
      <c r="B26" s="130" t="s">
        <v>270</v>
      </c>
      <c r="C26" s="100"/>
      <c r="D26" s="100"/>
      <c r="E26" s="100"/>
      <c r="F26" s="100"/>
      <c r="G26" s="100"/>
      <c r="H26" s="120"/>
      <c r="I26" s="105">
        <f t="shared" si="27"/>
        <v>0</v>
      </c>
      <c r="J26" s="105">
        <f t="shared" si="28"/>
        <v>0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B26" s="129" t="str">
        <f t="shared" si="29"/>
        <v>-</v>
      </c>
      <c r="AC26" s="129" t="str">
        <f t="shared" si="29"/>
        <v>-</v>
      </c>
      <c r="AD26" s="129" t="str">
        <f t="shared" si="29"/>
        <v>-</v>
      </c>
      <c r="AE26" s="129" t="str">
        <f t="shared" si="29"/>
        <v>-</v>
      </c>
      <c r="AF26" s="129" t="str">
        <f t="shared" si="29"/>
        <v>-</v>
      </c>
      <c r="AG26" s="129" t="str">
        <f t="shared" si="29"/>
        <v>-</v>
      </c>
      <c r="AH26" s="129" t="str">
        <f t="shared" si="29"/>
        <v>-</v>
      </c>
      <c r="AI26" s="129" t="str">
        <f t="shared" si="29"/>
        <v>-</v>
      </c>
      <c r="AJ26" s="129" t="str">
        <f t="shared" si="29"/>
        <v>-</v>
      </c>
      <c r="AK26" s="129" t="str">
        <f t="shared" si="29"/>
        <v>-</v>
      </c>
      <c r="AL26" s="129" t="str">
        <f t="shared" si="29"/>
        <v>-</v>
      </c>
      <c r="AM26" s="129" t="str">
        <f t="shared" si="29"/>
        <v>-</v>
      </c>
      <c r="AO26" s="121" t="str">
        <f t="shared" si="30"/>
        <v>-</v>
      </c>
      <c r="AP26" s="121" t="str">
        <f t="shared" si="30"/>
        <v>-</v>
      </c>
      <c r="AQ26" s="121" t="str">
        <f t="shared" si="30"/>
        <v>-</v>
      </c>
      <c r="AR26" s="121" t="str">
        <f t="shared" si="30"/>
        <v>-</v>
      </c>
      <c r="AS26" s="121" t="str">
        <f t="shared" si="30"/>
        <v>-</v>
      </c>
      <c r="AT26" s="121" t="str">
        <f t="shared" si="30"/>
        <v>-</v>
      </c>
      <c r="AU26" s="121" t="str">
        <f t="shared" si="30"/>
        <v>-</v>
      </c>
      <c r="AV26" s="121" t="str">
        <f t="shared" si="30"/>
        <v>-</v>
      </c>
      <c r="AW26" s="121" t="str">
        <f t="shared" si="30"/>
        <v>-</v>
      </c>
      <c r="AX26" s="121" t="str">
        <f t="shared" si="30"/>
        <v>-</v>
      </c>
      <c r="AY26" s="121" t="str">
        <f t="shared" si="30"/>
        <v>-</v>
      </c>
      <c r="AZ26" s="121" t="str">
        <f t="shared" si="30"/>
        <v>-</v>
      </c>
      <c r="BB26" s="121" t="str">
        <f t="shared" si="31"/>
        <v>-</v>
      </c>
      <c r="BC26" s="121" t="str">
        <f t="shared" si="31"/>
        <v>-</v>
      </c>
      <c r="BD26" s="121" t="str">
        <f t="shared" si="31"/>
        <v>-</v>
      </c>
      <c r="BE26" s="121" t="str">
        <f t="shared" si="31"/>
        <v>-</v>
      </c>
      <c r="BF26" s="121" t="str">
        <f t="shared" si="31"/>
        <v>-</v>
      </c>
      <c r="BG26" s="121" t="str">
        <f t="shared" si="31"/>
        <v>-</v>
      </c>
      <c r="BH26" s="121" t="str">
        <f t="shared" si="31"/>
        <v>-</v>
      </c>
      <c r="BI26" s="121" t="str">
        <f t="shared" si="31"/>
        <v>-</v>
      </c>
      <c r="BJ26" s="121" t="str">
        <f t="shared" si="31"/>
        <v>-</v>
      </c>
      <c r="BK26" s="121" t="str">
        <f t="shared" si="31"/>
        <v>-</v>
      </c>
      <c r="BL26" s="121" t="str">
        <f t="shared" si="31"/>
        <v>-</v>
      </c>
      <c r="BM26" s="121" t="str">
        <f t="shared" si="31"/>
        <v>-</v>
      </c>
      <c r="BO26" s="121" t="str">
        <f t="shared" si="32"/>
        <v>-</v>
      </c>
      <c r="BP26" s="121" t="str">
        <f t="shared" si="32"/>
        <v>-</v>
      </c>
      <c r="BQ26" s="121" t="str">
        <f t="shared" si="32"/>
        <v>-</v>
      </c>
      <c r="BR26" s="121" t="str">
        <f t="shared" si="32"/>
        <v>-</v>
      </c>
      <c r="BS26" s="121" t="str">
        <f t="shared" si="32"/>
        <v>-</v>
      </c>
      <c r="BT26" s="121" t="str">
        <f t="shared" si="32"/>
        <v>-</v>
      </c>
      <c r="BU26" s="121" t="str">
        <f t="shared" si="32"/>
        <v>-</v>
      </c>
      <c r="BV26" s="121" t="str">
        <f t="shared" si="32"/>
        <v>-</v>
      </c>
      <c r="BW26" s="121" t="str">
        <f t="shared" si="32"/>
        <v>-</v>
      </c>
      <c r="BX26" s="121" t="str">
        <f t="shared" si="32"/>
        <v>-</v>
      </c>
      <c r="BY26" s="121" t="str">
        <f t="shared" si="32"/>
        <v>-</v>
      </c>
      <c r="BZ26" s="121" t="str">
        <f t="shared" si="32"/>
        <v>-</v>
      </c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</row>
    <row r="27" spans="1:91" ht="12.75">
      <c r="A27" s="127"/>
      <c r="B27" s="105" t="s">
        <v>271</v>
      </c>
      <c r="C27" s="100">
        <v>3</v>
      </c>
      <c r="D27" s="100">
        <v>1.4</v>
      </c>
      <c r="E27" s="100"/>
      <c r="F27" s="100"/>
      <c r="G27" s="131" t="s">
        <v>272</v>
      </c>
      <c r="H27" s="120">
        <f aca="true" t="shared" si="33" ref="H27:H67">J27/I27*100</f>
        <v>62.96296296296296</v>
      </c>
      <c r="I27" s="105">
        <f t="shared" si="27"/>
        <v>216</v>
      </c>
      <c r="J27" s="105">
        <f t="shared" si="28"/>
        <v>136</v>
      </c>
      <c r="K27" s="105">
        <v>56</v>
      </c>
      <c r="L27" s="105">
        <v>80</v>
      </c>
      <c r="M27" s="105"/>
      <c r="N27" s="105">
        <v>80</v>
      </c>
      <c r="O27" s="105">
        <v>3</v>
      </c>
      <c r="P27" s="105">
        <v>2</v>
      </c>
      <c r="Q27" s="105">
        <v>3</v>
      </c>
      <c r="R27" s="105">
        <v>3</v>
      </c>
      <c r="S27" s="105"/>
      <c r="T27" s="105"/>
      <c r="U27" s="105"/>
      <c r="V27" s="105"/>
      <c r="W27" s="105"/>
      <c r="X27" s="105"/>
      <c r="Y27" s="105"/>
      <c r="Z27" s="105"/>
      <c r="AB27" s="129" t="str">
        <f t="shared" si="29"/>
        <v>-</v>
      </c>
      <c r="AC27" s="129" t="str">
        <f t="shared" si="29"/>
        <v>-</v>
      </c>
      <c r="AD27" s="129">
        <f t="shared" si="29"/>
        <v>1</v>
      </c>
      <c r="AE27" s="129" t="str">
        <f t="shared" si="29"/>
        <v>-</v>
      </c>
      <c r="AF27" s="129" t="str">
        <f t="shared" si="29"/>
        <v>-</v>
      </c>
      <c r="AG27" s="129" t="str">
        <f t="shared" si="29"/>
        <v>-</v>
      </c>
      <c r="AH27" s="129" t="str">
        <f t="shared" si="29"/>
        <v>-</v>
      </c>
      <c r="AI27" s="129" t="str">
        <f t="shared" si="29"/>
        <v>-</v>
      </c>
      <c r="AJ27" s="129" t="str">
        <f t="shared" si="29"/>
        <v>-</v>
      </c>
      <c r="AK27" s="129" t="str">
        <f t="shared" si="29"/>
        <v>-</v>
      </c>
      <c r="AL27" s="129" t="str">
        <f t="shared" si="29"/>
        <v>-</v>
      </c>
      <c r="AM27" s="129" t="str">
        <f t="shared" si="29"/>
        <v>-</v>
      </c>
      <c r="AO27" s="121">
        <f t="shared" si="30"/>
        <v>1</v>
      </c>
      <c r="AP27" s="121" t="str">
        <f t="shared" si="30"/>
        <v>-</v>
      </c>
      <c r="AQ27" s="121" t="str">
        <f t="shared" si="30"/>
        <v>-</v>
      </c>
      <c r="AR27" s="121">
        <f t="shared" si="30"/>
        <v>1</v>
      </c>
      <c r="AS27" s="121" t="str">
        <f t="shared" si="30"/>
        <v>-</v>
      </c>
      <c r="AT27" s="121" t="str">
        <f t="shared" si="30"/>
        <v>-</v>
      </c>
      <c r="AU27" s="121" t="str">
        <f t="shared" si="30"/>
        <v>-</v>
      </c>
      <c r="AV27" s="121" t="str">
        <f t="shared" si="30"/>
        <v>-</v>
      </c>
      <c r="AW27" s="121" t="str">
        <f t="shared" si="30"/>
        <v>-</v>
      </c>
      <c r="AX27" s="121" t="str">
        <f t="shared" si="30"/>
        <v>-</v>
      </c>
      <c r="AY27" s="121" t="str">
        <f t="shared" si="30"/>
        <v>-</v>
      </c>
      <c r="AZ27" s="121" t="str">
        <f t="shared" si="30"/>
        <v>-</v>
      </c>
      <c r="BB27" s="121" t="str">
        <f t="shared" si="31"/>
        <v>-</v>
      </c>
      <c r="BC27" s="121" t="str">
        <f t="shared" si="31"/>
        <v>-</v>
      </c>
      <c r="BD27" s="121" t="str">
        <f t="shared" si="31"/>
        <v>-</v>
      </c>
      <c r="BE27" s="121" t="str">
        <f t="shared" si="31"/>
        <v>-</v>
      </c>
      <c r="BF27" s="121" t="str">
        <f t="shared" si="31"/>
        <v>-</v>
      </c>
      <c r="BG27" s="121" t="str">
        <f t="shared" si="31"/>
        <v>-</v>
      </c>
      <c r="BH27" s="121" t="str">
        <f t="shared" si="31"/>
        <v>-</v>
      </c>
      <c r="BI27" s="121" t="str">
        <f t="shared" si="31"/>
        <v>-</v>
      </c>
      <c r="BJ27" s="121" t="str">
        <f t="shared" si="31"/>
        <v>-</v>
      </c>
      <c r="BK27" s="121" t="str">
        <f t="shared" si="31"/>
        <v>-</v>
      </c>
      <c r="BL27" s="121" t="str">
        <f t="shared" si="31"/>
        <v>-</v>
      </c>
      <c r="BM27" s="121" t="str">
        <f t="shared" si="31"/>
        <v>-</v>
      </c>
      <c r="BO27" s="121" t="str">
        <f t="shared" si="32"/>
        <v>-</v>
      </c>
      <c r="BP27" s="121" t="str">
        <f t="shared" si="32"/>
        <v>-</v>
      </c>
      <c r="BQ27" s="121" t="str">
        <f t="shared" si="32"/>
        <v>-</v>
      </c>
      <c r="BR27" s="121" t="str">
        <f t="shared" si="32"/>
        <v>-</v>
      </c>
      <c r="BS27" s="121" t="str">
        <f t="shared" si="32"/>
        <v>-</v>
      </c>
      <c r="BT27" s="121" t="str">
        <f t="shared" si="32"/>
        <v>-</v>
      </c>
      <c r="BU27" s="121" t="str">
        <f t="shared" si="32"/>
        <v>-</v>
      </c>
      <c r="BV27" s="121" t="str">
        <f t="shared" si="32"/>
        <v>-</v>
      </c>
      <c r="BW27" s="121" t="str">
        <f t="shared" si="32"/>
        <v>-</v>
      </c>
      <c r="BX27" s="121" t="str">
        <f t="shared" si="32"/>
        <v>-</v>
      </c>
      <c r="BY27" s="121" t="str">
        <f t="shared" si="32"/>
        <v>-</v>
      </c>
      <c r="BZ27" s="121" t="str">
        <f t="shared" si="32"/>
        <v>-</v>
      </c>
      <c r="CB27" s="121"/>
      <c r="CC27" s="121"/>
      <c r="CD27" s="121">
        <v>2</v>
      </c>
      <c r="CE27" s="121">
        <v>2</v>
      </c>
      <c r="CF27" s="121"/>
      <c r="CG27" s="121"/>
      <c r="CH27" s="121"/>
      <c r="CI27" s="121"/>
      <c r="CJ27" s="121"/>
      <c r="CK27" s="121"/>
      <c r="CL27" s="121"/>
      <c r="CM27" s="121"/>
    </row>
    <row r="28" spans="1:91" ht="12.75">
      <c r="A28" s="127">
        <v>6</v>
      </c>
      <c r="B28" t="s">
        <v>273</v>
      </c>
      <c r="C28" s="100"/>
      <c r="D28" s="100">
        <v>6</v>
      </c>
      <c r="E28" s="100"/>
      <c r="F28" s="100"/>
      <c r="G28" s="100"/>
      <c r="H28" s="120">
        <f t="shared" si="33"/>
        <v>44.44444444444444</v>
      </c>
      <c r="I28" s="105">
        <f t="shared" si="27"/>
        <v>54</v>
      </c>
      <c r="J28" s="105">
        <f t="shared" si="28"/>
        <v>24</v>
      </c>
      <c r="K28" s="105">
        <v>16</v>
      </c>
      <c r="L28" s="105">
        <v>8</v>
      </c>
      <c r="M28" s="105">
        <v>0</v>
      </c>
      <c r="N28" s="105">
        <v>30</v>
      </c>
      <c r="O28" s="105"/>
      <c r="P28" s="105"/>
      <c r="Q28" s="105"/>
      <c r="R28" s="105"/>
      <c r="S28" s="105"/>
      <c r="T28" s="105">
        <v>2</v>
      </c>
      <c r="U28" s="105"/>
      <c r="V28" s="105"/>
      <c r="W28" s="105"/>
      <c r="X28" s="105"/>
      <c r="Y28" s="105"/>
      <c r="Z28" s="105"/>
      <c r="AB28" s="129" t="str">
        <f t="shared" si="29"/>
        <v>-</v>
      </c>
      <c r="AC28" s="129" t="str">
        <f t="shared" si="29"/>
        <v>-</v>
      </c>
      <c r="AD28" s="129" t="str">
        <f t="shared" si="29"/>
        <v>-</v>
      </c>
      <c r="AE28" s="129" t="str">
        <f t="shared" si="29"/>
        <v>-</v>
      </c>
      <c r="AF28" s="129" t="str">
        <f t="shared" si="29"/>
        <v>-</v>
      </c>
      <c r="AG28" s="129" t="str">
        <f t="shared" si="29"/>
        <v>-</v>
      </c>
      <c r="AH28" s="129" t="str">
        <f t="shared" si="29"/>
        <v>-</v>
      </c>
      <c r="AI28" s="129" t="str">
        <f t="shared" si="29"/>
        <v>-</v>
      </c>
      <c r="AJ28" s="129" t="str">
        <f t="shared" si="29"/>
        <v>-</v>
      </c>
      <c r="AK28" s="129" t="str">
        <f t="shared" si="29"/>
        <v>-</v>
      </c>
      <c r="AL28" s="129" t="str">
        <f t="shared" si="29"/>
        <v>-</v>
      </c>
      <c r="AM28" s="129" t="str">
        <f t="shared" si="29"/>
        <v>-</v>
      </c>
      <c r="AO28" s="121" t="str">
        <f t="shared" si="30"/>
        <v>-</v>
      </c>
      <c r="AP28" s="121" t="str">
        <f t="shared" si="30"/>
        <v>-</v>
      </c>
      <c r="AQ28" s="121" t="str">
        <f t="shared" si="30"/>
        <v>-</v>
      </c>
      <c r="AR28" s="121" t="str">
        <f t="shared" si="30"/>
        <v>-</v>
      </c>
      <c r="AS28" s="121" t="str">
        <f t="shared" si="30"/>
        <v>-</v>
      </c>
      <c r="AT28" s="121">
        <f t="shared" si="30"/>
        <v>1</v>
      </c>
      <c r="AU28" s="121" t="str">
        <f t="shared" si="30"/>
        <v>-</v>
      </c>
      <c r="AV28" s="121" t="str">
        <f t="shared" si="30"/>
        <v>-</v>
      </c>
      <c r="AW28" s="121" t="str">
        <f t="shared" si="30"/>
        <v>-</v>
      </c>
      <c r="AX28" s="121" t="str">
        <f t="shared" si="30"/>
        <v>-</v>
      </c>
      <c r="AY28" s="121" t="str">
        <f t="shared" si="30"/>
        <v>-</v>
      </c>
      <c r="AZ28" s="121" t="str">
        <f t="shared" si="30"/>
        <v>-</v>
      </c>
      <c r="BB28" s="121" t="str">
        <f t="shared" si="31"/>
        <v>-</v>
      </c>
      <c r="BC28" s="121" t="str">
        <f t="shared" si="31"/>
        <v>-</v>
      </c>
      <c r="BD28" s="121" t="str">
        <f t="shared" si="31"/>
        <v>-</v>
      </c>
      <c r="BE28" s="121" t="str">
        <f t="shared" si="31"/>
        <v>-</v>
      </c>
      <c r="BF28" s="121" t="str">
        <f t="shared" si="31"/>
        <v>-</v>
      </c>
      <c r="BG28" s="121" t="str">
        <f t="shared" si="31"/>
        <v>-</v>
      </c>
      <c r="BH28" s="121" t="str">
        <f t="shared" si="31"/>
        <v>-</v>
      </c>
      <c r="BI28" s="121" t="str">
        <f t="shared" si="31"/>
        <v>-</v>
      </c>
      <c r="BJ28" s="121" t="str">
        <f t="shared" si="31"/>
        <v>-</v>
      </c>
      <c r="BK28" s="121" t="str">
        <f t="shared" si="31"/>
        <v>-</v>
      </c>
      <c r="BL28" s="121" t="str">
        <f t="shared" si="31"/>
        <v>-</v>
      </c>
      <c r="BM28" s="121" t="str">
        <f t="shared" si="31"/>
        <v>-</v>
      </c>
      <c r="BO28" s="121" t="str">
        <f t="shared" si="32"/>
        <v>-</v>
      </c>
      <c r="BP28" s="121" t="str">
        <f t="shared" si="32"/>
        <v>-</v>
      </c>
      <c r="BQ28" s="121" t="str">
        <f t="shared" si="32"/>
        <v>-</v>
      </c>
      <c r="BR28" s="121" t="str">
        <f t="shared" si="32"/>
        <v>-</v>
      </c>
      <c r="BS28" s="121" t="str">
        <f t="shared" si="32"/>
        <v>-</v>
      </c>
      <c r="BT28" s="121" t="str">
        <f t="shared" si="32"/>
        <v>-</v>
      </c>
      <c r="BU28" s="121" t="str">
        <f t="shared" si="32"/>
        <v>-</v>
      </c>
      <c r="BV28" s="121" t="str">
        <f t="shared" si="32"/>
        <v>-</v>
      </c>
      <c r="BW28" s="121" t="str">
        <f t="shared" si="32"/>
        <v>-</v>
      </c>
      <c r="BX28" s="121" t="str">
        <f t="shared" si="32"/>
        <v>-</v>
      </c>
      <c r="BY28" s="121" t="str">
        <f t="shared" si="32"/>
        <v>-</v>
      </c>
      <c r="BZ28" s="121" t="str">
        <f t="shared" si="32"/>
        <v>-</v>
      </c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</row>
    <row r="29" spans="1:91" ht="12.75">
      <c r="A29" s="127">
        <v>7</v>
      </c>
      <c r="B29" s="132" t="s">
        <v>274</v>
      </c>
      <c r="C29" s="100"/>
      <c r="D29" s="100">
        <v>5</v>
      </c>
      <c r="E29" s="100"/>
      <c r="F29" s="100"/>
      <c r="G29" s="131"/>
      <c r="H29" s="120">
        <f t="shared" si="33"/>
        <v>44.44444444444444</v>
      </c>
      <c r="I29" s="105">
        <f t="shared" si="27"/>
        <v>54</v>
      </c>
      <c r="J29" s="105">
        <f t="shared" si="28"/>
        <v>24</v>
      </c>
      <c r="K29" s="105">
        <v>16</v>
      </c>
      <c r="L29" s="105"/>
      <c r="M29" s="105">
        <v>8</v>
      </c>
      <c r="N29" s="105">
        <v>30</v>
      </c>
      <c r="O29" s="105"/>
      <c r="P29" s="105"/>
      <c r="Q29" s="105"/>
      <c r="R29" s="105"/>
      <c r="S29" s="105">
        <v>3</v>
      </c>
      <c r="T29" s="105"/>
      <c r="U29" s="105"/>
      <c r="V29" s="105"/>
      <c r="W29" s="105"/>
      <c r="X29" s="105"/>
      <c r="Y29" s="105"/>
      <c r="Z29" s="105"/>
      <c r="AB29" s="129" t="str">
        <f t="shared" si="29"/>
        <v>-</v>
      </c>
      <c r="AC29" s="129" t="str">
        <f t="shared" si="29"/>
        <v>-</v>
      </c>
      <c r="AD29" s="129" t="str">
        <f t="shared" si="29"/>
        <v>-</v>
      </c>
      <c r="AE29" s="129" t="str">
        <f t="shared" si="29"/>
        <v>-</v>
      </c>
      <c r="AF29" s="129" t="str">
        <f t="shared" si="29"/>
        <v>-</v>
      </c>
      <c r="AG29" s="129" t="str">
        <f t="shared" si="29"/>
        <v>-</v>
      </c>
      <c r="AH29" s="129" t="str">
        <f t="shared" si="29"/>
        <v>-</v>
      </c>
      <c r="AI29" s="129" t="str">
        <f t="shared" si="29"/>
        <v>-</v>
      </c>
      <c r="AJ29" s="129" t="str">
        <f t="shared" si="29"/>
        <v>-</v>
      </c>
      <c r="AK29" s="129" t="str">
        <f t="shared" si="29"/>
        <v>-</v>
      </c>
      <c r="AL29" s="129" t="str">
        <f t="shared" si="29"/>
        <v>-</v>
      </c>
      <c r="AM29" s="129" t="str">
        <f t="shared" si="29"/>
        <v>-</v>
      </c>
      <c r="AO29" s="121" t="str">
        <f t="shared" si="30"/>
        <v>-</v>
      </c>
      <c r="AP29" s="121" t="str">
        <f t="shared" si="30"/>
        <v>-</v>
      </c>
      <c r="AQ29" s="121" t="str">
        <f t="shared" si="30"/>
        <v>-</v>
      </c>
      <c r="AR29" s="121" t="str">
        <f t="shared" si="30"/>
        <v>-</v>
      </c>
      <c r="AS29" s="121">
        <f t="shared" si="30"/>
        <v>1</v>
      </c>
      <c r="AT29" s="121" t="str">
        <f t="shared" si="30"/>
        <v>-</v>
      </c>
      <c r="AU29" s="121" t="str">
        <f t="shared" si="30"/>
        <v>-</v>
      </c>
      <c r="AV29" s="121" t="str">
        <f t="shared" si="30"/>
        <v>-</v>
      </c>
      <c r="AW29" s="121" t="str">
        <f t="shared" si="30"/>
        <v>-</v>
      </c>
      <c r="AX29" s="121" t="str">
        <f t="shared" si="30"/>
        <v>-</v>
      </c>
      <c r="AY29" s="121" t="str">
        <f t="shared" si="30"/>
        <v>-</v>
      </c>
      <c r="AZ29" s="121" t="str">
        <f t="shared" si="30"/>
        <v>-</v>
      </c>
      <c r="BB29" s="121" t="str">
        <f t="shared" si="31"/>
        <v>-</v>
      </c>
      <c r="BC29" s="121" t="str">
        <f t="shared" si="31"/>
        <v>-</v>
      </c>
      <c r="BD29" s="121" t="str">
        <f t="shared" si="31"/>
        <v>-</v>
      </c>
      <c r="BE29" s="121" t="str">
        <f t="shared" si="31"/>
        <v>-</v>
      </c>
      <c r="BF29" s="121" t="str">
        <f t="shared" si="31"/>
        <v>-</v>
      </c>
      <c r="BG29" s="121" t="str">
        <f t="shared" si="31"/>
        <v>-</v>
      </c>
      <c r="BH29" s="121" t="str">
        <f t="shared" si="31"/>
        <v>-</v>
      </c>
      <c r="BI29" s="121" t="str">
        <f t="shared" si="31"/>
        <v>-</v>
      </c>
      <c r="BJ29" s="121" t="str">
        <f t="shared" si="31"/>
        <v>-</v>
      </c>
      <c r="BK29" s="121" t="str">
        <f t="shared" si="31"/>
        <v>-</v>
      </c>
      <c r="BL29" s="121" t="str">
        <f t="shared" si="31"/>
        <v>-</v>
      </c>
      <c r="BM29" s="121" t="str">
        <f t="shared" si="31"/>
        <v>-</v>
      </c>
      <c r="BO29" s="121" t="str">
        <f t="shared" si="32"/>
        <v>-</v>
      </c>
      <c r="BP29" s="121" t="str">
        <f t="shared" si="32"/>
        <v>-</v>
      </c>
      <c r="BQ29" s="121" t="str">
        <f t="shared" si="32"/>
        <v>-</v>
      </c>
      <c r="BR29" s="121" t="str">
        <f t="shared" si="32"/>
        <v>-</v>
      </c>
      <c r="BS29" s="121" t="str">
        <f t="shared" si="32"/>
        <v>-</v>
      </c>
      <c r="BT29" s="121" t="str">
        <f t="shared" si="32"/>
        <v>-</v>
      </c>
      <c r="BU29" s="121" t="str">
        <f t="shared" si="32"/>
        <v>-</v>
      </c>
      <c r="BV29" s="121" t="str">
        <f t="shared" si="32"/>
        <v>-</v>
      </c>
      <c r="BW29" s="121" t="str">
        <f t="shared" si="32"/>
        <v>-</v>
      </c>
      <c r="BX29" s="121" t="str">
        <f t="shared" si="32"/>
        <v>-</v>
      </c>
      <c r="BY29" s="121" t="str">
        <f t="shared" si="32"/>
        <v>-</v>
      </c>
      <c r="BZ29" s="121" t="str">
        <f t="shared" si="32"/>
        <v>-</v>
      </c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</row>
    <row r="30" spans="1:91" ht="12.75">
      <c r="A30" s="127">
        <v>8</v>
      </c>
      <c r="B30" s="105" t="s">
        <v>275</v>
      </c>
      <c r="C30" s="100">
        <v>11</v>
      </c>
      <c r="D30" s="100"/>
      <c r="E30" s="100"/>
      <c r="F30" s="100"/>
      <c r="G30" s="100"/>
      <c r="H30" s="120">
        <f t="shared" si="33"/>
        <v>59.25925925925925</v>
      </c>
      <c r="I30" s="105">
        <f t="shared" si="27"/>
        <v>54</v>
      </c>
      <c r="J30" s="105">
        <f t="shared" si="28"/>
        <v>32</v>
      </c>
      <c r="K30" s="105">
        <v>22</v>
      </c>
      <c r="L30" s="105">
        <v>6</v>
      </c>
      <c r="M30" s="105">
        <v>4</v>
      </c>
      <c r="N30" s="105">
        <v>22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>
        <v>4</v>
      </c>
      <c r="Z30" s="105"/>
      <c r="AB30" s="129" t="str">
        <f t="shared" si="29"/>
        <v>-</v>
      </c>
      <c r="AC30" s="129" t="str">
        <f t="shared" si="29"/>
        <v>-</v>
      </c>
      <c r="AD30" s="129" t="str">
        <f t="shared" si="29"/>
        <v>-</v>
      </c>
      <c r="AE30" s="129" t="str">
        <f t="shared" si="29"/>
        <v>-</v>
      </c>
      <c r="AF30" s="129" t="str">
        <f t="shared" si="29"/>
        <v>-</v>
      </c>
      <c r="AG30" s="129" t="str">
        <f t="shared" si="29"/>
        <v>-</v>
      </c>
      <c r="AH30" s="129" t="str">
        <f t="shared" si="29"/>
        <v>-</v>
      </c>
      <c r="AI30" s="129" t="str">
        <f t="shared" si="29"/>
        <v>-</v>
      </c>
      <c r="AJ30" s="129" t="str">
        <f t="shared" si="29"/>
        <v>-</v>
      </c>
      <c r="AK30" s="129" t="str">
        <f t="shared" si="29"/>
        <v>-</v>
      </c>
      <c r="AL30" s="129">
        <f t="shared" si="29"/>
        <v>1</v>
      </c>
      <c r="AM30" s="129" t="str">
        <f t="shared" si="29"/>
        <v>-</v>
      </c>
      <c r="AO30" s="121" t="str">
        <f t="shared" si="30"/>
        <v>-</v>
      </c>
      <c r="AP30" s="121" t="str">
        <f t="shared" si="30"/>
        <v>-</v>
      </c>
      <c r="AQ30" s="121" t="str">
        <f t="shared" si="30"/>
        <v>-</v>
      </c>
      <c r="AR30" s="121" t="str">
        <f t="shared" si="30"/>
        <v>-</v>
      </c>
      <c r="AS30" s="121" t="str">
        <f t="shared" si="30"/>
        <v>-</v>
      </c>
      <c r="AT30" s="121" t="str">
        <f t="shared" si="30"/>
        <v>-</v>
      </c>
      <c r="AU30" s="121" t="str">
        <f t="shared" si="30"/>
        <v>-</v>
      </c>
      <c r="AV30" s="121" t="str">
        <f t="shared" si="30"/>
        <v>-</v>
      </c>
      <c r="AW30" s="121" t="str">
        <f t="shared" si="30"/>
        <v>-</v>
      </c>
      <c r="AX30" s="121" t="str">
        <f t="shared" si="30"/>
        <v>-</v>
      </c>
      <c r="AY30" s="121" t="str">
        <f t="shared" si="30"/>
        <v>-</v>
      </c>
      <c r="AZ30" s="121" t="str">
        <f t="shared" si="30"/>
        <v>-</v>
      </c>
      <c r="BB30" s="121" t="str">
        <f t="shared" si="31"/>
        <v>-</v>
      </c>
      <c r="BC30" s="121" t="str">
        <f t="shared" si="31"/>
        <v>-</v>
      </c>
      <c r="BD30" s="121" t="str">
        <f t="shared" si="31"/>
        <v>-</v>
      </c>
      <c r="BE30" s="121" t="str">
        <f t="shared" si="31"/>
        <v>-</v>
      </c>
      <c r="BF30" s="121" t="str">
        <f t="shared" si="31"/>
        <v>-</v>
      </c>
      <c r="BG30" s="121" t="str">
        <f t="shared" si="31"/>
        <v>-</v>
      </c>
      <c r="BH30" s="121" t="str">
        <f t="shared" si="31"/>
        <v>-</v>
      </c>
      <c r="BI30" s="121" t="str">
        <f t="shared" si="31"/>
        <v>-</v>
      </c>
      <c r="BJ30" s="121" t="str">
        <f t="shared" si="31"/>
        <v>-</v>
      </c>
      <c r="BK30" s="121" t="str">
        <f t="shared" si="31"/>
        <v>-</v>
      </c>
      <c r="BL30" s="121" t="str">
        <f t="shared" si="31"/>
        <v>-</v>
      </c>
      <c r="BM30" s="121" t="str">
        <f t="shared" si="31"/>
        <v>-</v>
      </c>
      <c r="BO30" s="121" t="str">
        <f t="shared" si="32"/>
        <v>-</v>
      </c>
      <c r="BP30" s="121" t="str">
        <f t="shared" si="32"/>
        <v>-</v>
      </c>
      <c r="BQ30" s="121" t="str">
        <f t="shared" si="32"/>
        <v>-</v>
      </c>
      <c r="BR30" s="121" t="str">
        <f t="shared" si="32"/>
        <v>-</v>
      </c>
      <c r="BS30" s="121" t="str">
        <f t="shared" si="32"/>
        <v>-</v>
      </c>
      <c r="BT30" s="121" t="str">
        <f t="shared" si="32"/>
        <v>-</v>
      </c>
      <c r="BU30" s="121" t="str">
        <f t="shared" si="32"/>
        <v>-</v>
      </c>
      <c r="BV30" s="121" t="str">
        <f t="shared" si="32"/>
        <v>-</v>
      </c>
      <c r="BW30" s="121" t="str">
        <f t="shared" si="32"/>
        <v>-</v>
      </c>
      <c r="BX30" s="121" t="str">
        <f t="shared" si="32"/>
        <v>-</v>
      </c>
      <c r="BY30" s="121" t="str">
        <f t="shared" si="32"/>
        <v>-</v>
      </c>
      <c r="BZ30" s="121" t="str">
        <f t="shared" si="32"/>
        <v>-</v>
      </c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</row>
    <row r="31" spans="1:91" ht="12.75">
      <c r="A31" s="127">
        <v>9</v>
      </c>
      <c r="B31" s="105" t="s">
        <v>276</v>
      </c>
      <c r="C31" s="100"/>
      <c r="D31" s="100">
        <v>8</v>
      </c>
      <c r="E31" s="100"/>
      <c r="F31" s="100"/>
      <c r="G31" s="100"/>
      <c r="H31" s="120">
        <f t="shared" si="33"/>
        <v>44.44444444444444</v>
      </c>
      <c r="I31" s="105">
        <f t="shared" si="27"/>
        <v>54</v>
      </c>
      <c r="J31" s="105">
        <f t="shared" si="28"/>
        <v>24</v>
      </c>
      <c r="K31" s="105">
        <v>16</v>
      </c>
      <c r="L31" s="105"/>
      <c r="M31" s="105">
        <v>8</v>
      </c>
      <c r="N31" s="105">
        <v>30</v>
      </c>
      <c r="O31" s="105"/>
      <c r="P31" s="105"/>
      <c r="Q31" s="105"/>
      <c r="R31" s="105"/>
      <c r="S31" s="105"/>
      <c r="T31" s="105"/>
      <c r="U31" s="105"/>
      <c r="V31" s="105">
        <v>3</v>
      </c>
      <c r="W31" s="105"/>
      <c r="X31" s="105"/>
      <c r="Y31" s="105"/>
      <c r="Z31" s="105"/>
      <c r="AB31" s="129" t="str">
        <f t="shared" si="29"/>
        <v>-</v>
      </c>
      <c r="AC31" s="129" t="str">
        <f t="shared" si="29"/>
        <v>-</v>
      </c>
      <c r="AD31" s="129" t="str">
        <f t="shared" si="29"/>
        <v>-</v>
      </c>
      <c r="AE31" s="129" t="str">
        <f t="shared" si="29"/>
        <v>-</v>
      </c>
      <c r="AF31" s="129" t="str">
        <f t="shared" si="29"/>
        <v>-</v>
      </c>
      <c r="AG31" s="129" t="str">
        <f t="shared" si="29"/>
        <v>-</v>
      </c>
      <c r="AH31" s="129" t="str">
        <f t="shared" si="29"/>
        <v>-</v>
      </c>
      <c r="AI31" s="129" t="str">
        <f t="shared" si="29"/>
        <v>-</v>
      </c>
      <c r="AJ31" s="129" t="str">
        <f t="shared" si="29"/>
        <v>-</v>
      </c>
      <c r="AK31" s="129" t="str">
        <f t="shared" si="29"/>
        <v>-</v>
      </c>
      <c r="AL31" s="129" t="str">
        <f t="shared" si="29"/>
        <v>-</v>
      </c>
      <c r="AM31" s="129" t="str">
        <f t="shared" si="29"/>
        <v>-</v>
      </c>
      <c r="AO31" s="121" t="str">
        <f t="shared" si="30"/>
        <v>-</v>
      </c>
      <c r="AP31" s="121" t="str">
        <f t="shared" si="30"/>
        <v>-</v>
      </c>
      <c r="AQ31" s="121" t="str">
        <f t="shared" si="30"/>
        <v>-</v>
      </c>
      <c r="AR31" s="121" t="str">
        <f t="shared" si="30"/>
        <v>-</v>
      </c>
      <c r="AS31" s="121" t="str">
        <f t="shared" si="30"/>
        <v>-</v>
      </c>
      <c r="AT31" s="121" t="str">
        <f t="shared" si="30"/>
        <v>-</v>
      </c>
      <c r="AU31" s="121" t="str">
        <f t="shared" si="30"/>
        <v>-</v>
      </c>
      <c r="AV31" s="121">
        <f t="shared" si="30"/>
        <v>1</v>
      </c>
      <c r="AW31" s="121" t="str">
        <f t="shared" si="30"/>
        <v>-</v>
      </c>
      <c r="AX31" s="121" t="str">
        <f t="shared" si="30"/>
        <v>-</v>
      </c>
      <c r="AY31" s="121" t="str">
        <f t="shared" si="30"/>
        <v>-</v>
      </c>
      <c r="AZ31" s="121" t="str">
        <f t="shared" si="30"/>
        <v>-</v>
      </c>
      <c r="BB31" s="121" t="str">
        <f t="shared" si="31"/>
        <v>-</v>
      </c>
      <c r="BC31" s="121" t="str">
        <f t="shared" si="31"/>
        <v>-</v>
      </c>
      <c r="BD31" s="121" t="str">
        <f t="shared" si="31"/>
        <v>-</v>
      </c>
      <c r="BE31" s="121" t="str">
        <f t="shared" si="31"/>
        <v>-</v>
      </c>
      <c r="BF31" s="121" t="str">
        <f t="shared" si="31"/>
        <v>-</v>
      </c>
      <c r="BG31" s="121" t="str">
        <f t="shared" si="31"/>
        <v>-</v>
      </c>
      <c r="BH31" s="121" t="str">
        <f t="shared" si="31"/>
        <v>-</v>
      </c>
      <c r="BI31" s="121" t="str">
        <f t="shared" si="31"/>
        <v>-</v>
      </c>
      <c r="BJ31" s="121" t="str">
        <f t="shared" si="31"/>
        <v>-</v>
      </c>
      <c r="BK31" s="121" t="str">
        <f t="shared" si="31"/>
        <v>-</v>
      </c>
      <c r="BL31" s="121" t="str">
        <f t="shared" si="31"/>
        <v>-</v>
      </c>
      <c r="BM31" s="121" t="str">
        <f t="shared" si="31"/>
        <v>-</v>
      </c>
      <c r="BO31" s="121" t="str">
        <f t="shared" si="32"/>
        <v>-</v>
      </c>
      <c r="BP31" s="121" t="str">
        <f t="shared" si="32"/>
        <v>-</v>
      </c>
      <c r="BQ31" s="121" t="str">
        <f t="shared" si="32"/>
        <v>-</v>
      </c>
      <c r="BR31" s="121" t="str">
        <f t="shared" si="32"/>
        <v>-</v>
      </c>
      <c r="BS31" s="121" t="str">
        <f t="shared" si="32"/>
        <v>-</v>
      </c>
      <c r="BT31" s="121" t="str">
        <f t="shared" si="32"/>
        <v>-</v>
      </c>
      <c r="BU31" s="121" t="str">
        <f t="shared" si="32"/>
        <v>-</v>
      </c>
      <c r="BV31" s="121" t="str">
        <f t="shared" si="32"/>
        <v>-</v>
      </c>
      <c r="BW31" s="121" t="str">
        <f t="shared" si="32"/>
        <v>-</v>
      </c>
      <c r="BX31" s="121" t="str">
        <f t="shared" si="32"/>
        <v>-</v>
      </c>
      <c r="BY31" s="121" t="str">
        <f t="shared" si="32"/>
        <v>-</v>
      </c>
      <c r="BZ31" s="121" t="str">
        <f t="shared" si="32"/>
        <v>-</v>
      </c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</row>
    <row r="32" spans="1:91" ht="12.75">
      <c r="A32" s="107">
        <v>3</v>
      </c>
      <c r="B32" s="107" t="s">
        <v>277</v>
      </c>
      <c r="C32" s="107"/>
      <c r="D32" s="107"/>
      <c r="E32" s="107"/>
      <c r="F32" s="107"/>
      <c r="G32" s="107">
        <f>SUM(G33:G55)</f>
        <v>0</v>
      </c>
      <c r="H32" s="125">
        <f t="shared" si="33"/>
        <v>53.021442495126706</v>
      </c>
      <c r="I32" s="107">
        <f aca="true" t="shared" si="34" ref="I32:Z32">SUM(I33:I55)</f>
        <v>2052</v>
      </c>
      <c r="J32" s="107">
        <f t="shared" si="34"/>
        <v>1088</v>
      </c>
      <c r="K32" s="107">
        <f t="shared" si="34"/>
        <v>608</v>
      </c>
      <c r="L32" s="107">
        <f t="shared" si="34"/>
        <v>206</v>
      </c>
      <c r="M32" s="107">
        <f t="shared" si="34"/>
        <v>342</v>
      </c>
      <c r="N32" s="107">
        <f t="shared" si="34"/>
        <v>894</v>
      </c>
      <c r="O32" s="107">
        <f t="shared" si="34"/>
        <v>6</v>
      </c>
      <c r="P32" s="107">
        <f t="shared" si="34"/>
        <v>6</v>
      </c>
      <c r="Q32" s="107">
        <f t="shared" si="34"/>
        <v>4</v>
      </c>
      <c r="R32" s="107">
        <f t="shared" si="34"/>
        <v>3</v>
      </c>
      <c r="S32" s="107">
        <f t="shared" si="34"/>
        <v>7</v>
      </c>
      <c r="T32" s="107">
        <f t="shared" si="34"/>
        <v>24</v>
      </c>
      <c r="U32" s="107">
        <f t="shared" si="34"/>
        <v>7</v>
      </c>
      <c r="V32" s="107">
        <f t="shared" si="34"/>
        <v>10</v>
      </c>
      <c r="W32" s="107">
        <f t="shared" si="34"/>
        <v>12</v>
      </c>
      <c r="X32" s="107">
        <f t="shared" si="34"/>
        <v>7</v>
      </c>
      <c r="Y32" s="107">
        <f t="shared" si="34"/>
        <v>10</v>
      </c>
      <c r="Z32" s="107">
        <f t="shared" si="34"/>
        <v>2</v>
      </c>
      <c r="AB32" s="126">
        <f aca="true" t="shared" si="35" ref="AB32:AM32">SUM(AB33:AB55)</f>
        <v>1</v>
      </c>
      <c r="AC32" s="126">
        <f t="shared" si="35"/>
        <v>1</v>
      </c>
      <c r="AD32" s="126">
        <f t="shared" si="35"/>
        <v>1</v>
      </c>
      <c r="AE32" s="126">
        <f t="shared" si="35"/>
        <v>1</v>
      </c>
      <c r="AF32" s="126">
        <f t="shared" si="35"/>
        <v>0</v>
      </c>
      <c r="AG32" s="126">
        <f t="shared" si="35"/>
        <v>2</v>
      </c>
      <c r="AH32" s="126">
        <f t="shared" si="35"/>
        <v>1</v>
      </c>
      <c r="AI32" s="126">
        <f t="shared" si="35"/>
        <v>0</v>
      </c>
      <c r="AJ32" s="126">
        <f t="shared" si="35"/>
        <v>2</v>
      </c>
      <c r="AK32" s="126">
        <f t="shared" si="35"/>
        <v>1</v>
      </c>
      <c r="AL32" s="126">
        <f t="shared" si="35"/>
        <v>0</v>
      </c>
      <c r="AM32" s="126">
        <f t="shared" si="35"/>
        <v>0</v>
      </c>
      <c r="AO32" s="126">
        <f aca="true" t="shared" si="36" ref="AO32:AZ32">SUM(AO33:AO55)</f>
        <v>2</v>
      </c>
      <c r="AP32" s="126">
        <f t="shared" si="36"/>
        <v>1</v>
      </c>
      <c r="AQ32" s="126">
        <f t="shared" si="36"/>
        <v>1</v>
      </c>
      <c r="AR32" s="126">
        <f t="shared" si="36"/>
        <v>1</v>
      </c>
      <c r="AS32" s="126">
        <f t="shared" si="36"/>
        <v>0</v>
      </c>
      <c r="AT32" s="126">
        <f t="shared" si="36"/>
        <v>4</v>
      </c>
      <c r="AU32" s="126">
        <f t="shared" si="36"/>
        <v>1</v>
      </c>
      <c r="AV32" s="126">
        <f t="shared" si="36"/>
        <v>2</v>
      </c>
      <c r="AW32" s="126">
        <f t="shared" si="36"/>
        <v>1</v>
      </c>
      <c r="AX32" s="126">
        <f t="shared" si="36"/>
        <v>2</v>
      </c>
      <c r="AY32" s="126">
        <f t="shared" si="36"/>
        <v>3</v>
      </c>
      <c r="AZ32" s="126">
        <f t="shared" si="36"/>
        <v>1</v>
      </c>
      <c r="BB32" s="126">
        <f aca="true" t="shared" si="37" ref="BB32:BM32">SUM(BB33:BB55)</f>
        <v>0</v>
      </c>
      <c r="BC32" s="126">
        <f t="shared" si="37"/>
        <v>0</v>
      </c>
      <c r="BD32" s="126">
        <f t="shared" si="37"/>
        <v>0</v>
      </c>
      <c r="BE32" s="126">
        <f t="shared" si="37"/>
        <v>0</v>
      </c>
      <c r="BF32" s="126">
        <f t="shared" si="37"/>
        <v>0</v>
      </c>
      <c r="BG32" s="126">
        <f t="shared" si="37"/>
        <v>0</v>
      </c>
      <c r="BH32" s="126">
        <f t="shared" si="37"/>
        <v>0</v>
      </c>
      <c r="BI32" s="126">
        <f t="shared" si="37"/>
        <v>0</v>
      </c>
      <c r="BJ32" s="126">
        <f t="shared" si="37"/>
        <v>1</v>
      </c>
      <c r="BK32" s="126">
        <f t="shared" si="37"/>
        <v>0</v>
      </c>
      <c r="BL32" s="126">
        <f t="shared" si="37"/>
        <v>0</v>
      </c>
      <c r="BM32" s="126">
        <f t="shared" si="37"/>
        <v>0</v>
      </c>
      <c r="BO32" s="126">
        <f aca="true" t="shared" si="38" ref="BO32:BZ32">SUM(BO33:BO55)</f>
        <v>0</v>
      </c>
      <c r="BP32" s="126">
        <f t="shared" si="38"/>
        <v>0</v>
      </c>
      <c r="BQ32" s="126">
        <f t="shared" si="38"/>
        <v>0</v>
      </c>
      <c r="BR32" s="126">
        <f t="shared" si="38"/>
        <v>1</v>
      </c>
      <c r="BS32" s="126">
        <f t="shared" si="38"/>
        <v>0</v>
      </c>
      <c r="BT32" s="126">
        <f t="shared" si="38"/>
        <v>2</v>
      </c>
      <c r="BU32" s="126">
        <f t="shared" si="38"/>
        <v>1</v>
      </c>
      <c r="BV32" s="126">
        <f t="shared" si="38"/>
        <v>1</v>
      </c>
      <c r="BW32" s="126">
        <f t="shared" si="38"/>
        <v>1</v>
      </c>
      <c r="BX32" s="126">
        <f t="shared" si="38"/>
        <v>0</v>
      </c>
      <c r="BY32" s="126">
        <f t="shared" si="38"/>
        <v>0</v>
      </c>
      <c r="BZ32" s="126">
        <f t="shared" si="38"/>
        <v>0</v>
      </c>
      <c r="CA32" s="133"/>
      <c r="CB32" s="126">
        <f aca="true" t="shared" si="39" ref="CB32:CM32">SUM(CB33:CB55)</f>
        <v>4</v>
      </c>
      <c r="CC32" s="126">
        <f t="shared" si="39"/>
        <v>2</v>
      </c>
      <c r="CD32" s="126">
        <f t="shared" si="39"/>
        <v>2</v>
      </c>
      <c r="CE32" s="126">
        <f t="shared" si="39"/>
        <v>0</v>
      </c>
      <c r="CF32" s="126">
        <f t="shared" si="39"/>
        <v>0</v>
      </c>
      <c r="CG32" s="126">
        <f t="shared" si="39"/>
        <v>0</v>
      </c>
      <c r="CH32" s="126">
        <f t="shared" si="39"/>
        <v>0</v>
      </c>
      <c r="CI32" s="126">
        <f t="shared" si="39"/>
        <v>0</v>
      </c>
      <c r="CJ32" s="126">
        <f t="shared" si="39"/>
        <v>0</v>
      </c>
      <c r="CK32" s="126">
        <f t="shared" si="39"/>
        <v>0</v>
      </c>
      <c r="CL32" s="126">
        <f t="shared" si="39"/>
        <v>0</v>
      </c>
      <c r="CM32" s="126">
        <f t="shared" si="39"/>
        <v>0</v>
      </c>
    </row>
    <row r="33" spans="1:91" ht="12.75">
      <c r="A33" s="134">
        <v>1</v>
      </c>
      <c r="B33" s="105" t="s">
        <v>278</v>
      </c>
      <c r="C33" s="100"/>
      <c r="D33" s="100">
        <v>1</v>
      </c>
      <c r="E33" s="100"/>
      <c r="F33" s="100"/>
      <c r="G33" s="100"/>
      <c r="H33" s="120">
        <f t="shared" si="33"/>
        <v>51.85185185185185</v>
      </c>
      <c r="I33" s="105">
        <f aca="true" t="shared" si="40" ref="I33:I40">J33+N33</f>
        <v>27</v>
      </c>
      <c r="J33" s="105">
        <f aca="true" t="shared" si="41" ref="J33:J55">O33*O$6+P33*P$6+Q33*Q$6+R33*R$6+S33*S$6+T33*T$6+U33*U$6+V33*V$6+W33*W$6+X33*X$6+Y33*Y$6+Z33*Z$6</f>
        <v>14</v>
      </c>
      <c r="K33" s="105">
        <v>14</v>
      </c>
      <c r="L33" s="105"/>
      <c r="M33" s="105"/>
      <c r="N33" s="105">
        <v>13</v>
      </c>
      <c r="O33" s="105">
        <v>1</v>
      </c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B33" s="129" t="str">
        <f aca="true" t="shared" si="42" ref="AB33:AM42">IF(ISERROR(SEARCH(AB$7,$C33,1)),"-",IF(COUNTIF($C33,AB$7)=1,1,IF(ISERROR(SEARCH(CONCATENATE(AB$7,","),$C33,1)),IF(ISERROR(SEARCH(CONCATENATE(",",AB$7),$C33,1)),"-",1),1)))</f>
        <v>-</v>
      </c>
      <c r="AC33" s="129" t="str">
        <f t="shared" si="42"/>
        <v>-</v>
      </c>
      <c r="AD33" s="129" t="str">
        <f t="shared" si="42"/>
        <v>-</v>
      </c>
      <c r="AE33" s="129" t="str">
        <f t="shared" si="42"/>
        <v>-</v>
      </c>
      <c r="AF33" s="129" t="str">
        <f t="shared" si="42"/>
        <v>-</v>
      </c>
      <c r="AG33" s="129" t="str">
        <f t="shared" si="42"/>
        <v>-</v>
      </c>
      <c r="AH33" s="129" t="str">
        <f t="shared" si="42"/>
        <v>-</v>
      </c>
      <c r="AI33" s="129" t="str">
        <f t="shared" si="42"/>
        <v>-</v>
      </c>
      <c r="AJ33" s="129" t="str">
        <f t="shared" si="42"/>
        <v>-</v>
      </c>
      <c r="AK33" s="129" t="str">
        <f t="shared" si="42"/>
        <v>-</v>
      </c>
      <c r="AL33" s="129" t="str">
        <f t="shared" si="42"/>
        <v>-</v>
      </c>
      <c r="AM33" s="129" t="str">
        <f t="shared" si="42"/>
        <v>-</v>
      </c>
      <c r="AO33" s="121">
        <f aca="true" t="shared" si="43" ref="AO33:AZ42">IF(ISERROR(SEARCH(AO$7,$D33,1)),"-",IF(COUNTIF($D33,AO$7)=1,1,IF(ISERROR(SEARCH(CONCATENATE(AO$7,","),$D33,1)),IF(ISERROR(SEARCH(CONCATENATE(",",AO$7),$D33,1)),"-",1),1)))</f>
        <v>1</v>
      </c>
      <c r="AP33" s="121" t="str">
        <f t="shared" si="43"/>
        <v>-</v>
      </c>
      <c r="AQ33" s="121" t="str">
        <f t="shared" si="43"/>
        <v>-</v>
      </c>
      <c r="AR33" s="121" t="str">
        <f t="shared" si="43"/>
        <v>-</v>
      </c>
      <c r="AS33" s="121" t="str">
        <f t="shared" si="43"/>
        <v>-</v>
      </c>
      <c r="AT33" s="121" t="str">
        <f t="shared" si="43"/>
        <v>-</v>
      </c>
      <c r="AU33" s="121" t="str">
        <f t="shared" si="43"/>
        <v>-</v>
      </c>
      <c r="AV33" s="121" t="str">
        <f t="shared" si="43"/>
        <v>-</v>
      </c>
      <c r="AW33" s="121" t="str">
        <f t="shared" si="43"/>
        <v>-</v>
      </c>
      <c r="AX33" s="121" t="str">
        <f t="shared" si="43"/>
        <v>-</v>
      </c>
      <c r="AY33" s="121" t="str">
        <f t="shared" si="43"/>
        <v>-</v>
      </c>
      <c r="AZ33" s="121" t="str">
        <f t="shared" si="43"/>
        <v>-</v>
      </c>
      <c r="BB33" s="121" t="str">
        <f aca="true" t="shared" si="44" ref="BB33:BM42">IF(ISERROR(SEARCH(BB$7,$E33,1)),"-",IF(COUNTIF($E33,BB$7)=1,1,IF(ISERROR(SEARCH(CONCATENATE(BB$7,","),$E33,1)),IF(ISERROR(SEARCH(CONCATENATE(",",BB$7),$E33,1)),"-",1),1)))</f>
        <v>-</v>
      </c>
      <c r="BC33" s="121" t="str">
        <f t="shared" si="44"/>
        <v>-</v>
      </c>
      <c r="BD33" s="121" t="str">
        <f t="shared" si="44"/>
        <v>-</v>
      </c>
      <c r="BE33" s="121" t="str">
        <f t="shared" si="44"/>
        <v>-</v>
      </c>
      <c r="BF33" s="121" t="str">
        <f t="shared" si="44"/>
        <v>-</v>
      </c>
      <c r="BG33" s="121" t="str">
        <f t="shared" si="44"/>
        <v>-</v>
      </c>
      <c r="BH33" s="121" t="str">
        <f t="shared" si="44"/>
        <v>-</v>
      </c>
      <c r="BI33" s="121" t="str">
        <f t="shared" si="44"/>
        <v>-</v>
      </c>
      <c r="BJ33" s="121" t="str">
        <f t="shared" si="44"/>
        <v>-</v>
      </c>
      <c r="BK33" s="121" t="str">
        <f t="shared" si="44"/>
        <v>-</v>
      </c>
      <c r="BL33" s="121" t="str">
        <f t="shared" si="44"/>
        <v>-</v>
      </c>
      <c r="BM33" s="121" t="str">
        <f t="shared" si="44"/>
        <v>-</v>
      </c>
      <c r="BO33" s="121" t="str">
        <f aca="true" t="shared" si="45" ref="BO33:BZ42">IF(ISERROR(SEARCH(BO$7,$F33,1)),"-",IF(COUNTIF($F33,BO$7)=1,1,IF(ISERROR(SEARCH(CONCATENATE(BO$7,","),$F33,1)),IF(ISERROR(SEARCH(CONCATENATE(",",BO$7),$F33,1)),"-",1),1)))</f>
        <v>-</v>
      </c>
      <c r="BP33" s="121" t="str">
        <f t="shared" si="45"/>
        <v>-</v>
      </c>
      <c r="BQ33" s="121" t="str">
        <f t="shared" si="45"/>
        <v>-</v>
      </c>
      <c r="BR33" s="121" t="str">
        <f t="shared" si="45"/>
        <v>-</v>
      </c>
      <c r="BS33" s="121" t="str">
        <f t="shared" si="45"/>
        <v>-</v>
      </c>
      <c r="BT33" s="121" t="str">
        <f t="shared" si="45"/>
        <v>-</v>
      </c>
      <c r="BU33" s="121" t="str">
        <f t="shared" si="45"/>
        <v>-</v>
      </c>
      <c r="BV33" s="121" t="str">
        <f t="shared" si="45"/>
        <v>-</v>
      </c>
      <c r="BW33" s="121" t="str">
        <f t="shared" si="45"/>
        <v>-</v>
      </c>
      <c r="BX33" s="121" t="str">
        <f t="shared" si="45"/>
        <v>-</v>
      </c>
      <c r="BY33" s="121" t="str">
        <f t="shared" si="45"/>
        <v>-</v>
      </c>
      <c r="BZ33" s="121" t="str">
        <f t="shared" si="45"/>
        <v>-</v>
      </c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</row>
    <row r="34" spans="1:91" ht="12.75">
      <c r="A34" s="134">
        <v>2</v>
      </c>
      <c r="B34" s="105" t="s">
        <v>279</v>
      </c>
      <c r="C34" s="100"/>
      <c r="D34" s="100">
        <v>6</v>
      </c>
      <c r="E34" s="100"/>
      <c r="F34" s="100"/>
      <c r="G34" s="100"/>
      <c r="H34" s="120">
        <f t="shared" si="33"/>
        <v>44.44444444444444</v>
      </c>
      <c r="I34" s="105">
        <f t="shared" si="40"/>
        <v>54</v>
      </c>
      <c r="J34" s="105">
        <f t="shared" si="41"/>
        <v>24</v>
      </c>
      <c r="K34" s="105">
        <v>14</v>
      </c>
      <c r="L34" s="105">
        <v>10</v>
      </c>
      <c r="M34" s="105"/>
      <c r="N34" s="105">
        <v>30</v>
      </c>
      <c r="O34" s="105"/>
      <c r="P34" s="105"/>
      <c r="Q34" s="105"/>
      <c r="R34" s="105"/>
      <c r="S34" s="105"/>
      <c r="T34" s="105">
        <v>2</v>
      </c>
      <c r="U34" s="105"/>
      <c r="V34" s="105"/>
      <c r="W34" s="105"/>
      <c r="X34" s="105"/>
      <c r="Y34" s="105"/>
      <c r="Z34" s="105"/>
      <c r="AB34" s="129" t="str">
        <f t="shared" si="42"/>
        <v>-</v>
      </c>
      <c r="AC34" s="129" t="str">
        <f t="shared" si="42"/>
        <v>-</v>
      </c>
      <c r="AD34" s="129" t="str">
        <f t="shared" si="42"/>
        <v>-</v>
      </c>
      <c r="AE34" s="129" t="str">
        <f t="shared" si="42"/>
        <v>-</v>
      </c>
      <c r="AF34" s="129" t="str">
        <f t="shared" si="42"/>
        <v>-</v>
      </c>
      <c r="AG34" s="129" t="str">
        <f t="shared" si="42"/>
        <v>-</v>
      </c>
      <c r="AH34" s="129" t="str">
        <f t="shared" si="42"/>
        <v>-</v>
      </c>
      <c r="AI34" s="129" t="str">
        <f t="shared" si="42"/>
        <v>-</v>
      </c>
      <c r="AJ34" s="129" t="str">
        <f t="shared" si="42"/>
        <v>-</v>
      </c>
      <c r="AK34" s="129" t="str">
        <f t="shared" si="42"/>
        <v>-</v>
      </c>
      <c r="AL34" s="129" t="str">
        <f t="shared" si="42"/>
        <v>-</v>
      </c>
      <c r="AM34" s="129" t="str">
        <f t="shared" si="42"/>
        <v>-</v>
      </c>
      <c r="AO34" s="121" t="str">
        <f t="shared" si="43"/>
        <v>-</v>
      </c>
      <c r="AP34" s="121" t="str">
        <f t="shared" si="43"/>
        <v>-</v>
      </c>
      <c r="AQ34" s="121" t="str">
        <f t="shared" si="43"/>
        <v>-</v>
      </c>
      <c r="AR34" s="121" t="str">
        <f t="shared" si="43"/>
        <v>-</v>
      </c>
      <c r="AS34" s="121" t="str">
        <f t="shared" si="43"/>
        <v>-</v>
      </c>
      <c r="AT34" s="121">
        <f t="shared" si="43"/>
        <v>1</v>
      </c>
      <c r="AU34" s="121" t="str">
        <f t="shared" si="43"/>
        <v>-</v>
      </c>
      <c r="AV34" s="121" t="str">
        <f t="shared" si="43"/>
        <v>-</v>
      </c>
      <c r="AW34" s="121" t="str">
        <f t="shared" si="43"/>
        <v>-</v>
      </c>
      <c r="AX34" s="121" t="str">
        <f t="shared" si="43"/>
        <v>-</v>
      </c>
      <c r="AY34" s="121" t="str">
        <f t="shared" si="43"/>
        <v>-</v>
      </c>
      <c r="AZ34" s="121" t="str">
        <f t="shared" si="43"/>
        <v>-</v>
      </c>
      <c r="BB34" s="121" t="str">
        <f t="shared" si="44"/>
        <v>-</v>
      </c>
      <c r="BC34" s="121" t="str">
        <f t="shared" si="44"/>
        <v>-</v>
      </c>
      <c r="BD34" s="121" t="str">
        <f t="shared" si="44"/>
        <v>-</v>
      </c>
      <c r="BE34" s="121" t="str">
        <f t="shared" si="44"/>
        <v>-</v>
      </c>
      <c r="BF34" s="121" t="str">
        <f t="shared" si="44"/>
        <v>-</v>
      </c>
      <c r="BG34" s="121" t="str">
        <f t="shared" si="44"/>
        <v>-</v>
      </c>
      <c r="BH34" s="121" t="str">
        <f t="shared" si="44"/>
        <v>-</v>
      </c>
      <c r="BI34" s="121" t="str">
        <f t="shared" si="44"/>
        <v>-</v>
      </c>
      <c r="BJ34" s="121" t="str">
        <f t="shared" si="44"/>
        <v>-</v>
      </c>
      <c r="BK34" s="121" t="str">
        <f t="shared" si="44"/>
        <v>-</v>
      </c>
      <c r="BL34" s="121" t="str">
        <f t="shared" si="44"/>
        <v>-</v>
      </c>
      <c r="BM34" s="121" t="str">
        <f t="shared" si="44"/>
        <v>-</v>
      </c>
      <c r="BO34" s="121" t="str">
        <f t="shared" si="45"/>
        <v>-</v>
      </c>
      <c r="BP34" s="121" t="str">
        <f t="shared" si="45"/>
        <v>-</v>
      </c>
      <c r="BQ34" s="121" t="str">
        <f t="shared" si="45"/>
        <v>-</v>
      </c>
      <c r="BR34" s="121" t="str">
        <f t="shared" si="45"/>
        <v>-</v>
      </c>
      <c r="BS34" s="121" t="str">
        <f t="shared" si="45"/>
        <v>-</v>
      </c>
      <c r="BT34" s="121" t="str">
        <f t="shared" si="45"/>
        <v>-</v>
      </c>
      <c r="BU34" s="121" t="str">
        <f t="shared" si="45"/>
        <v>-</v>
      </c>
      <c r="BV34" s="121" t="str">
        <f t="shared" si="45"/>
        <v>-</v>
      </c>
      <c r="BW34" s="121" t="str">
        <f t="shared" si="45"/>
        <v>-</v>
      </c>
      <c r="BX34" s="121" t="str">
        <f t="shared" si="45"/>
        <v>-</v>
      </c>
      <c r="BY34" s="121" t="str">
        <f t="shared" si="45"/>
        <v>-</v>
      </c>
      <c r="BZ34" s="121" t="str">
        <f t="shared" si="45"/>
        <v>-</v>
      </c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</row>
    <row r="35" spans="1:91" ht="12.75">
      <c r="A35" s="134">
        <v>3</v>
      </c>
      <c r="B35" s="105" t="s">
        <v>280</v>
      </c>
      <c r="C35" s="100">
        <v>4.6</v>
      </c>
      <c r="D35" s="100"/>
      <c r="E35" s="100"/>
      <c r="F35" s="100">
        <v>4.6</v>
      </c>
      <c r="G35" s="100"/>
      <c r="H35" s="120">
        <f t="shared" si="33"/>
        <v>62.43386243386243</v>
      </c>
      <c r="I35" s="105">
        <f t="shared" si="40"/>
        <v>189</v>
      </c>
      <c r="J35" s="105">
        <f t="shared" si="41"/>
        <v>118</v>
      </c>
      <c r="K35" s="105">
        <v>62</v>
      </c>
      <c r="L35" s="105">
        <v>26</v>
      </c>
      <c r="M35" s="105">
        <v>30</v>
      </c>
      <c r="N35" s="105">
        <v>71</v>
      </c>
      <c r="O35" s="105"/>
      <c r="P35" s="105"/>
      <c r="Q35" s="105"/>
      <c r="R35" s="105">
        <v>3</v>
      </c>
      <c r="S35" s="105">
        <v>5</v>
      </c>
      <c r="T35" s="105">
        <v>3</v>
      </c>
      <c r="U35" s="105"/>
      <c r="V35" s="105"/>
      <c r="W35" s="105"/>
      <c r="X35" s="105"/>
      <c r="Y35" s="105"/>
      <c r="Z35" s="105"/>
      <c r="AB35" s="129" t="str">
        <f t="shared" si="42"/>
        <v>-</v>
      </c>
      <c r="AC35" s="129" t="str">
        <f t="shared" si="42"/>
        <v>-</v>
      </c>
      <c r="AD35" s="129" t="str">
        <f t="shared" si="42"/>
        <v>-</v>
      </c>
      <c r="AE35" s="129">
        <f t="shared" si="42"/>
        <v>1</v>
      </c>
      <c r="AF35" s="129" t="str">
        <f t="shared" si="42"/>
        <v>-</v>
      </c>
      <c r="AG35" s="129">
        <f t="shared" si="42"/>
        <v>1</v>
      </c>
      <c r="AH35" s="129" t="str">
        <f t="shared" si="42"/>
        <v>-</v>
      </c>
      <c r="AI35" s="129" t="str">
        <f t="shared" si="42"/>
        <v>-</v>
      </c>
      <c r="AJ35" s="129" t="str">
        <f t="shared" si="42"/>
        <v>-</v>
      </c>
      <c r="AK35" s="129" t="str">
        <f t="shared" si="42"/>
        <v>-</v>
      </c>
      <c r="AL35" s="129" t="str">
        <f t="shared" si="42"/>
        <v>-</v>
      </c>
      <c r="AM35" s="129" t="str">
        <f t="shared" si="42"/>
        <v>-</v>
      </c>
      <c r="AO35" s="121" t="str">
        <f t="shared" si="43"/>
        <v>-</v>
      </c>
      <c r="AP35" s="121" t="str">
        <f t="shared" si="43"/>
        <v>-</v>
      </c>
      <c r="AQ35" s="121" t="str">
        <f t="shared" si="43"/>
        <v>-</v>
      </c>
      <c r="AR35" s="121" t="str">
        <f t="shared" si="43"/>
        <v>-</v>
      </c>
      <c r="AS35" s="121" t="str">
        <f t="shared" si="43"/>
        <v>-</v>
      </c>
      <c r="AT35" s="121" t="str">
        <f t="shared" si="43"/>
        <v>-</v>
      </c>
      <c r="AU35" s="121" t="str">
        <f t="shared" si="43"/>
        <v>-</v>
      </c>
      <c r="AV35" s="121" t="str">
        <f t="shared" si="43"/>
        <v>-</v>
      </c>
      <c r="AW35" s="121" t="str">
        <f t="shared" si="43"/>
        <v>-</v>
      </c>
      <c r="AX35" s="121" t="str">
        <f t="shared" si="43"/>
        <v>-</v>
      </c>
      <c r="AY35" s="121" t="str">
        <f t="shared" si="43"/>
        <v>-</v>
      </c>
      <c r="AZ35" s="121" t="str">
        <f t="shared" si="43"/>
        <v>-</v>
      </c>
      <c r="BB35" s="121" t="str">
        <f t="shared" si="44"/>
        <v>-</v>
      </c>
      <c r="BC35" s="121" t="str">
        <f t="shared" si="44"/>
        <v>-</v>
      </c>
      <c r="BD35" s="121" t="str">
        <f t="shared" si="44"/>
        <v>-</v>
      </c>
      <c r="BE35" s="121" t="str">
        <f t="shared" si="44"/>
        <v>-</v>
      </c>
      <c r="BF35" s="121" t="str">
        <f t="shared" si="44"/>
        <v>-</v>
      </c>
      <c r="BG35" s="121" t="str">
        <f t="shared" si="44"/>
        <v>-</v>
      </c>
      <c r="BH35" s="121" t="str">
        <f t="shared" si="44"/>
        <v>-</v>
      </c>
      <c r="BI35" s="121" t="str">
        <f t="shared" si="44"/>
        <v>-</v>
      </c>
      <c r="BJ35" s="121" t="str">
        <f t="shared" si="44"/>
        <v>-</v>
      </c>
      <c r="BK35" s="121" t="str">
        <f t="shared" si="44"/>
        <v>-</v>
      </c>
      <c r="BL35" s="121" t="str">
        <f t="shared" si="44"/>
        <v>-</v>
      </c>
      <c r="BM35" s="121" t="str">
        <f t="shared" si="44"/>
        <v>-</v>
      </c>
      <c r="BO35" s="121" t="str">
        <f t="shared" si="45"/>
        <v>-</v>
      </c>
      <c r="BP35" s="121" t="str">
        <f t="shared" si="45"/>
        <v>-</v>
      </c>
      <c r="BQ35" s="121" t="str">
        <f t="shared" si="45"/>
        <v>-</v>
      </c>
      <c r="BR35" s="121">
        <f t="shared" si="45"/>
        <v>1</v>
      </c>
      <c r="BS35" s="121" t="str">
        <f t="shared" si="45"/>
        <v>-</v>
      </c>
      <c r="BT35" s="121">
        <f t="shared" si="45"/>
        <v>1</v>
      </c>
      <c r="BU35" s="121" t="str">
        <f t="shared" si="45"/>
        <v>-</v>
      </c>
      <c r="BV35" s="121" t="str">
        <f t="shared" si="45"/>
        <v>-</v>
      </c>
      <c r="BW35" s="121" t="str">
        <f t="shared" si="45"/>
        <v>-</v>
      </c>
      <c r="BX35" s="121" t="str">
        <f t="shared" si="45"/>
        <v>-</v>
      </c>
      <c r="BY35" s="121" t="str">
        <f t="shared" si="45"/>
        <v>-</v>
      </c>
      <c r="BZ35" s="121" t="str">
        <f t="shared" si="45"/>
        <v>-</v>
      </c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</row>
    <row r="36" spans="1:91" ht="12.75">
      <c r="A36" s="134">
        <v>4</v>
      </c>
      <c r="B36" s="105" t="s">
        <v>281</v>
      </c>
      <c r="C36" s="100">
        <v>7</v>
      </c>
      <c r="D36" s="100"/>
      <c r="E36" s="100"/>
      <c r="F36" s="100">
        <v>7</v>
      </c>
      <c r="G36" s="100"/>
      <c r="H36" s="120">
        <f t="shared" si="33"/>
        <v>64.81481481481481</v>
      </c>
      <c r="I36" s="105">
        <f t="shared" si="40"/>
        <v>108</v>
      </c>
      <c r="J36" s="105">
        <f t="shared" si="41"/>
        <v>70</v>
      </c>
      <c r="K36" s="105">
        <v>36</v>
      </c>
      <c r="L36" s="105"/>
      <c r="M36" s="105">
        <v>34</v>
      </c>
      <c r="N36" s="105">
        <v>38</v>
      </c>
      <c r="O36" s="105"/>
      <c r="P36" s="105"/>
      <c r="Q36" s="105"/>
      <c r="R36" s="105"/>
      <c r="S36" s="105"/>
      <c r="T36" s="105"/>
      <c r="U36" s="105">
        <v>5</v>
      </c>
      <c r="V36" s="105"/>
      <c r="W36" s="105"/>
      <c r="X36" s="105"/>
      <c r="Y36" s="105"/>
      <c r="Z36" s="105"/>
      <c r="AB36" s="129" t="str">
        <f t="shared" si="42"/>
        <v>-</v>
      </c>
      <c r="AC36" s="129" t="str">
        <f t="shared" si="42"/>
        <v>-</v>
      </c>
      <c r="AD36" s="129" t="str">
        <f t="shared" si="42"/>
        <v>-</v>
      </c>
      <c r="AE36" s="129" t="str">
        <f t="shared" si="42"/>
        <v>-</v>
      </c>
      <c r="AF36" s="129" t="str">
        <f t="shared" si="42"/>
        <v>-</v>
      </c>
      <c r="AG36" s="129" t="str">
        <f t="shared" si="42"/>
        <v>-</v>
      </c>
      <c r="AH36" s="129">
        <f t="shared" si="42"/>
        <v>1</v>
      </c>
      <c r="AI36" s="129" t="str">
        <f t="shared" si="42"/>
        <v>-</v>
      </c>
      <c r="AJ36" s="129" t="str">
        <f t="shared" si="42"/>
        <v>-</v>
      </c>
      <c r="AK36" s="129" t="str">
        <f t="shared" si="42"/>
        <v>-</v>
      </c>
      <c r="AL36" s="129" t="str">
        <f t="shared" si="42"/>
        <v>-</v>
      </c>
      <c r="AM36" s="129" t="str">
        <f t="shared" si="42"/>
        <v>-</v>
      </c>
      <c r="AO36" s="121" t="str">
        <f t="shared" si="43"/>
        <v>-</v>
      </c>
      <c r="AP36" s="121" t="str">
        <f t="shared" si="43"/>
        <v>-</v>
      </c>
      <c r="AQ36" s="121" t="str">
        <f t="shared" si="43"/>
        <v>-</v>
      </c>
      <c r="AR36" s="121" t="str">
        <f t="shared" si="43"/>
        <v>-</v>
      </c>
      <c r="AS36" s="121" t="str">
        <f t="shared" si="43"/>
        <v>-</v>
      </c>
      <c r="AT36" s="121" t="str">
        <f t="shared" si="43"/>
        <v>-</v>
      </c>
      <c r="AU36" s="121" t="str">
        <f t="shared" si="43"/>
        <v>-</v>
      </c>
      <c r="AV36" s="121" t="str">
        <f t="shared" si="43"/>
        <v>-</v>
      </c>
      <c r="AW36" s="121" t="str">
        <f t="shared" si="43"/>
        <v>-</v>
      </c>
      <c r="AX36" s="121" t="str">
        <f t="shared" si="43"/>
        <v>-</v>
      </c>
      <c r="AY36" s="121" t="str">
        <f t="shared" si="43"/>
        <v>-</v>
      </c>
      <c r="AZ36" s="121" t="str">
        <f t="shared" si="43"/>
        <v>-</v>
      </c>
      <c r="BB36" s="121" t="str">
        <f t="shared" si="44"/>
        <v>-</v>
      </c>
      <c r="BC36" s="121" t="str">
        <f t="shared" si="44"/>
        <v>-</v>
      </c>
      <c r="BD36" s="121" t="str">
        <f t="shared" si="44"/>
        <v>-</v>
      </c>
      <c r="BE36" s="121" t="str">
        <f t="shared" si="44"/>
        <v>-</v>
      </c>
      <c r="BF36" s="121" t="str">
        <f t="shared" si="44"/>
        <v>-</v>
      </c>
      <c r="BG36" s="121" t="str">
        <f t="shared" si="44"/>
        <v>-</v>
      </c>
      <c r="BH36" s="121" t="str">
        <f t="shared" si="44"/>
        <v>-</v>
      </c>
      <c r="BI36" s="121" t="str">
        <f t="shared" si="44"/>
        <v>-</v>
      </c>
      <c r="BJ36" s="121" t="str">
        <f t="shared" si="44"/>
        <v>-</v>
      </c>
      <c r="BK36" s="121" t="str">
        <f t="shared" si="44"/>
        <v>-</v>
      </c>
      <c r="BL36" s="121" t="str">
        <f t="shared" si="44"/>
        <v>-</v>
      </c>
      <c r="BM36" s="121" t="str">
        <f t="shared" si="44"/>
        <v>-</v>
      </c>
      <c r="BO36" s="121" t="str">
        <f t="shared" si="45"/>
        <v>-</v>
      </c>
      <c r="BP36" s="121" t="str">
        <f t="shared" si="45"/>
        <v>-</v>
      </c>
      <c r="BQ36" s="121" t="str">
        <f t="shared" si="45"/>
        <v>-</v>
      </c>
      <c r="BR36" s="121" t="str">
        <f t="shared" si="45"/>
        <v>-</v>
      </c>
      <c r="BS36" s="121" t="str">
        <f t="shared" si="45"/>
        <v>-</v>
      </c>
      <c r="BT36" s="121" t="str">
        <f t="shared" si="45"/>
        <v>-</v>
      </c>
      <c r="BU36" s="121">
        <f t="shared" si="45"/>
        <v>1</v>
      </c>
      <c r="BV36" s="121" t="str">
        <f t="shared" si="45"/>
        <v>-</v>
      </c>
      <c r="BW36" s="121" t="str">
        <f t="shared" si="45"/>
        <v>-</v>
      </c>
      <c r="BX36" s="121" t="str">
        <f t="shared" si="45"/>
        <v>-</v>
      </c>
      <c r="BY36" s="121" t="str">
        <f t="shared" si="45"/>
        <v>-</v>
      </c>
      <c r="BZ36" s="121" t="str">
        <f t="shared" si="45"/>
        <v>-</v>
      </c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</row>
    <row r="37" spans="1:91" ht="12.75">
      <c r="A37" s="134">
        <v>5</v>
      </c>
      <c r="B37" s="105" t="s">
        <v>282</v>
      </c>
      <c r="C37" s="100">
        <v>6</v>
      </c>
      <c r="D37" s="100">
        <v>4</v>
      </c>
      <c r="E37" s="100"/>
      <c r="F37" s="100"/>
      <c r="G37" s="100"/>
      <c r="H37" s="120">
        <f t="shared" si="33"/>
        <v>59.25925925925925</v>
      </c>
      <c r="I37" s="105">
        <f t="shared" si="40"/>
        <v>189</v>
      </c>
      <c r="J37" s="105">
        <f t="shared" si="41"/>
        <v>112</v>
      </c>
      <c r="K37" s="105">
        <v>54</v>
      </c>
      <c r="L37" s="105">
        <v>58</v>
      </c>
      <c r="M37" s="105"/>
      <c r="N37" s="105">
        <v>77</v>
      </c>
      <c r="O37" s="105"/>
      <c r="P37" s="105"/>
      <c r="Q37" s="105"/>
      <c r="R37" s="105"/>
      <c r="S37" s="105">
        <v>2</v>
      </c>
      <c r="T37" s="105">
        <v>8</v>
      </c>
      <c r="U37" s="105"/>
      <c r="V37" s="105"/>
      <c r="W37" s="105"/>
      <c r="X37" s="105"/>
      <c r="Y37" s="105"/>
      <c r="Z37" s="105"/>
      <c r="AB37" s="129" t="str">
        <f t="shared" si="42"/>
        <v>-</v>
      </c>
      <c r="AC37" s="129" t="str">
        <f t="shared" si="42"/>
        <v>-</v>
      </c>
      <c r="AD37" s="129" t="str">
        <f t="shared" si="42"/>
        <v>-</v>
      </c>
      <c r="AE37" s="129" t="str">
        <f t="shared" si="42"/>
        <v>-</v>
      </c>
      <c r="AF37" s="129" t="str">
        <f t="shared" si="42"/>
        <v>-</v>
      </c>
      <c r="AG37" s="129">
        <f t="shared" si="42"/>
        <v>1</v>
      </c>
      <c r="AH37" s="129" t="str">
        <f t="shared" si="42"/>
        <v>-</v>
      </c>
      <c r="AI37" s="129" t="str">
        <f t="shared" si="42"/>
        <v>-</v>
      </c>
      <c r="AJ37" s="129" t="str">
        <f t="shared" si="42"/>
        <v>-</v>
      </c>
      <c r="AK37" s="129" t="str">
        <f t="shared" si="42"/>
        <v>-</v>
      </c>
      <c r="AL37" s="129" t="str">
        <f t="shared" si="42"/>
        <v>-</v>
      </c>
      <c r="AM37" s="129" t="str">
        <f t="shared" si="42"/>
        <v>-</v>
      </c>
      <c r="AO37" s="121" t="str">
        <f t="shared" si="43"/>
        <v>-</v>
      </c>
      <c r="AP37" s="121" t="str">
        <f t="shared" si="43"/>
        <v>-</v>
      </c>
      <c r="AQ37" s="121" t="str">
        <f t="shared" si="43"/>
        <v>-</v>
      </c>
      <c r="AR37" s="121">
        <f t="shared" si="43"/>
        <v>1</v>
      </c>
      <c r="AS37" s="121" t="str">
        <f t="shared" si="43"/>
        <v>-</v>
      </c>
      <c r="AT37" s="121" t="str">
        <f t="shared" si="43"/>
        <v>-</v>
      </c>
      <c r="AU37" s="121" t="str">
        <f t="shared" si="43"/>
        <v>-</v>
      </c>
      <c r="AV37" s="121" t="str">
        <f t="shared" si="43"/>
        <v>-</v>
      </c>
      <c r="AW37" s="121" t="str">
        <f t="shared" si="43"/>
        <v>-</v>
      </c>
      <c r="AX37" s="121" t="str">
        <f t="shared" si="43"/>
        <v>-</v>
      </c>
      <c r="AY37" s="121" t="str">
        <f t="shared" si="43"/>
        <v>-</v>
      </c>
      <c r="AZ37" s="121" t="str">
        <f t="shared" si="43"/>
        <v>-</v>
      </c>
      <c r="BB37" s="121" t="str">
        <f t="shared" si="44"/>
        <v>-</v>
      </c>
      <c r="BC37" s="121" t="str">
        <f t="shared" si="44"/>
        <v>-</v>
      </c>
      <c r="BD37" s="121" t="str">
        <f t="shared" si="44"/>
        <v>-</v>
      </c>
      <c r="BE37" s="121" t="str">
        <f t="shared" si="44"/>
        <v>-</v>
      </c>
      <c r="BF37" s="121" t="str">
        <f t="shared" si="44"/>
        <v>-</v>
      </c>
      <c r="BG37" s="121" t="str">
        <f t="shared" si="44"/>
        <v>-</v>
      </c>
      <c r="BH37" s="121" t="str">
        <f t="shared" si="44"/>
        <v>-</v>
      </c>
      <c r="BI37" s="121" t="str">
        <f t="shared" si="44"/>
        <v>-</v>
      </c>
      <c r="BJ37" s="121" t="str">
        <f t="shared" si="44"/>
        <v>-</v>
      </c>
      <c r="BK37" s="121" t="str">
        <f t="shared" si="44"/>
        <v>-</v>
      </c>
      <c r="BL37" s="121" t="str">
        <f t="shared" si="44"/>
        <v>-</v>
      </c>
      <c r="BM37" s="121" t="str">
        <f t="shared" si="44"/>
        <v>-</v>
      </c>
      <c r="BO37" s="121" t="str">
        <f t="shared" si="45"/>
        <v>-</v>
      </c>
      <c r="BP37" s="121" t="str">
        <f t="shared" si="45"/>
        <v>-</v>
      </c>
      <c r="BQ37" s="121" t="str">
        <f t="shared" si="45"/>
        <v>-</v>
      </c>
      <c r="BR37" s="121" t="str">
        <f t="shared" si="45"/>
        <v>-</v>
      </c>
      <c r="BS37" s="121" t="str">
        <f t="shared" si="45"/>
        <v>-</v>
      </c>
      <c r="BT37" s="121" t="str">
        <f t="shared" si="45"/>
        <v>-</v>
      </c>
      <c r="BU37" s="121" t="str">
        <f t="shared" si="45"/>
        <v>-</v>
      </c>
      <c r="BV37" s="121" t="str">
        <f t="shared" si="45"/>
        <v>-</v>
      </c>
      <c r="BW37" s="121" t="str">
        <f t="shared" si="45"/>
        <v>-</v>
      </c>
      <c r="BX37" s="121" t="str">
        <f t="shared" si="45"/>
        <v>-</v>
      </c>
      <c r="BY37" s="121" t="str">
        <f t="shared" si="45"/>
        <v>-</v>
      </c>
      <c r="BZ37" s="121" t="str">
        <f t="shared" si="45"/>
        <v>-</v>
      </c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</row>
    <row r="38" spans="1:91" ht="12.75">
      <c r="A38" s="134">
        <v>6</v>
      </c>
      <c r="B38" s="105" t="s">
        <v>283</v>
      </c>
      <c r="C38" s="100">
        <v>1.2</v>
      </c>
      <c r="D38" s="100">
        <v>3</v>
      </c>
      <c r="E38" s="100"/>
      <c r="F38" s="100"/>
      <c r="G38" s="100" t="s">
        <v>284</v>
      </c>
      <c r="H38" s="120">
        <f t="shared" si="33"/>
        <v>51.85185185185185</v>
      </c>
      <c r="I38" s="105">
        <f t="shared" si="40"/>
        <v>189</v>
      </c>
      <c r="J38" s="105">
        <f t="shared" si="41"/>
        <v>98</v>
      </c>
      <c r="K38" s="105">
        <v>36</v>
      </c>
      <c r="L38" s="105"/>
      <c r="M38" s="105">
        <v>62</v>
      </c>
      <c r="N38" s="105">
        <v>91</v>
      </c>
      <c r="O38" s="105">
        <v>3</v>
      </c>
      <c r="P38" s="105">
        <v>4</v>
      </c>
      <c r="Q38" s="105">
        <v>2</v>
      </c>
      <c r="R38" s="105"/>
      <c r="S38" s="105"/>
      <c r="T38" s="105"/>
      <c r="U38" s="105"/>
      <c r="V38" s="105"/>
      <c r="W38" s="105"/>
      <c r="X38" s="105"/>
      <c r="Y38" s="105"/>
      <c r="Z38" s="105"/>
      <c r="AB38" s="129">
        <f t="shared" si="42"/>
        <v>1</v>
      </c>
      <c r="AC38" s="129">
        <f t="shared" si="42"/>
        <v>1</v>
      </c>
      <c r="AD38" s="129" t="str">
        <f t="shared" si="42"/>
        <v>-</v>
      </c>
      <c r="AE38" s="129" t="str">
        <f t="shared" si="42"/>
        <v>-</v>
      </c>
      <c r="AF38" s="129" t="str">
        <f t="shared" si="42"/>
        <v>-</v>
      </c>
      <c r="AG38" s="129" t="str">
        <f t="shared" si="42"/>
        <v>-</v>
      </c>
      <c r="AH38" s="129" t="str">
        <f t="shared" si="42"/>
        <v>-</v>
      </c>
      <c r="AI38" s="129" t="str">
        <f t="shared" si="42"/>
        <v>-</v>
      </c>
      <c r="AJ38" s="129" t="str">
        <f t="shared" si="42"/>
        <v>-</v>
      </c>
      <c r="AK38" s="129" t="str">
        <f t="shared" si="42"/>
        <v>-</v>
      </c>
      <c r="AL38" s="129" t="str">
        <f t="shared" si="42"/>
        <v>-</v>
      </c>
      <c r="AM38" s="129" t="str">
        <f t="shared" si="42"/>
        <v>-</v>
      </c>
      <c r="AO38" s="121" t="str">
        <f t="shared" si="43"/>
        <v>-</v>
      </c>
      <c r="AP38" s="121" t="str">
        <f t="shared" si="43"/>
        <v>-</v>
      </c>
      <c r="AQ38" s="121">
        <f t="shared" si="43"/>
        <v>1</v>
      </c>
      <c r="AR38" s="121" t="str">
        <f t="shared" si="43"/>
        <v>-</v>
      </c>
      <c r="AS38" s="121" t="str">
        <f t="shared" si="43"/>
        <v>-</v>
      </c>
      <c r="AT38" s="121" t="str">
        <f t="shared" si="43"/>
        <v>-</v>
      </c>
      <c r="AU38" s="121" t="str">
        <f t="shared" si="43"/>
        <v>-</v>
      </c>
      <c r="AV38" s="121" t="str">
        <f t="shared" si="43"/>
        <v>-</v>
      </c>
      <c r="AW38" s="121" t="str">
        <f t="shared" si="43"/>
        <v>-</v>
      </c>
      <c r="AX38" s="121" t="str">
        <f t="shared" si="43"/>
        <v>-</v>
      </c>
      <c r="AY38" s="121" t="str">
        <f t="shared" si="43"/>
        <v>-</v>
      </c>
      <c r="AZ38" s="121" t="str">
        <f t="shared" si="43"/>
        <v>-</v>
      </c>
      <c r="BB38" s="121" t="str">
        <f t="shared" si="44"/>
        <v>-</v>
      </c>
      <c r="BC38" s="121" t="str">
        <f t="shared" si="44"/>
        <v>-</v>
      </c>
      <c r="BD38" s="121" t="str">
        <f t="shared" si="44"/>
        <v>-</v>
      </c>
      <c r="BE38" s="121" t="str">
        <f t="shared" si="44"/>
        <v>-</v>
      </c>
      <c r="BF38" s="121" t="str">
        <f t="shared" si="44"/>
        <v>-</v>
      </c>
      <c r="BG38" s="121" t="str">
        <f t="shared" si="44"/>
        <v>-</v>
      </c>
      <c r="BH38" s="121" t="str">
        <f t="shared" si="44"/>
        <v>-</v>
      </c>
      <c r="BI38" s="121" t="str">
        <f t="shared" si="44"/>
        <v>-</v>
      </c>
      <c r="BJ38" s="121" t="str">
        <f t="shared" si="44"/>
        <v>-</v>
      </c>
      <c r="BK38" s="121" t="str">
        <f t="shared" si="44"/>
        <v>-</v>
      </c>
      <c r="BL38" s="121" t="str">
        <f t="shared" si="44"/>
        <v>-</v>
      </c>
      <c r="BM38" s="121" t="str">
        <f t="shared" si="44"/>
        <v>-</v>
      </c>
      <c r="BO38" s="121" t="str">
        <f t="shared" si="45"/>
        <v>-</v>
      </c>
      <c r="BP38" s="121" t="str">
        <f t="shared" si="45"/>
        <v>-</v>
      </c>
      <c r="BQ38" s="121" t="str">
        <f t="shared" si="45"/>
        <v>-</v>
      </c>
      <c r="BR38" s="121" t="str">
        <f t="shared" si="45"/>
        <v>-</v>
      </c>
      <c r="BS38" s="121" t="str">
        <f t="shared" si="45"/>
        <v>-</v>
      </c>
      <c r="BT38" s="121" t="str">
        <f t="shared" si="45"/>
        <v>-</v>
      </c>
      <c r="BU38" s="121" t="str">
        <f t="shared" si="45"/>
        <v>-</v>
      </c>
      <c r="BV38" s="121" t="str">
        <f t="shared" si="45"/>
        <v>-</v>
      </c>
      <c r="BW38" s="121" t="str">
        <f t="shared" si="45"/>
        <v>-</v>
      </c>
      <c r="BX38" s="121" t="str">
        <f t="shared" si="45"/>
        <v>-</v>
      </c>
      <c r="BY38" s="121" t="str">
        <f t="shared" si="45"/>
        <v>-</v>
      </c>
      <c r="BZ38" s="121" t="str">
        <f t="shared" si="45"/>
        <v>-</v>
      </c>
      <c r="CB38" s="121">
        <v>2</v>
      </c>
      <c r="CC38" s="121">
        <v>1</v>
      </c>
      <c r="CD38" s="121">
        <v>1</v>
      </c>
      <c r="CE38" s="121"/>
      <c r="CF38" s="121"/>
      <c r="CG38" s="121"/>
      <c r="CH38" s="121"/>
      <c r="CI38" s="121"/>
      <c r="CJ38" s="121"/>
      <c r="CK38" s="121"/>
      <c r="CL38" s="121"/>
      <c r="CM38" s="121"/>
    </row>
    <row r="39" spans="1:91" ht="12.75">
      <c r="A39" s="134">
        <v>7</v>
      </c>
      <c r="B39" s="105" t="s">
        <v>285</v>
      </c>
      <c r="C39" s="100"/>
      <c r="D39" s="100">
        <v>11</v>
      </c>
      <c r="E39" s="100"/>
      <c r="F39" s="100"/>
      <c r="G39" s="100"/>
      <c r="H39" s="120">
        <f t="shared" si="33"/>
        <v>44.44444444444444</v>
      </c>
      <c r="I39" s="105">
        <f t="shared" si="40"/>
        <v>54</v>
      </c>
      <c r="J39" s="105">
        <f t="shared" si="41"/>
        <v>24</v>
      </c>
      <c r="K39" s="105">
        <v>16</v>
      </c>
      <c r="L39" s="105">
        <v>8</v>
      </c>
      <c r="M39" s="105"/>
      <c r="N39" s="105">
        <v>30</v>
      </c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>
        <v>3</v>
      </c>
      <c r="Z39" s="105"/>
      <c r="AB39" s="129" t="str">
        <f t="shared" si="42"/>
        <v>-</v>
      </c>
      <c r="AC39" s="129" t="str">
        <f t="shared" si="42"/>
        <v>-</v>
      </c>
      <c r="AD39" s="129" t="str">
        <f t="shared" si="42"/>
        <v>-</v>
      </c>
      <c r="AE39" s="129" t="str">
        <f t="shared" si="42"/>
        <v>-</v>
      </c>
      <c r="AF39" s="129" t="str">
        <f t="shared" si="42"/>
        <v>-</v>
      </c>
      <c r="AG39" s="129" t="str">
        <f t="shared" si="42"/>
        <v>-</v>
      </c>
      <c r="AH39" s="129" t="str">
        <f t="shared" si="42"/>
        <v>-</v>
      </c>
      <c r="AI39" s="129" t="str">
        <f t="shared" si="42"/>
        <v>-</v>
      </c>
      <c r="AJ39" s="129" t="str">
        <f t="shared" si="42"/>
        <v>-</v>
      </c>
      <c r="AK39" s="129" t="str">
        <f t="shared" si="42"/>
        <v>-</v>
      </c>
      <c r="AL39" s="129" t="str">
        <f t="shared" si="42"/>
        <v>-</v>
      </c>
      <c r="AM39" s="129" t="str">
        <f t="shared" si="42"/>
        <v>-</v>
      </c>
      <c r="AO39" s="121" t="str">
        <f t="shared" si="43"/>
        <v>-</v>
      </c>
      <c r="AP39" s="121" t="str">
        <f t="shared" si="43"/>
        <v>-</v>
      </c>
      <c r="AQ39" s="121" t="str">
        <f t="shared" si="43"/>
        <v>-</v>
      </c>
      <c r="AR39" s="121" t="str">
        <f t="shared" si="43"/>
        <v>-</v>
      </c>
      <c r="AS39" s="121" t="str">
        <f t="shared" si="43"/>
        <v>-</v>
      </c>
      <c r="AT39" s="121" t="str">
        <f t="shared" si="43"/>
        <v>-</v>
      </c>
      <c r="AU39" s="121" t="str">
        <f t="shared" si="43"/>
        <v>-</v>
      </c>
      <c r="AV39" s="121" t="str">
        <f t="shared" si="43"/>
        <v>-</v>
      </c>
      <c r="AW39" s="121" t="str">
        <f t="shared" si="43"/>
        <v>-</v>
      </c>
      <c r="AX39" s="121" t="str">
        <f t="shared" si="43"/>
        <v>-</v>
      </c>
      <c r="AY39" s="121">
        <f t="shared" si="43"/>
        <v>1</v>
      </c>
      <c r="AZ39" s="121" t="str">
        <f t="shared" si="43"/>
        <v>-</v>
      </c>
      <c r="BB39" s="121" t="str">
        <f t="shared" si="44"/>
        <v>-</v>
      </c>
      <c r="BC39" s="121" t="str">
        <f t="shared" si="44"/>
        <v>-</v>
      </c>
      <c r="BD39" s="121" t="str">
        <f t="shared" si="44"/>
        <v>-</v>
      </c>
      <c r="BE39" s="121" t="str">
        <f t="shared" si="44"/>
        <v>-</v>
      </c>
      <c r="BF39" s="121" t="str">
        <f t="shared" si="44"/>
        <v>-</v>
      </c>
      <c r="BG39" s="121" t="str">
        <f t="shared" si="44"/>
        <v>-</v>
      </c>
      <c r="BH39" s="121" t="str">
        <f t="shared" si="44"/>
        <v>-</v>
      </c>
      <c r="BI39" s="121" t="str">
        <f t="shared" si="44"/>
        <v>-</v>
      </c>
      <c r="BJ39" s="121" t="str">
        <f t="shared" si="44"/>
        <v>-</v>
      </c>
      <c r="BK39" s="121" t="str">
        <f t="shared" si="44"/>
        <v>-</v>
      </c>
      <c r="BL39" s="121" t="str">
        <f t="shared" si="44"/>
        <v>-</v>
      </c>
      <c r="BM39" s="121" t="str">
        <f t="shared" si="44"/>
        <v>-</v>
      </c>
      <c r="BO39" s="121" t="str">
        <f t="shared" si="45"/>
        <v>-</v>
      </c>
      <c r="BP39" s="121" t="str">
        <f t="shared" si="45"/>
        <v>-</v>
      </c>
      <c r="BQ39" s="121" t="str">
        <f t="shared" si="45"/>
        <v>-</v>
      </c>
      <c r="BR39" s="121" t="str">
        <f t="shared" si="45"/>
        <v>-</v>
      </c>
      <c r="BS39" s="121" t="str">
        <f t="shared" si="45"/>
        <v>-</v>
      </c>
      <c r="BT39" s="121" t="str">
        <f t="shared" si="45"/>
        <v>-</v>
      </c>
      <c r="BU39" s="121" t="str">
        <f t="shared" si="45"/>
        <v>-</v>
      </c>
      <c r="BV39" s="121" t="str">
        <f t="shared" si="45"/>
        <v>-</v>
      </c>
      <c r="BW39" s="121" t="str">
        <f t="shared" si="45"/>
        <v>-</v>
      </c>
      <c r="BX39" s="121" t="str">
        <f t="shared" si="45"/>
        <v>-</v>
      </c>
      <c r="BY39" s="121" t="str">
        <f t="shared" si="45"/>
        <v>-</v>
      </c>
      <c r="BZ39" s="121" t="str">
        <f t="shared" si="45"/>
        <v>-</v>
      </c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</row>
    <row r="40" spans="1:91" ht="12.75">
      <c r="A40" s="134">
        <v>8</v>
      </c>
      <c r="B40" s="105" t="s">
        <v>286</v>
      </c>
      <c r="C40" s="100">
        <v>3</v>
      </c>
      <c r="D40" s="100">
        <v>1.2</v>
      </c>
      <c r="E40" s="100"/>
      <c r="F40" s="100"/>
      <c r="G40" s="100" t="s">
        <v>284</v>
      </c>
      <c r="H40" s="120">
        <f t="shared" si="33"/>
        <v>62.96296296296296</v>
      </c>
      <c r="I40" s="105">
        <f t="shared" si="40"/>
        <v>108</v>
      </c>
      <c r="J40" s="105">
        <f t="shared" si="41"/>
        <v>68</v>
      </c>
      <c r="K40" s="105">
        <v>34</v>
      </c>
      <c r="L40" s="105">
        <v>18</v>
      </c>
      <c r="M40" s="105">
        <v>16</v>
      </c>
      <c r="N40" s="105">
        <v>40</v>
      </c>
      <c r="O40" s="105">
        <v>2</v>
      </c>
      <c r="P40" s="105">
        <v>2</v>
      </c>
      <c r="Q40" s="105">
        <v>2</v>
      </c>
      <c r="R40" s="105"/>
      <c r="S40" s="105"/>
      <c r="T40" s="105"/>
      <c r="U40" s="105"/>
      <c r="V40" s="105"/>
      <c r="W40" s="105"/>
      <c r="X40" s="105"/>
      <c r="Y40" s="105"/>
      <c r="Z40" s="105"/>
      <c r="AB40" s="129" t="str">
        <f t="shared" si="42"/>
        <v>-</v>
      </c>
      <c r="AC40" s="129" t="str">
        <f t="shared" si="42"/>
        <v>-</v>
      </c>
      <c r="AD40" s="129">
        <f t="shared" si="42"/>
        <v>1</v>
      </c>
      <c r="AE40" s="129" t="str">
        <f t="shared" si="42"/>
        <v>-</v>
      </c>
      <c r="AF40" s="129" t="str">
        <f t="shared" si="42"/>
        <v>-</v>
      </c>
      <c r="AG40" s="129" t="str">
        <f t="shared" si="42"/>
        <v>-</v>
      </c>
      <c r="AH40" s="129" t="str">
        <f t="shared" si="42"/>
        <v>-</v>
      </c>
      <c r="AI40" s="129" t="str">
        <f t="shared" si="42"/>
        <v>-</v>
      </c>
      <c r="AJ40" s="129" t="str">
        <f t="shared" si="42"/>
        <v>-</v>
      </c>
      <c r="AK40" s="129" t="str">
        <f t="shared" si="42"/>
        <v>-</v>
      </c>
      <c r="AL40" s="129" t="str">
        <f t="shared" si="42"/>
        <v>-</v>
      </c>
      <c r="AM40" s="129" t="str">
        <f t="shared" si="42"/>
        <v>-</v>
      </c>
      <c r="AO40" s="121">
        <f t="shared" si="43"/>
        <v>1</v>
      </c>
      <c r="AP40" s="121">
        <f t="shared" si="43"/>
        <v>1</v>
      </c>
      <c r="AQ40" s="121" t="str">
        <f t="shared" si="43"/>
        <v>-</v>
      </c>
      <c r="AR40" s="121" t="str">
        <f t="shared" si="43"/>
        <v>-</v>
      </c>
      <c r="AS40" s="121" t="str">
        <f t="shared" si="43"/>
        <v>-</v>
      </c>
      <c r="AT40" s="121" t="str">
        <f t="shared" si="43"/>
        <v>-</v>
      </c>
      <c r="AU40" s="121" t="str">
        <f t="shared" si="43"/>
        <v>-</v>
      </c>
      <c r="AV40" s="121" t="str">
        <f t="shared" si="43"/>
        <v>-</v>
      </c>
      <c r="AW40" s="121" t="str">
        <f t="shared" si="43"/>
        <v>-</v>
      </c>
      <c r="AX40" s="121" t="str">
        <f t="shared" si="43"/>
        <v>-</v>
      </c>
      <c r="AY40" s="121" t="str">
        <f t="shared" si="43"/>
        <v>-</v>
      </c>
      <c r="AZ40" s="121" t="str">
        <f t="shared" si="43"/>
        <v>-</v>
      </c>
      <c r="BB40" s="121" t="str">
        <f t="shared" si="44"/>
        <v>-</v>
      </c>
      <c r="BC40" s="121" t="str">
        <f t="shared" si="44"/>
        <v>-</v>
      </c>
      <c r="BD40" s="121" t="str">
        <f t="shared" si="44"/>
        <v>-</v>
      </c>
      <c r="BE40" s="121" t="str">
        <f t="shared" si="44"/>
        <v>-</v>
      </c>
      <c r="BF40" s="121" t="str">
        <f t="shared" si="44"/>
        <v>-</v>
      </c>
      <c r="BG40" s="121" t="str">
        <f t="shared" si="44"/>
        <v>-</v>
      </c>
      <c r="BH40" s="121" t="str">
        <f t="shared" si="44"/>
        <v>-</v>
      </c>
      <c r="BI40" s="121" t="str">
        <f t="shared" si="44"/>
        <v>-</v>
      </c>
      <c r="BJ40" s="121" t="str">
        <f t="shared" si="44"/>
        <v>-</v>
      </c>
      <c r="BK40" s="121" t="str">
        <f t="shared" si="44"/>
        <v>-</v>
      </c>
      <c r="BL40" s="121" t="str">
        <f t="shared" si="44"/>
        <v>-</v>
      </c>
      <c r="BM40" s="121" t="str">
        <f t="shared" si="44"/>
        <v>-</v>
      </c>
      <c r="BO40" s="121" t="str">
        <f t="shared" si="45"/>
        <v>-</v>
      </c>
      <c r="BP40" s="121" t="str">
        <f t="shared" si="45"/>
        <v>-</v>
      </c>
      <c r="BQ40" s="121" t="str">
        <f t="shared" si="45"/>
        <v>-</v>
      </c>
      <c r="BR40" s="121" t="str">
        <f t="shared" si="45"/>
        <v>-</v>
      </c>
      <c r="BS40" s="121" t="str">
        <f t="shared" si="45"/>
        <v>-</v>
      </c>
      <c r="BT40" s="121" t="str">
        <f t="shared" si="45"/>
        <v>-</v>
      </c>
      <c r="BU40" s="121" t="str">
        <f t="shared" si="45"/>
        <v>-</v>
      </c>
      <c r="BV40" s="121" t="str">
        <f t="shared" si="45"/>
        <v>-</v>
      </c>
      <c r="BW40" s="121" t="str">
        <f t="shared" si="45"/>
        <v>-</v>
      </c>
      <c r="BX40" s="121" t="str">
        <f t="shared" si="45"/>
        <v>-</v>
      </c>
      <c r="BY40" s="121" t="str">
        <f t="shared" si="45"/>
        <v>-</v>
      </c>
      <c r="BZ40" s="121" t="str">
        <f t="shared" si="45"/>
        <v>-</v>
      </c>
      <c r="CB40" s="121">
        <v>2</v>
      </c>
      <c r="CC40" s="121">
        <v>1</v>
      </c>
      <c r="CD40" s="121">
        <v>1</v>
      </c>
      <c r="CE40" s="121"/>
      <c r="CF40" s="121"/>
      <c r="CG40" s="121"/>
      <c r="CH40" s="121"/>
      <c r="CI40" s="121"/>
      <c r="CJ40" s="121"/>
      <c r="CK40" s="121"/>
      <c r="CL40" s="121"/>
      <c r="CM40" s="121"/>
    </row>
    <row r="41" spans="1:91" ht="12.75">
      <c r="A41" s="134">
        <v>9</v>
      </c>
      <c r="B41" s="105" t="s">
        <v>287</v>
      </c>
      <c r="C41" s="100"/>
      <c r="D41" s="100" t="s">
        <v>288</v>
      </c>
      <c r="E41" s="100"/>
      <c r="F41" s="100"/>
      <c r="G41" s="100"/>
      <c r="H41" s="120">
        <f t="shared" si="33"/>
        <v>0</v>
      </c>
      <c r="I41" s="105">
        <v>108</v>
      </c>
      <c r="J41" s="105">
        <f t="shared" si="41"/>
        <v>0</v>
      </c>
      <c r="K41" s="105"/>
      <c r="L41" s="105">
        <v>34</v>
      </c>
      <c r="M41" s="105">
        <v>36</v>
      </c>
      <c r="N41" s="105">
        <v>38</v>
      </c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B41" s="129" t="str">
        <f t="shared" si="42"/>
        <v>-</v>
      </c>
      <c r="AC41" s="129" t="str">
        <f t="shared" si="42"/>
        <v>-</v>
      </c>
      <c r="AD41" s="129" t="str">
        <f t="shared" si="42"/>
        <v>-</v>
      </c>
      <c r="AE41" s="129" t="str">
        <f t="shared" si="42"/>
        <v>-</v>
      </c>
      <c r="AF41" s="129" t="str">
        <f t="shared" si="42"/>
        <v>-</v>
      </c>
      <c r="AG41" s="129" t="str">
        <f t="shared" si="42"/>
        <v>-</v>
      </c>
      <c r="AH41" s="129" t="str">
        <f t="shared" si="42"/>
        <v>-</v>
      </c>
      <c r="AI41" s="129" t="str">
        <f t="shared" si="42"/>
        <v>-</v>
      </c>
      <c r="AJ41" s="129" t="str">
        <f t="shared" si="42"/>
        <v>-</v>
      </c>
      <c r="AK41" s="129" t="str">
        <f t="shared" si="42"/>
        <v>-</v>
      </c>
      <c r="AL41" s="129" t="str">
        <f t="shared" si="42"/>
        <v>-</v>
      </c>
      <c r="AM41" s="129" t="str">
        <f t="shared" si="42"/>
        <v>-</v>
      </c>
      <c r="AO41" s="121" t="str">
        <f t="shared" si="43"/>
        <v>-</v>
      </c>
      <c r="AP41" s="121" t="str">
        <f t="shared" si="43"/>
        <v>-</v>
      </c>
      <c r="AQ41" s="121" t="str">
        <f t="shared" si="43"/>
        <v>-</v>
      </c>
      <c r="AR41" s="121" t="str">
        <f t="shared" si="43"/>
        <v>-</v>
      </c>
      <c r="AS41" s="121" t="str">
        <f t="shared" si="43"/>
        <v>-</v>
      </c>
      <c r="AT41" s="121" t="str">
        <f t="shared" si="43"/>
        <v>-</v>
      </c>
      <c r="AU41" s="121" t="str">
        <f t="shared" si="43"/>
        <v>-</v>
      </c>
      <c r="AV41" s="121" t="str">
        <f t="shared" si="43"/>
        <v>-</v>
      </c>
      <c r="AW41" s="121" t="str">
        <f t="shared" si="43"/>
        <v>-</v>
      </c>
      <c r="AX41" s="121" t="str">
        <f t="shared" si="43"/>
        <v>-</v>
      </c>
      <c r="AY41" s="121" t="str">
        <f t="shared" si="43"/>
        <v>-</v>
      </c>
      <c r="AZ41" s="121" t="str">
        <f t="shared" si="43"/>
        <v>-</v>
      </c>
      <c r="BB41" s="121" t="str">
        <f t="shared" si="44"/>
        <v>-</v>
      </c>
      <c r="BC41" s="121" t="str">
        <f t="shared" si="44"/>
        <v>-</v>
      </c>
      <c r="BD41" s="121" t="str">
        <f t="shared" si="44"/>
        <v>-</v>
      </c>
      <c r="BE41" s="121" t="str">
        <f t="shared" si="44"/>
        <v>-</v>
      </c>
      <c r="BF41" s="121" t="str">
        <f t="shared" si="44"/>
        <v>-</v>
      </c>
      <c r="BG41" s="121" t="str">
        <f t="shared" si="44"/>
        <v>-</v>
      </c>
      <c r="BH41" s="121" t="str">
        <f t="shared" si="44"/>
        <v>-</v>
      </c>
      <c r="BI41" s="121" t="str">
        <f t="shared" si="44"/>
        <v>-</v>
      </c>
      <c r="BJ41" s="121" t="str">
        <f t="shared" si="44"/>
        <v>-</v>
      </c>
      <c r="BK41" s="121" t="str">
        <f t="shared" si="44"/>
        <v>-</v>
      </c>
      <c r="BL41" s="121" t="str">
        <f t="shared" si="44"/>
        <v>-</v>
      </c>
      <c r="BM41" s="121" t="str">
        <f t="shared" si="44"/>
        <v>-</v>
      </c>
      <c r="BO41" s="121" t="str">
        <f t="shared" si="45"/>
        <v>-</v>
      </c>
      <c r="BP41" s="121" t="str">
        <f t="shared" si="45"/>
        <v>-</v>
      </c>
      <c r="BQ41" s="121" t="str">
        <f t="shared" si="45"/>
        <v>-</v>
      </c>
      <c r="BR41" s="121" t="str">
        <f t="shared" si="45"/>
        <v>-</v>
      </c>
      <c r="BS41" s="121" t="str">
        <f t="shared" si="45"/>
        <v>-</v>
      </c>
      <c r="BT41" s="121" t="str">
        <f t="shared" si="45"/>
        <v>-</v>
      </c>
      <c r="BU41" s="121" t="str">
        <f t="shared" si="45"/>
        <v>-</v>
      </c>
      <c r="BV41" s="121" t="str">
        <f t="shared" si="45"/>
        <v>-</v>
      </c>
      <c r="BW41" s="121" t="str">
        <f t="shared" si="45"/>
        <v>-</v>
      </c>
      <c r="BX41" s="121" t="str">
        <f t="shared" si="45"/>
        <v>-</v>
      </c>
      <c r="BY41" s="121" t="str">
        <f t="shared" si="45"/>
        <v>-</v>
      </c>
      <c r="BZ41" s="121" t="str">
        <f t="shared" si="45"/>
        <v>-</v>
      </c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</row>
    <row r="42" spans="1:91" ht="12.75">
      <c r="A42" s="134">
        <v>10</v>
      </c>
      <c r="B42" s="105" t="s">
        <v>289</v>
      </c>
      <c r="C42" s="100"/>
      <c r="D42" s="100">
        <v>6</v>
      </c>
      <c r="E42" s="100"/>
      <c r="F42" s="100"/>
      <c r="G42" s="100"/>
      <c r="H42" s="120">
        <f t="shared" si="33"/>
        <v>44.44444444444444</v>
      </c>
      <c r="I42" s="105">
        <f aca="true" t="shared" si="46" ref="I42:I55">J42+N42</f>
        <v>54</v>
      </c>
      <c r="J42" s="105">
        <f t="shared" si="41"/>
        <v>24</v>
      </c>
      <c r="K42" s="105">
        <v>12</v>
      </c>
      <c r="L42" s="105">
        <v>12</v>
      </c>
      <c r="M42" s="105"/>
      <c r="N42" s="105">
        <v>30</v>
      </c>
      <c r="O42" s="105"/>
      <c r="P42" s="105"/>
      <c r="Q42" s="105"/>
      <c r="R42" s="105"/>
      <c r="S42" s="105"/>
      <c r="T42" s="105">
        <v>2</v>
      </c>
      <c r="U42" s="105"/>
      <c r="V42" s="105"/>
      <c r="W42" s="105"/>
      <c r="X42" s="105"/>
      <c r="Y42" s="105"/>
      <c r="Z42" s="105"/>
      <c r="AB42" s="129" t="str">
        <f t="shared" si="42"/>
        <v>-</v>
      </c>
      <c r="AC42" s="129" t="str">
        <f t="shared" si="42"/>
        <v>-</v>
      </c>
      <c r="AD42" s="129" t="str">
        <f t="shared" si="42"/>
        <v>-</v>
      </c>
      <c r="AE42" s="129" t="str">
        <f t="shared" si="42"/>
        <v>-</v>
      </c>
      <c r="AF42" s="129" t="str">
        <f t="shared" si="42"/>
        <v>-</v>
      </c>
      <c r="AG42" s="129" t="str">
        <f t="shared" si="42"/>
        <v>-</v>
      </c>
      <c r="AH42" s="129" t="str">
        <f t="shared" si="42"/>
        <v>-</v>
      </c>
      <c r="AI42" s="129" t="str">
        <f t="shared" si="42"/>
        <v>-</v>
      </c>
      <c r="AJ42" s="129" t="str">
        <f t="shared" si="42"/>
        <v>-</v>
      </c>
      <c r="AK42" s="129" t="str">
        <f t="shared" si="42"/>
        <v>-</v>
      </c>
      <c r="AL42" s="129" t="str">
        <f t="shared" si="42"/>
        <v>-</v>
      </c>
      <c r="AM42" s="129" t="str">
        <f t="shared" si="42"/>
        <v>-</v>
      </c>
      <c r="AO42" s="121" t="str">
        <f t="shared" si="43"/>
        <v>-</v>
      </c>
      <c r="AP42" s="121" t="str">
        <f t="shared" si="43"/>
        <v>-</v>
      </c>
      <c r="AQ42" s="121" t="str">
        <f t="shared" si="43"/>
        <v>-</v>
      </c>
      <c r="AR42" s="121" t="str">
        <f t="shared" si="43"/>
        <v>-</v>
      </c>
      <c r="AS42" s="121" t="str">
        <f t="shared" si="43"/>
        <v>-</v>
      </c>
      <c r="AT42" s="121">
        <f t="shared" si="43"/>
        <v>1</v>
      </c>
      <c r="AU42" s="121" t="str">
        <f t="shared" si="43"/>
        <v>-</v>
      </c>
      <c r="AV42" s="121" t="str">
        <f t="shared" si="43"/>
        <v>-</v>
      </c>
      <c r="AW42" s="121" t="str">
        <f t="shared" si="43"/>
        <v>-</v>
      </c>
      <c r="AX42" s="121" t="str">
        <f t="shared" si="43"/>
        <v>-</v>
      </c>
      <c r="AY42" s="121" t="str">
        <f t="shared" si="43"/>
        <v>-</v>
      </c>
      <c r="AZ42" s="121" t="str">
        <f t="shared" si="43"/>
        <v>-</v>
      </c>
      <c r="BB42" s="121" t="str">
        <f t="shared" si="44"/>
        <v>-</v>
      </c>
      <c r="BC42" s="121" t="str">
        <f t="shared" si="44"/>
        <v>-</v>
      </c>
      <c r="BD42" s="121" t="str">
        <f t="shared" si="44"/>
        <v>-</v>
      </c>
      <c r="BE42" s="121" t="str">
        <f t="shared" si="44"/>
        <v>-</v>
      </c>
      <c r="BF42" s="121" t="str">
        <f t="shared" si="44"/>
        <v>-</v>
      </c>
      <c r="BG42" s="121" t="str">
        <f t="shared" si="44"/>
        <v>-</v>
      </c>
      <c r="BH42" s="121" t="str">
        <f t="shared" si="44"/>
        <v>-</v>
      </c>
      <c r="BI42" s="121" t="str">
        <f t="shared" si="44"/>
        <v>-</v>
      </c>
      <c r="BJ42" s="121" t="str">
        <f t="shared" si="44"/>
        <v>-</v>
      </c>
      <c r="BK42" s="121" t="str">
        <f t="shared" si="44"/>
        <v>-</v>
      </c>
      <c r="BL42" s="121" t="str">
        <f t="shared" si="44"/>
        <v>-</v>
      </c>
      <c r="BM42" s="121" t="str">
        <f t="shared" si="44"/>
        <v>-</v>
      </c>
      <c r="BO42" s="121" t="str">
        <f t="shared" si="45"/>
        <v>-</v>
      </c>
      <c r="BP42" s="121" t="str">
        <f t="shared" si="45"/>
        <v>-</v>
      </c>
      <c r="BQ42" s="121" t="str">
        <f t="shared" si="45"/>
        <v>-</v>
      </c>
      <c r="BR42" s="121" t="str">
        <f t="shared" si="45"/>
        <v>-</v>
      </c>
      <c r="BS42" s="121" t="str">
        <f t="shared" si="45"/>
        <v>-</v>
      </c>
      <c r="BT42" s="121" t="str">
        <f t="shared" si="45"/>
        <v>-</v>
      </c>
      <c r="BU42" s="121" t="str">
        <f t="shared" si="45"/>
        <v>-</v>
      </c>
      <c r="BV42" s="121" t="str">
        <f t="shared" si="45"/>
        <v>-</v>
      </c>
      <c r="BW42" s="121" t="str">
        <f t="shared" si="45"/>
        <v>-</v>
      </c>
      <c r="BX42" s="121" t="str">
        <f t="shared" si="45"/>
        <v>-</v>
      </c>
      <c r="BY42" s="121" t="str">
        <f t="shared" si="45"/>
        <v>-</v>
      </c>
      <c r="BZ42" s="121" t="str">
        <f t="shared" si="45"/>
        <v>-</v>
      </c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</row>
    <row r="43" spans="1:91" ht="12.75">
      <c r="A43" s="134">
        <v>11</v>
      </c>
      <c r="B43" s="105" t="s">
        <v>290</v>
      </c>
      <c r="C43" s="100"/>
      <c r="D43" s="100">
        <v>11</v>
      </c>
      <c r="E43" s="100"/>
      <c r="F43" s="100"/>
      <c r="G43" s="100"/>
      <c r="H43" s="120">
        <f t="shared" si="33"/>
        <v>44.44444444444444</v>
      </c>
      <c r="I43" s="105">
        <f t="shared" si="46"/>
        <v>54</v>
      </c>
      <c r="J43" s="105">
        <f t="shared" si="41"/>
        <v>24</v>
      </c>
      <c r="K43" s="105">
        <v>16</v>
      </c>
      <c r="L43" s="105"/>
      <c r="M43" s="105">
        <v>8</v>
      </c>
      <c r="N43" s="105">
        <v>30</v>
      </c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>
        <v>3</v>
      </c>
      <c r="Z43" s="105"/>
      <c r="AB43" s="129" t="str">
        <f aca="true" t="shared" si="47" ref="AB43:AM55">IF(ISERROR(SEARCH(AB$7,$C43,1)),"-",IF(COUNTIF($C43,AB$7)=1,1,IF(ISERROR(SEARCH(CONCATENATE(AB$7,","),$C43,1)),IF(ISERROR(SEARCH(CONCATENATE(",",AB$7),$C43,1)),"-",1),1)))</f>
        <v>-</v>
      </c>
      <c r="AC43" s="129" t="str">
        <f t="shared" si="47"/>
        <v>-</v>
      </c>
      <c r="AD43" s="129" t="str">
        <f t="shared" si="47"/>
        <v>-</v>
      </c>
      <c r="AE43" s="129" t="str">
        <f t="shared" si="47"/>
        <v>-</v>
      </c>
      <c r="AF43" s="129" t="str">
        <f t="shared" si="47"/>
        <v>-</v>
      </c>
      <c r="AG43" s="129" t="str">
        <f t="shared" si="47"/>
        <v>-</v>
      </c>
      <c r="AH43" s="129" t="str">
        <f t="shared" si="47"/>
        <v>-</v>
      </c>
      <c r="AI43" s="129" t="str">
        <f t="shared" si="47"/>
        <v>-</v>
      </c>
      <c r="AJ43" s="129" t="str">
        <f t="shared" si="47"/>
        <v>-</v>
      </c>
      <c r="AK43" s="129" t="str">
        <f t="shared" si="47"/>
        <v>-</v>
      </c>
      <c r="AL43" s="129" t="str">
        <f t="shared" si="47"/>
        <v>-</v>
      </c>
      <c r="AM43" s="129" t="str">
        <f t="shared" si="47"/>
        <v>-</v>
      </c>
      <c r="AO43" s="121" t="str">
        <f aca="true" t="shared" si="48" ref="AO43:AZ55">IF(ISERROR(SEARCH(AO$7,$D43,1)),"-",IF(COUNTIF($D43,AO$7)=1,1,IF(ISERROR(SEARCH(CONCATENATE(AO$7,","),$D43,1)),IF(ISERROR(SEARCH(CONCATENATE(",",AO$7),$D43,1)),"-",1),1)))</f>
        <v>-</v>
      </c>
      <c r="AP43" s="121" t="str">
        <f t="shared" si="48"/>
        <v>-</v>
      </c>
      <c r="AQ43" s="121" t="str">
        <f t="shared" si="48"/>
        <v>-</v>
      </c>
      <c r="AR43" s="121" t="str">
        <f t="shared" si="48"/>
        <v>-</v>
      </c>
      <c r="AS43" s="121" t="str">
        <f t="shared" si="48"/>
        <v>-</v>
      </c>
      <c r="AT43" s="121" t="str">
        <f t="shared" si="48"/>
        <v>-</v>
      </c>
      <c r="AU43" s="121" t="str">
        <f t="shared" si="48"/>
        <v>-</v>
      </c>
      <c r="AV43" s="121" t="str">
        <f t="shared" si="48"/>
        <v>-</v>
      </c>
      <c r="AW43" s="121" t="str">
        <f t="shared" si="48"/>
        <v>-</v>
      </c>
      <c r="AX43" s="121" t="str">
        <f t="shared" si="48"/>
        <v>-</v>
      </c>
      <c r="AY43" s="121">
        <f t="shared" si="48"/>
        <v>1</v>
      </c>
      <c r="AZ43" s="121" t="str">
        <f t="shared" si="48"/>
        <v>-</v>
      </c>
      <c r="BB43" s="121" t="str">
        <f aca="true" t="shared" si="49" ref="BB43:BM55">IF(ISERROR(SEARCH(BB$7,$E43,1)),"-",IF(COUNTIF($E43,BB$7)=1,1,IF(ISERROR(SEARCH(CONCATENATE(BB$7,","),$E43,1)),IF(ISERROR(SEARCH(CONCATENATE(",",BB$7),$E43,1)),"-",1),1)))</f>
        <v>-</v>
      </c>
      <c r="BC43" s="121" t="str">
        <f t="shared" si="49"/>
        <v>-</v>
      </c>
      <c r="BD43" s="121" t="str">
        <f t="shared" si="49"/>
        <v>-</v>
      </c>
      <c r="BE43" s="121" t="str">
        <f t="shared" si="49"/>
        <v>-</v>
      </c>
      <c r="BF43" s="121" t="str">
        <f t="shared" si="49"/>
        <v>-</v>
      </c>
      <c r="BG43" s="121" t="str">
        <f t="shared" si="49"/>
        <v>-</v>
      </c>
      <c r="BH43" s="121" t="str">
        <f t="shared" si="49"/>
        <v>-</v>
      </c>
      <c r="BI43" s="121" t="str">
        <f t="shared" si="49"/>
        <v>-</v>
      </c>
      <c r="BJ43" s="121" t="str">
        <f t="shared" si="49"/>
        <v>-</v>
      </c>
      <c r="BK43" s="121" t="str">
        <f t="shared" si="49"/>
        <v>-</v>
      </c>
      <c r="BL43" s="121" t="str">
        <f t="shared" si="49"/>
        <v>-</v>
      </c>
      <c r="BM43" s="121" t="str">
        <f t="shared" si="49"/>
        <v>-</v>
      </c>
      <c r="BO43" s="121" t="str">
        <f aca="true" t="shared" si="50" ref="BO43:BZ55">IF(ISERROR(SEARCH(BO$7,$F43,1)),"-",IF(COUNTIF($F43,BO$7)=1,1,IF(ISERROR(SEARCH(CONCATENATE(BO$7,","),$F43,1)),IF(ISERROR(SEARCH(CONCATENATE(",",BO$7),$F43,1)),"-",1),1)))</f>
        <v>-</v>
      </c>
      <c r="BP43" s="121" t="str">
        <f t="shared" si="50"/>
        <v>-</v>
      </c>
      <c r="BQ43" s="121" t="str">
        <f t="shared" si="50"/>
        <v>-</v>
      </c>
      <c r="BR43" s="121" t="str">
        <f t="shared" si="50"/>
        <v>-</v>
      </c>
      <c r="BS43" s="121" t="str">
        <f t="shared" si="50"/>
        <v>-</v>
      </c>
      <c r="BT43" s="121" t="str">
        <f t="shared" si="50"/>
        <v>-</v>
      </c>
      <c r="BU43" s="121" t="str">
        <f t="shared" si="50"/>
        <v>-</v>
      </c>
      <c r="BV43" s="121" t="str">
        <f t="shared" si="50"/>
        <v>-</v>
      </c>
      <c r="BW43" s="121" t="str">
        <f t="shared" si="50"/>
        <v>-</v>
      </c>
      <c r="BX43" s="121" t="str">
        <f t="shared" si="50"/>
        <v>-</v>
      </c>
      <c r="BY43" s="121" t="str">
        <f t="shared" si="50"/>
        <v>-</v>
      </c>
      <c r="BZ43" s="121" t="str">
        <f t="shared" si="50"/>
        <v>-</v>
      </c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</row>
    <row r="44" spans="1:91" ht="12.75">
      <c r="A44" s="135">
        <v>12</v>
      </c>
      <c r="B44" s="105" t="s">
        <v>291</v>
      </c>
      <c r="C44" s="100"/>
      <c r="D44" s="100">
        <v>6</v>
      </c>
      <c r="E44" s="100"/>
      <c r="F44" s="100">
        <v>6</v>
      </c>
      <c r="G44" s="100"/>
      <c r="H44" s="120">
        <f t="shared" si="33"/>
        <v>55.55555555555556</v>
      </c>
      <c r="I44" s="105">
        <f t="shared" si="46"/>
        <v>108</v>
      </c>
      <c r="J44" s="105">
        <f t="shared" si="41"/>
        <v>60</v>
      </c>
      <c r="K44" s="105">
        <v>24</v>
      </c>
      <c r="L44" s="105">
        <v>12</v>
      </c>
      <c r="M44" s="105">
        <v>22</v>
      </c>
      <c r="N44" s="105">
        <v>48</v>
      </c>
      <c r="O44" s="105"/>
      <c r="P44" s="105"/>
      <c r="Q44" s="105"/>
      <c r="R44" s="105"/>
      <c r="S44" s="105"/>
      <c r="T44" s="105">
        <v>5</v>
      </c>
      <c r="U44" s="105"/>
      <c r="V44" s="105"/>
      <c r="W44" s="105"/>
      <c r="X44" s="105"/>
      <c r="Y44" s="105"/>
      <c r="Z44" s="105"/>
      <c r="AB44" s="129" t="str">
        <f t="shared" si="47"/>
        <v>-</v>
      </c>
      <c r="AC44" s="129" t="str">
        <f t="shared" si="47"/>
        <v>-</v>
      </c>
      <c r="AD44" s="129" t="str">
        <f t="shared" si="47"/>
        <v>-</v>
      </c>
      <c r="AE44" s="129" t="str">
        <f t="shared" si="47"/>
        <v>-</v>
      </c>
      <c r="AF44" s="129" t="str">
        <f t="shared" si="47"/>
        <v>-</v>
      </c>
      <c r="AG44" s="129" t="str">
        <f t="shared" si="47"/>
        <v>-</v>
      </c>
      <c r="AH44" s="129" t="str">
        <f t="shared" si="47"/>
        <v>-</v>
      </c>
      <c r="AI44" s="129" t="str">
        <f t="shared" si="47"/>
        <v>-</v>
      </c>
      <c r="AJ44" s="129" t="str">
        <f t="shared" si="47"/>
        <v>-</v>
      </c>
      <c r="AK44" s="129" t="str">
        <f t="shared" si="47"/>
        <v>-</v>
      </c>
      <c r="AL44" s="129" t="str">
        <f t="shared" si="47"/>
        <v>-</v>
      </c>
      <c r="AM44" s="129" t="str">
        <f t="shared" si="47"/>
        <v>-</v>
      </c>
      <c r="AO44" s="121" t="str">
        <f t="shared" si="48"/>
        <v>-</v>
      </c>
      <c r="AP44" s="121" t="str">
        <f t="shared" si="48"/>
        <v>-</v>
      </c>
      <c r="AQ44" s="121" t="str">
        <f t="shared" si="48"/>
        <v>-</v>
      </c>
      <c r="AR44" s="121" t="str">
        <f t="shared" si="48"/>
        <v>-</v>
      </c>
      <c r="AS44" s="121" t="str">
        <f t="shared" si="48"/>
        <v>-</v>
      </c>
      <c r="AT44" s="121">
        <f t="shared" si="48"/>
        <v>1</v>
      </c>
      <c r="AU44" s="121" t="str">
        <f t="shared" si="48"/>
        <v>-</v>
      </c>
      <c r="AV44" s="121" t="str">
        <f t="shared" si="48"/>
        <v>-</v>
      </c>
      <c r="AW44" s="121" t="str">
        <f t="shared" si="48"/>
        <v>-</v>
      </c>
      <c r="AX44" s="121" t="str">
        <f t="shared" si="48"/>
        <v>-</v>
      </c>
      <c r="AY44" s="121" t="str">
        <f t="shared" si="48"/>
        <v>-</v>
      </c>
      <c r="AZ44" s="121" t="str">
        <f t="shared" si="48"/>
        <v>-</v>
      </c>
      <c r="BB44" s="121" t="str">
        <f t="shared" si="49"/>
        <v>-</v>
      </c>
      <c r="BC44" s="121" t="str">
        <f t="shared" si="49"/>
        <v>-</v>
      </c>
      <c r="BD44" s="121" t="str">
        <f t="shared" si="49"/>
        <v>-</v>
      </c>
      <c r="BE44" s="121" t="str">
        <f t="shared" si="49"/>
        <v>-</v>
      </c>
      <c r="BF44" s="121" t="str">
        <f t="shared" si="49"/>
        <v>-</v>
      </c>
      <c r="BG44" s="121" t="str">
        <f t="shared" si="49"/>
        <v>-</v>
      </c>
      <c r="BH44" s="121" t="str">
        <f t="shared" si="49"/>
        <v>-</v>
      </c>
      <c r="BI44" s="121" t="str">
        <f t="shared" si="49"/>
        <v>-</v>
      </c>
      <c r="BJ44" s="121" t="str">
        <f t="shared" si="49"/>
        <v>-</v>
      </c>
      <c r="BK44" s="121" t="str">
        <f t="shared" si="49"/>
        <v>-</v>
      </c>
      <c r="BL44" s="121" t="str">
        <f t="shared" si="49"/>
        <v>-</v>
      </c>
      <c r="BM44" s="121" t="str">
        <f t="shared" si="49"/>
        <v>-</v>
      </c>
      <c r="BO44" s="121" t="str">
        <f t="shared" si="50"/>
        <v>-</v>
      </c>
      <c r="BP44" s="121" t="str">
        <f t="shared" si="50"/>
        <v>-</v>
      </c>
      <c r="BQ44" s="121" t="str">
        <f t="shared" si="50"/>
        <v>-</v>
      </c>
      <c r="BR44" s="121" t="str">
        <f t="shared" si="50"/>
        <v>-</v>
      </c>
      <c r="BS44" s="121" t="str">
        <f t="shared" si="50"/>
        <v>-</v>
      </c>
      <c r="BT44" s="121">
        <f t="shared" si="50"/>
        <v>1</v>
      </c>
      <c r="BU44" s="121" t="str">
        <f t="shared" si="50"/>
        <v>-</v>
      </c>
      <c r="BV44" s="121" t="str">
        <f t="shared" si="50"/>
        <v>-</v>
      </c>
      <c r="BW44" s="121" t="str">
        <f t="shared" si="50"/>
        <v>-</v>
      </c>
      <c r="BX44" s="121" t="str">
        <f t="shared" si="50"/>
        <v>-</v>
      </c>
      <c r="BY44" s="121" t="str">
        <f t="shared" si="50"/>
        <v>-</v>
      </c>
      <c r="BZ44" s="121" t="str">
        <f t="shared" si="50"/>
        <v>-</v>
      </c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</row>
    <row r="45" spans="1:91" ht="12.75">
      <c r="A45" s="135">
        <v>13</v>
      </c>
      <c r="B45" s="105" t="s">
        <v>292</v>
      </c>
      <c r="C45" s="100"/>
      <c r="D45" s="100">
        <v>10</v>
      </c>
      <c r="E45" s="100"/>
      <c r="F45" s="100"/>
      <c r="G45" s="100"/>
      <c r="H45" s="120">
        <f t="shared" si="33"/>
        <v>51.85185185185185</v>
      </c>
      <c r="I45" s="105">
        <f t="shared" si="46"/>
        <v>54</v>
      </c>
      <c r="J45" s="105">
        <f t="shared" si="41"/>
        <v>28</v>
      </c>
      <c r="K45" s="105">
        <v>18</v>
      </c>
      <c r="L45" s="105"/>
      <c r="M45" s="105">
        <v>10</v>
      </c>
      <c r="N45" s="105">
        <v>26</v>
      </c>
      <c r="O45" s="105"/>
      <c r="P45" s="105"/>
      <c r="Q45" s="105"/>
      <c r="R45" s="105"/>
      <c r="S45" s="105"/>
      <c r="T45" s="105"/>
      <c r="U45" s="105"/>
      <c r="V45" s="105"/>
      <c r="W45" s="105"/>
      <c r="X45" s="105">
        <v>2</v>
      </c>
      <c r="Y45" s="105"/>
      <c r="Z45" s="105"/>
      <c r="AB45" s="129" t="str">
        <f t="shared" si="47"/>
        <v>-</v>
      </c>
      <c r="AC45" s="129" t="str">
        <f t="shared" si="47"/>
        <v>-</v>
      </c>
      <c r="AD45" s="129" t="str">
        <f t="shared" si="47"/>
        <v>-</v>
      </c>
      <c r="AE45" s="129" t="str">
        <f t="shared" si="47"/>
        <v>-</v>
      </c>
      <c r="AF45" s="129" t="str">
        <f t="shared" si="47"/>
        <v>-</v>
      </c>
      <c r="AG45" s="129" t="str">
        <f t="shared" si="47"/>
        <v>-</v>
      </c>
      <c r="AH45" s="129" t="str">
        <f t="shared" si="47"/>
        <v>-</v>
      </c>
      <c r="AI45" s="129" t="str">
        <f t="shared" si="47"/>
        <v>-</v>
      </c>
      <c r="AJ45" s="129" t="str">
        <f t="shared" si="47"/>
        <v>-</v>
      </c>
      <c r="AK45" s="129" t="str">
        <f t="shared" si="47"/>
        <v>-</v>
      </c>
      <c r="AL45" s="129" t="str">
        <f t="shared" si="47"/>
        <v>-</v>
      </c>
      <c r="AM45" s="129" t="str">
        <f t="shared" si="47"/>
        <v>-</v>
      </c>
      <c r="AO45" s="121" t="str">
        <f t="shared" si="48"/>
        <v>-</v>
      </c>
      <c r="AP45" s="121" t="str">
        <f t="shared" si="48"/>
        <v>-</v>
      </c>
      <c r="AQ45" s="121" t="str">
        <f t="shared" si="48"/>
        <v>-</v>
      </c>
      <c r="AR45" s="121" t="str">
        <f t="shared" si="48"/>
        <v>-</v>
      </c>
      <c r="AS45" s="121" t="str">
        <f t="shared" si="48"/>
        <v>-</v>
      </c>
      <c r="AT45" s="121" t="str">
        <f t="shared" si="48"/>
        <v>-</v>
      </c>
      <c r="AU45" s="121" t="str">
        <f t="shared" si="48"/>
        <v>-</v>
      </c>
      <c r="AV45" s="121" t="str">
        <f t="shared" si="48"/>
        <v>-</v>
      </c>
      <c r="AW45" s="121" t="str">
        <f t="shared" si="48"/>
        <v>-</v>
      </c>
      <c r="AX45" s="121">
        <f t="shared" si="48"/>
        <v>1</v>
      </c>
      <c r="AY45" s="121" t="str">
        <f t="shared" si="48"/>
        <v>-</v>
      </c>
      <c r="AZ45" s="121" t="str">
        <f t="shared" si="48"/>
        <v>-</v>
      </c>
      <c r="BB45" s="121" t="str">
        <f t="shared" si="49"/>
        <v>-</v>
      </c>
      <c r="BC45" s="121" t="str">
        <f t="shared" si="49"/>
        <v>-</v>
      </c>
      <c r="BD45" s="121" t="str">
        <f t="shared" si="49"/>
        <v>-</v>
      </c>
      <c r="BE45" s="121" t="str">
        <f t="shared" si="49"/>
        <v>-</v>
      </c>
      <c r="BF45" s="121" t="str">
        <f t="shared" si="49"/>
        <v>-</v>
      </c>
      <c r="BG45" s="121" t="str">
        <f t="shared" si="49"/>
        <v>-</v>
      </c>
      <c r="BH45" s="121" t="str">
        <f t="shared" si="49"/>
        <v>-</v>
      </c>
      <c r="BI45" s="121" t="str">
        <f t="shared" si="49"/>
        <v>-</v>
      </c>
      <c r="BJ45" s="121" t="str">
        <f t="shared" si="49"/>
        <v>-</v>
      </c>
      <c r="BK45" s="121" t="str">
        <f t="shared" si="49"/>
        <v>-</v>
      </c>
      <c r="BL45" s="121" t="str">
        <f t="shared" si="49"/>
        <v>-</v>
      </c>
      <c r="BM45" s="121" t="str">
        <f t="shared" si="49"/>
        <v>-</v>
      </c>
      <c r="BO45" s="121" t="str">
        <f t="shared" si="50"/>
        <v>-</v>
      </c>
      <c r="BP45" s="121" t="str">
        <f t="shared" si="50"/>
        <v>-</v>
      </c>
      <c r="BQ45" s="121" t="str">
        <f t="shared" si="50"/>
        <v>-</v>
      </c>
      <c r="BR45" s="121" t="str">
        <f t="shared" si="50"/>
        <v>-</v>
      </c>
      <c r="BS45" s="121" t="str">
        <f t="shared" si="50"/>
        <v>-</v>
      </c>
      <c r="BT45" s="121" t="str">
        <f t="shared" si="50"/>
        <v>-</v>
      </c>
      <c r="BU45" s="121" t="str">
        <f t="shared" si="50"/>
        <v>-</v>
      </c>
      <c r="BV45" s="121" t="str">
        <f t="shared" si="50"/>
        <v>-</v>
      </c>
      <c r="BW45" s="121" t="str">
        <f t="shared" si="50"/>
        <v>-</v>
      </c>
      <c r="BX45" s="121" t="str">
        <f t="shared" si="50"/>
        <v>-</v>
      </c>
      <c r="BY45" s="121" t="str">
        <f t="shared" si="50"/>
        <v>-</v>
      </c>
      <c r="BZ45" s="121" t="str">
        <f t="shared" si="50"/>
        <v>-</v>
      </c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</row>
    <row r="46" spans="1:91" ht="12.75">
      <c r="A46" s="135">
        <v>14</v>
      </c>
      <c r="B46" s="130" t="s">
        <v>293</v>
      </c>
      <c r="C46" s="100"/>
      <c r="D46" s="100">
        <v>7</v>
      </c>
      <c r="E46" s="100"/>
      <c r="F46" s="100"/>
      <c r="G46" s="100"/>
      <c r="H46" s="120">
        <f t="shared" si="33"/>
        <v>51.85185185185185</v>
      </c>
      <c r="I46" s="105">
        <f t="shared" si="46"/>
        <v>54</v>
      </c>
      <c r="J46" s="105">
        <f t="shared" si="41"/>
        <v>28</v>
      </c>
      <c r="K46" s="105">
        <v>18</v>
      </c>
      <c r="L46" s="105"/>
      <c r="M46" s="105">
        <v>10</v>
      </c>
      <c r="N46" s="105">
        <v>26</v>
      </c>
      <c r="O46" s="105"/>
      <c r="P46" s="105"/>
      <c r="Q46" s="105"/>
      <c r="R46" s="105"/>
      <c r="S46" s="105"/>
      <c r="T46" s="105"/>
      <c r="U46" s="105">
        <v>2</v>
      </c>
      <c r="V46" s="105"/>
      <c r="W46" s="105"/>
      <c r="X46" s="105"/>
      <c r="Y46" s="105"/>
      <c r="Z46" s="105"/>
      <c r="AB46" s="129" t="str">
        <f t="shared" si="47"/>
        <v>-</v>
      </c>
      <c r="AC46" s="129" t="str">
        <f t="shared" si="47"/>
        <v>-</v>
      </c>
      <c r="AD46" s="129" t="str">
        <f t="shared" si="47"/>
        <v>-</v>
      </c>
      <c r="AE46" s="129" t="str">
        <f t="shared" si="47"/>
        <v>-</v>
      </c>
      <c r="AF46" s="129" t="str">
        <f t="shared" si="47"/>
        <v>-</v>
      </c>
      <c r="AG46" s="129" t="str">
        <f t="shared" si="47"/>
        <v>-</v>
      </c>
      <c r="AH46" s="129" t="str">
        <f t="shared" si="47"/>
        <v>-</v>
      </c>
      <c r="AI46" s="129" t="str">
        <f t="shared" si="47"/>
        <v>-</v>
      </c>
      <c r="AJ46" s="129" t="str">
        <f t="shared" si="47"/>
        <v>-</v>
      </c>
      <c r="AK46" s="129" t="str">
        <f t="shared" si="47"/>
        <v>-</v>
      </c>
      <c r="AL46" s="129" t="str">
        <f t="shared" si="47"/>
        <v>-</v>
      </c>
      <c r="AM46" s="129" t="str">
        <f t="shared" si="47"/>
        <v>-</v>
      </c>
      <c r="AO46" s="121" t="str">
        <f t="shared" si="48"/>
        <v>-</v>
      </c>
      <c r="AP46" s="121" t="str">
        <f t="shared" si="48"/>
        <v>-</v>
      </c>
      <c r="AQ46" s="121" t="str">
        <f t="shared" si="48"/>
        <v>-</v>
      </c>
      <c r="AR46" s="121" t="str">
        <f t="shared" si="48"/>
        <v>-</v>
      </c>
      <c r="AS46" s="121" t="str">
        <f t="shared" si="48"/>
        <v>-</v>
      </c>
      <c r="AT46" s="121" t="str">
        <f t="shared" si="48"/>
        <v>-</v>
      </c>
      <c r="AU46" s="121">
        <f t="shared" si="48"/>
        <v>1</v>
      </c>
      <c r="AV46" s="121" t="str">
        <f t="shared" si="48"/>
        <v>-</v>
      </c>
      <c r="AW46" s="121" t="str">
        <f t="shared" si="48"/>
        <v>-</v>
      </c>
      <c r="AX46" s="121" t="str">
        <f t="shared" si="48"/>
        <v>-</v>
      </c>
      <c r="AY46" s="121" t="str">
        <f t="shared" si="48"/>
        <v>-</v>
      </c>
      <c r="AZ46" s="121" t="str">
        <f t="shared" si="48"/>
        <v>-</v>
      </c>
      <c r="BB46" s="121" t="str">
        <f t="shared" si="49"/>
        <v>-</v>
      </c>
      <c r="BC46" s="121" t="str">
        <f t="shared" si="49"/>
        <v>-</v>
      </c>
      <c r="BD46" s="121" t="str">
        <f t="shared" si="49"/>
        <v>-</v>
      </c>
      <c r="BE46" s="121" t="str">
        <f t="shared" si="49"/>
        <v>-</v>
      </c>
      <c r="BF46" s="121" t="str">
        <f t="shared" si="49"/>
        <v>-</v>
      </c>
      <c r="BG46" s="121" t="str">
        <f t="shared" si="49"/>
        <v>-</v>
      </c>
      <c r="BH46" s="121" t="str">
        <f t="shared" si="49"/>
        <v>-</v>
      </c>
      <c r="BI46" s="121" t="str">
        <f t="shared" si="49"/>
        <v>-</v>
      </c>
      <c r="BJ46" s="121" t="str">
        <f t="shared" si="49"/>
        <v>-</v>
      </c>
      <c r="BK46" s="121" t="str">
        <f t="shared" si="49"/>
        <v>-</v>
      </c>
      <c r="BL46" s="121" t="str">
        <f t="shared" si="49"/>
        <v>-</v>
      </c>
      <c r="BM46" s="121" t="str">
        <f t="shared" si="49"/>
        <v>-</v>
      </c>
      <c r="BO46" s="121" t="str">
        <f t="shared" si="50"/>
        <v>-</v>
      </c>
      <c r="BP46" s="121" t="str">
        <f t="shared" si="50"/>
        <v>-</v>
      </c>
      <c r="BQ46" s="121" t="str">
        <f t="shared" si="50"/>
        <v>-</v>
      </c>
      <c r="BR46" s="121" t="str">
        <f t="shared" si="50"/>
        <v>-</v>
      </c>
      <c r="BS46" s="121" t="str">
        <f t="shared" si="50"/>
        <v>-</v>
      </c>
      <c r="BT46" s="121" t="str">
        <f t="shared" si="50"/>
        <v>-</v>
      </c>
      <c r="BU46" s="121" t="str">
        <f t="shared" si="50"/>
        <v>-</v>
      </c>
      <c r="BV46" s="121" t="str">
        <f t="shared" si="50"/>
        <v>-</v>
      </c>
      <c r="BW46" s="121" t="str">
        <f t="shared" si="50"/>
        <v>-</v>
      </c>
      <c r="BX46" s="121" t="str">
        <f t="shared" si="50"/>
        <v>-</v>
      </c>
      <c r="BY46" s="121" t="str">
        <f t="shared" si="50"/>
        <v>-</v>
      </c>
      <c r="BZ46" s="121" t="str">
        <f t="shared" si="50"/>
        <v>-</v>
      </c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</row>
    <row r="47" spans="1:91" ht="12.75">
      <c r="A47" s="135">
        <v>15</v>
      </c>
      <c r="B47" s="105" t="s">
        <v>294</v>
      </c>
      <c r="C47" s="100">
        <v>9</v>
      </c>
      <c r="D47" s="100">
        <v>8</v>
      </c>
      <c r="E47" s="100"/>
      <c r="F47" s="100"/>
      <c r="G47" s="136"/>
      <c r="H47" s="120">
        <f t="shared" si="33"/>
        <v>55.026455026455025</v>
      </c>
      <c r="I47" s="105">
        <f t="shared" si="46"/>
        <v>189</v>
      </c>
      <c r="J47" s="105">
        <f t="shared" si="41"/>
        <v>104</v>
      </c>
      <c r="K47" s="105">
        <v>68</v>
      </c>
      <c r="L47" s="105"/>
      <c r="M47" s="105">
        <v>36</v>
      </c>
      <c r="N47" s="105">
        <v>85</v>
      </c>
      <c r="O47" s="105"/>
      <c r="P47" s="105"/>
      <c r="Q47" s="105"/>
      <c r="R47" s="105"/>
      <c r="S47" s="105"/>
      <c r="T47" s="105"/>
      <c r="U47" s="105"/>
      <c r="V47" s="105">
        <v>4</v>
      </c>
      <c r="W47" s="105">
        <v>6</v>
      </c>
      <c r="X47" s="105"/>
      <c r="Y47" s="105"/>
      <c r="Z47" s="105"/>
      <c r="AB47" s="129" t="str">
        <f t="shared" si="47"/>
        <v>-</v>
      </c>
      <c r="AC47" s="129" t="str">
        <f t="shared" si="47"/>
        <v>-</v>
      </c>
      <c r="AD47" s="129" t="str">
        <f t="shared" si="47"/>
        <v>-</v>
      </c>
      <c r="AE47" s="129" t="str">
        <f t="shared" si="47"/>
        <v>-</v>
      </c>
      <c r="AF47" s="129" t="str">
        <f t="shared" si="47"/>
        <v>-</v>
      </c>
      <c r="AG47" s="129" t="str">
        <f t="shared" si="47"/>
        <v>-</v>
      </c>
      <c r="AH47" s="129" t="str">
        <f t="shared" si="47"/>
        <v>-</v>
      </c>
      <c r="AI47" s="129" t="str">
        <f t="shared" si="47"/>
        <v>-</v>
      </c>
      <c r="AJ47" s="129">
        <f t="shared" si="47"/>
        <v>1</v>
      </c>
      <c r="AK47" s="129" t="str">
        <f t="shared" si="47"/>
        <v>-</v>
      </c>
      <c r="AL47" s="129" t="str">
        <f t="shared" si="47"/>
        <v>-</v>
      </c>
      <c r="AM47" s="129" t="str">
        <f t="shared" si="47"/>
        <v>-</v>
      </c>
      <c r="AO47" s="121" t="str">
        <f t="shared" si="48"/>
        <v>-</v>
      </c>
      <c r="AP47" s="121" t="str">
        <f t="shared" si="48"/>
        <v>-</v>
      </c>
      <c r="AQ47" s="121" t="str">
        <f t="shared" si="48"/>
        <v>-</v>
      </c>
      <c r="AR47" s="121" t="str">
        <f t="shared" si="48"/>
        <v>-</v>
      </c>
      <c r="AS47" s="121" t="str">
        <f t="shared" si="48"/>
        <v>-</v>
      </c>
      <c r="AT47" s="121" t="str">
        <f t="shared" si="48"/>
        <v>-</v>
      </c>
      <c r="AU47" s="121" t="str">
        <f t="shared" si="48"/>
        <v>-</v>
      </c>
      <c r="AV47" s="121">
        <f t="shared" si="48"/>
        <v>1</v>
      </c>
      <c r="AW47" s="121" t="str">
        <f t="shared" si="48"/>
        <v>-</v>
      </c>
      <c r="AX47" s="121" t="str">
        <f t="shared" si="48"/>
        <v>-</v>
      </c>
      <c r="AY47" s="121" t="str">
        <f t="shared" si="48"/>
        <v>-</v>
      </c>
      <c r="AZ47" s="121" t="str">
        <f t="shared" si="48"/>
        <v>-</v>
      </c>
      <c r="BB47" s="121" t="str">
        <f t="shared" si="49"/>
        <v>-</v>
      </c>
      <c r="BC47" s="121" t="str">
        <f t="shared" si="49"/>
        <v>-</v>
      </c>
      <c r="BD47" s="121" t="str">
        <f t="shared" si="49"/>
        <v>-</v>
      </c>
      <c r="BE47" s="121" t="str">
        <f t="shared" si="49"/>
        <v>-</v>
      </c>
      <c r="BF47" s="121" t="str">
        <f t="shared" si="49"/>
        <v>-</v>
      </c>
      <c r="BG47" s="121" t="str">
        <f t="shared" si="49"/>
        <v>-</v>
      </c>
      <c r="BH47" s="121" t="str">
        <f t="shared" si="49"/>
        <v>-</v>
      </c>
      <c r="BI47" s="121" t="str">
        <f t="shared" si="49"/>
        <v>-</v>
      </c>
      <c r="BJ47" s="121" t="str">
        <f t="shared" si="49"/>
        <v>-</v>
      </c>
      <c r="BK47" s="121" t="str">
        <f t="shared" si="49"/>
        <v>-</v>
      </c>
      <c r="BL47" s="121" t="str">
        <f t="shared" si="49"/>
        <v>-</v>
      </c>
      <c r="BM47" s="121" t="str">
        <f t="shared" si="49"/>
        <v>-</v>
      </c>
      <c r="BO47" s="121" t="str">
        <f t="shared" si="50"/>
        <v>-</v>
      </c>
      <c r="BP47" s="121" t="str">
        <f t="shared" si="50"/>
        <v>-</v>
      </c>
      <c r="BQ47" s="121" t="str">
        <f t="shared" si="50"/>
        <v>-</v>
      </c>
      <c r="BR47" s="121" t="str">
        <f t="shared" si="50"/>
        <v>-</v>
      </c>
      <c r="BS47" s="121" t="str">
        <f t="shared" si="50"/>
        <v>-</v>
      </c>
      <c r="BT47" s="121" t="str">
        <f t="shared" si="50"/>
        <v>-</v>
      </c>
      <c r="BU47" s="121" t="str">
        <f t="shared" si="50"/>
        <v>-</v>
      </c>
      <c r="BV47" s="121" t="str">
        <f t="shared" si="50"/>
        <v>-</v>
      </c>
      <c r="BW47" s="121" t="str">
        <f t="shared" si="50"/>
        <v>-</v>
      </c>
      <c r="BX47" s="121" t="str">
        <f t="shared" si="50"/>
        <v>-</v>
      </c>
      <c r="BY47" s="121" t="str">
        <f t="shared" si="50"/>
        <v>-</v>
      </c>
      <c r="BZ47" s="121" t="str">
        <f t="shared" si="50"/>
        <v>-</v>
      </c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</row>
    <row r="48" spans="1:91" ht="12.75">
      <c r="A48" s="135">
        <v>16</v>
      </c>
      <c r="B48" s="105" t="s">
        <v>295</v>
      </c>
      <c r="C48" s="100"/>
      <c r="D48" s="104">
        <v>6</v>
      </c>
      <c r="E48" s="100"/>
      <c r="F48" s="100"/>
      <c r="G48" s="100"/>
      <c r="H48" s="120">
        <f t="shared" si="33"/>
        <v>59.25925925925925</v>
      </c>
      <c r="I48" s="105">
        <f t="shared" si="46"/>
        <v>81</v>
      </c>
      <c r="J48" s="105">
        <f t="shared" si="41"/>
        <v>48</v>
      </c>
      <c r="K48" s="105">
        <v>32</v>
      </c>
      <c r="L48" s="105">
        <v>16</v>
      </c>
      <c r="M48" s="105"/>
      <c r="N48" s="105">
        <v>33</v>
      </c>
      <c r="O48" s="105"/>
      <c r="P48" s="105"/>
      <c r="Q48" s="105"/>
      <c r="R48" s="105"/>
      <c r="S48" s="105"/>
      <c r="T48" s="105">
        <v>4</v>
      </c>
      <c r="U48" s="105"/>
      <c r="V48" s="105"/>
      <c r="W48" s="105"/>
      <c r="X48" s="105"/>
      <c r="Y48" s="105"/>
      <c r="Z48" s="105"/>
      <c r="AB48" s="129" t="str">
        <f t="shared" si="47"/>
        <v>-</v>
      </c>
      <c r="AC48" s="129" t="str">
        <f t="shared" si="47"/>
        <v>-</v>
      </c>
      <c r="AD48" s="129" t="str">
        <f t="shared" si="47"/>
        <v>-</v>
      </c>
      <c r="AE48" s="129" t="str">
        <f t="shared" si="47"/>
        <v>-</v>
      </c>
      <c r="AF48" s="129" t="str">
        <f t="shared" si="47"/>
        <v>-</v>
      </c>
      <c r="AG48" s="129" t="str">
        <f t="shared" si="47"/>
        <v>-</v>
      </c>
      <c r="AH48" s="129" t="str">
        <f t="shared" si="47"/>
        <v>-</v>
      </c>
      <c r="AI48" s="129" t="str">
        <f t="shared" si="47"/>
        <v>-</v>
      </c>
      <c r="AJ48" s="129" t="str">
        <f t="shared" si="47"/>
        <v>-</v>
      </c>
      <c r="AK48" s="129" t="str">
        <f t="shared" si="47"/>
        <v>-</v>
      </c>
      <c r="AL48" s="129" t="str">
        <f t="shared" si="47"/>
        <v>-</v>
      </c>
      <c r="AM48" s="129" t="str">
        <f t="shared" si="47"/>
        <v>-</v>
      </c>
      <c r="AO48" s="121" t="str">
        <f t="shared" si="48"/>
        <v>-</v>
      </c>
      <c r="AP48" s="121" t="str">
        <f t="shared" si="48"/>
        <v>-</v>
      </c>
      <c r="AQ48" s="121" t="str">
        <f t="shared" si="48"/>
        <v>-</v>
      </c>
      <c r="AR48" s="121" t="str">
        <f t="shared" si="48"/>
        <v>-</v>
      </c>
      <c r="AS48" s="121" t="str">
        <f t="shared" si="48"/>
        <v>-</v>
      </c>
      <c r="AT48" s="121">
        <f t="shared" si="48"/>
        <v>1</v>
      </c>
      <c r="AU48" s="121" t="str">
        <f t="shared" si="48"/>
        <v>-</v>
      </c>
      <c r="AV48" s="121" t="str">
        <f t="shared" si="48"/>
        <v>-</v>
      </c>
      <c r="AW48" s="121" t="str">
        <f t="shared" si="48"/>
        <v>-</v>
      </c>
      <c r="AX48" s="121" t="str">
        <f t="shared" si="48"/>
        <v>-</v>
      </c>
      <c r="AY48" s="121" t="str">
        <f t="shared" si="48"/>
        <v>-</v>
      </c>
      <c r="AZ48" s="121" t="str">
        <f t="shared" si="48"/>
        <v>-</v>
      </c>
      <c r="BB48" s="121" t="str">
        <f t="shared" si="49"/>
        <v>-</v>
      </c>
      <c r="BC48" s="121" t="str">
        <f t="shared" si="49"/>
        <v>-</v>
      </c>
      <c r="BD48" s="121" t="str">
        <f t="shared" si="49"/>
        <v>-</v>
      </c>
      <c r="BE48" s="121" t="str">
        <f t="shared" si="49"/>
        <v>-</v>
      </c>
      <c r="BF48" s="121" t="str">
        <f t="shared" si="49"/>
        <v>-</v>
      </c>
      <c r="BG48" s="121" t="str">
        <f t="shared" si="49"/>
        <v>-</v>
      </c>
      <c r="BH48" s="121" t="str">
        <f t="shared" si="49"/>
        <v>-</v>
      </c>
      <c r="BI48" s="121" t="str">
        <f t="shared" si="49"/>
        <v>-</v>
      </c>
      <c r="BJ48" s="121" t="str">
        <f t="shared" si="49"/>
        <v>-</v>
      </c>
      <c r="BK48" s="121" t="str">
        <f t="shared" si="49"/>
        <v>-</v>
      </c>
      <c r="BL48" s="121" t="str">
        <f t="shared" si="49"/>
        <v>-</v>
      </c>
      <c r="BM48" s="121" t="str">
        <f t="shared" si="49"/>
        <v>-</v>
      </c>
      <c r="BO48" s="121" t="str">
        <f t="shared" si="50"/>
        <v>-</v>
      </c>
      <c r="BP48" s="121" t="str">
        <f t="shared" si="50"/>
        <v>-</v>
      </c>
      <c r="BQ48" s="121" t="str">
        <f t="shared" si="50"/>
        <v>-</v>
      </c>
      <c r="BR48" s="121" t="str">
        <f t="shared" si="50"/>
        <v>-</v>
      </c>
      <c r="BS48" s="121" t="str">
        <f t="shared" si="50"/>
        <v>-</v>
      </c>
      <c r="BT48" s="121" t="str">
        <f t="shared" si="50"/>
        <v>-</v>
      </c>
      <c r="BU48" s="121" t="str">
        <f t="shared" si="50"/>
        <v>-</v>
      </c>
      <c r="BV48" s="121" t="str">
        <f t="shared" si="50"/>
        <v>-</v>
      </c>
      <c r="BW48" s="121" t="str">
        <f t="shared" si="50"/>
        <v>-</v>
      </c>
      <c r="BX48" s="121" t="str">
        <f t="shared" si="50"/>
        <v>-</v>
      </c>
      <c r="BY48" s="121" t="str">
        <f t="shared" si="50"/>
        <v>-</v>
      </c>
      <c r="BZ48" s="121" t="str">
        <f t="shared" si="50"/>
        <v>-</v>
      </c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</row>
    <row r="49" spans="1:91" ht="12.75">
      <c r="A49" s="135">
        <v>17</v>
      </c>
      <c r="B49" s="105" t="s">
        <v>296</v>
      </c>
      <c r="C49" s="100">
        <v>9</v>
      </c>
      <c r="D49" s="100"/>
      <c r="E49" s="100">
        <v>9</v>
      </c>
      <c r="F49" s="100"/>
      <c r="G49" s="100"/>
      <c r="H49" s="120">
        <f t="shared" si="33"/>
        <v>64.19753086419753</v>
      </c>
      <c r="I49" s="105">
        <f t="shared" si="46"/>
        <v>81</v>
      </c>
      <c r="J49" s="105">
        <f t="shared" si="41"/>
        <v>52</v>
      </c>
      <c r="K49" s="105">
        <v>28</v>
      </c>
      <c r="L49" s="105"/>
      <c r="M49" s="105">
        <v>24</v>
      </c>
      <c r="N49" s="105">
        <v>29</v>
      </c>
      <c r="O49" s="105"/>
      <c r="P49" s="105"/>
      <c r="Q49" s="105"/>
      <c r="R49" s="105"/>
      <c r="S49" s="105"/>
      <c r="T49" s="105"/>
      <c r="U49" s="105"/>
      <c r="V49" s="105">
        <v>2</v>
      </c>
      <c r="W49" s="105">
        <v>3</v>
      </c>
      <c r="X49" s="105"/>
      <c r="Y49" s="105"/>
      <c r="Z49" s="105"/>
      <c r="AB49" s="129" t="str">
        <f t="shared" si="47"/>
        <v>-</v>
      </c>
      <c r="AC49" s="129" t="str">
        <f t="shared" si="47"/>
        <v>-</v>
      </c>
      <c r="AD49" s="129" t="str">
        <f t="shared" si="47"/>
        <v>-</v>
      </c>
      <c r="AE49" s="129" t="str">
        <f t="shared" si="47"/>
        <v>-</v>
      </c>
      <c r="AF49" s="129" t="str">
        <f t="shared" si="47"/>
        <v>-</v>
      </c>
      <c r="AG49" s="129" t="str">
        <f t="shared" si="47"/>
        <v>-</v>
      </c>
      <c r="AH49" s="129" t="str">
        <f t="shared" si="47"/>
        <v>-</v>
      </c>
      <c r="AI49" s="129" t="str">
        <f t="shared" si="47"/>
        <v>-</v>
      </c>
      <c r="AJ49" s="129">
        <f t="shared" si="47"/>
        <v>1</v>
      </c>
      <c r="AK49" s="129" t="str">
        <f t="shared" si="47"/>
        <v>-</v>
      </c>
      <c r="AL49" s="129" t="str">
        <f t="shared" si="47"/>
        <v>-</v>
      </c>
      <c r="AM49" s="129" t="str">
        <f t="shared" si="47"/>
        <v>-</v>
      </c>
      <c r="AO49" s="121" t="str">
        <f t="shared" si="48"/>
        <v>-</v>
      </c>
      <c r="AP49" s="121" t="str">
        <f t="shared" si="48"/>
        <v>-</v>
      </c>
      <c r="AQ49" s="121" t="str">
        <f t="shared" si="48"/>
        <v>-</v>
      </c>
      <c r="AR49" s="121" t="str">
        <f t="shared" si="48"/>
        <v>-</v>
      </c>
      <c r="AS49" s="121" t="str">
        <f t="shared" si="48"/>
        <v>-</v>
      </c>
      <c r="AT49" s="121" t="str">
        <f t="shared" si="48"/>
        <v>-</v>
      </c>
      <c r="AU49" s="121" t="str">
        <f t="shared" si="48"/>
        <v>-</v>
      </c>
      <c r="AV49" s="121" t="str">
        <f t="shared" si="48"/>
        <v>-</v>
      </c>
      <c r="AW49" s="121" t="str">
        <f t="shared" si="48"/>
        <v>-</v>
      </c>
      <c r="AX49" s="121" t="str">
        <f t="shared" si="48"/>
        <v>-</v>
      </c>
      <c r="AY49" s="121" t="str">
        <f t="shared" si="48"/>
        <v>-</v>
      </c>
      <c r="AZ49" s="121" t="str">
        <f t="shared" si="48"/>
        <v>-</v>
      </c>
      <c r="BB49" s="121" t="str">
        <f t="shared" si="49"/>
        <v>-</v>
      </c>
      <c r="BC49" s="121" t="str">
        <f t="shared" si="49"/>
        <v>-</v>
      </c>
      <c r="BD49" s="121" t="str">
        <f t="shared" si="49"/>
        <v>-</v>
      </c>
      <c r="BE49" s="121" t="str">
        <f t="shared" si="49"/>
        <v>-</v>
      </c>
      <c r="BF49" s="121" t="str">
        <f t="shared" si="49"/>
        <v>-</v>
      </c>
      <c r="BG49" s="121" t="str">
        <f t="shared" si="49"/>
        <v>-</v>
      </c>
      <c r="BH49" s="121" t="str">
        <f t="shared" si="49"/>
        <v>-</v>
      </c>
      <c r="BI49" s="121" t="str">
        <f t="shared" si="49"/>
        <v>-</v>
      </c>
      <c r="BJ49" s="121">
        <f t="shared" si="49"/>
        <v>1</v>
      </c>
      <c r="BK49" s="121" t="str">
        <f t="shared" si="49"/>
        <v>-</v>
      </c>
      <c r="BL49" s="121" t="str">
        <f t="shared" si="49"/>
        <v>-</v>
      </c>
      <c r="BM49" s="121" t="str">
        <f t="shared" si="49"/>
        <v>-</v>
      </c>
      <c r="BO49" s="121" t="str">
        <f t="shared" si="50"/>
        <v>-</v>
      </c>
      <c r="BP49" s="121" t="str">
        <f t="shared" si="50"/>
        <v>-</v>
      </c>
      <c r="BQ49" s="121" t="str">
        <f t="shared" si="50"/>
        <v>-</v>
      </c>
      <c r="BR49" s="121" t="str">
        <f t="shared" si="50"/>
        <v>-</v>
      </c>
      <c r="BS49" s="121" t="str">
        <f t="shared" si="50"/>
        <v>-</v>
      </c>
      <c r="BT49" s="121" t="str">
        <f t="shared" si="50"/>
        <v>-</v>
      </c>
      <c r="BU49" s="121" t="str">
        <f t="shared" si="50"/>
        <v>-</v>
      </c>
      <c r="BV49" s="121" t="str">
        <f t="shared" si="50"/>
        <v>-</v>
      </c>
      <c r="BW49" s="121" t="str">
        <f t="shared" si="50"/>
        <v>-</v>
      </c>
      <c r="BX49" s="121" t="str">
        <f t="shared" si="50"/>
        <v>-</v>
      </c>
      <c r="BY49" s="121" t="str">
        <f t="shared" si="50"/>
        <v>-</v>
      </c>
      <c r="BZ49" s="121" t="str">
        <f t="shared" si="50"/>
        <v>-</v>
      </c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</row>
    <row r="50" spans="1:91" ht="12.75">
      <c r="A50" s="135">
        <v>18</v>
      </c>
      <c r="B50" s="105" t="s">
        <v>297</v>
      </c>
      <c r="C50" s="137">
        <v>10</v>
      </c>
      <c r="D50" s="100"/>
      <c r="E50" s="100"/>
      <c r="F50" s="100"/>
      <c r="G50" s="100"/>
      <c r="H50" s="120">
        <f t="shared" si="33"/>
        <v>51.85185185185185</v>
      </c>
      <c r="I50" s="105">
        <f t="shared" si="46"/>
        <v>81</v>
      </c>
      <c r="J50" s="105">
        <f t="shared" si="41"/>
        <v>42</v>
      </c>
      <c r="K50" s="138">
        <v>28</v>
      </c>
      <c r="L50" s="105"/>
      <c r="M50" s="138">
        <v>14</v>
      </c>
      <c r="N50" s="105">
        <v>39</v>
      </c>
      <c r="O50" s="105"/>
      <c r="P50" s="138"/>
      <c r="Q50" s="105"/>
      <c r="R50" s="105"/>
      <c r="S50" s="138"/>
      <c r="T50" s="105"/>
      <c r="U50" s="105"/>
      <c r="V50" s="105"/>
      <c r="W50" s="138"/>
      <c r="X50" s="105">
        <v>3</v>
      </c>
      <c r="Y50" s="105"/>
      <c r="Z50" s="105"/>
      <c r="AB50" s="129" t="str">
        <f t="shared" si="47"/>
        <v>-</v>
      </c>
      <c r="AC50" s="129" t="str">
        <f t="shared" si="47"/>
        <v>-</v>
      </c>
      <c r="AD50" s="129" t="str">
        <f t="shared" si="47"/>
        <v>-</v>
      </c>
      <c r="AE50" s="129" t="str">
        <f t="shared" si="47"/>
        <v>-</v>
      </c>
      <c r="AF50" s="129" t="str">
        <f t="shared" si="47"/>
        <v>-</v>
      </c>
      <c r="AG50" s="129" t="str">
        <f t="shared" si="47"/>
        <v>-</v>
      </c>
      <c r="AH50" s="129" t="str">
        <f t="shared" si="47"/>
        <v>-</v>
      </c>
      <c r="AI50" s="129" t="str">
        <f t="shared" si="47"/>
        <v>-</v>
      </c>
      <c r="AJ50" s="129" t="str">
        <f t="shared" si="47"/>
        <v>-</v>
      </c>
      <c r="AK50" s="129">
        <f t="shared" si="47"/>
        <v>1</v>
      </c>
      <c r="AL50" s="129" t="str">
        <f t="shared" si="47"/>
        <v>-</v>
      </c>
      <c r="AM50" s="129" t="str">
        <f t="shared" si="47"/>
        <v>-</v>
      </c>
      <c r="AO50" s="121" t="str">
        <f t="shared" si="48"/>
        <v>-</v>
      </c>
      <c r="AP50" s="121" t="str">
        <f t="shared" si="48"/>
        <v>-</v>
      </c>
      <c r="AQ50" s="121" t="str">
        <f t="shared" si="48"/>
        <v>-</v>
      </c>
      <c r="AR50" s="121" t="str">
        <f t="shared" si="48"/>
        <v>-</v>
      </c>
      <c r="AS50" s="121" t="str">
        <f t="shared" si="48"/>
        <v>-</v>
      </c>
      <c r="AT50" s="121" t="str">
        <f t="shared" si="48"/>
        <v>-</v>
      </c>
      <c r="AU50" s="121" t="str">
        <f t="shared" si="48"/>
        <v>-</v>
      </c>
      <c r="AV50" s="121" t="str">
        <f t="shared" si="48"/>
        <v>-</v>
      </c>
      <c r="AW50" s="121" t="str">
        <f t="shared" si="48"/>
        <v>-</v>
      </c>
      <c r="AX50" s="121" t="str">
        <f t="shared" si="48"/>
        <v>-</v>
      </c>
      <c r="AY50" s="121" t="str">
        <f t="shared" si="48"/>
        <v>-</v>
      </c>
      <c r="AZ50" s="121" t="str">
        <f t="shared" si="48"/>
        <v>-</v>
      </c>
      <c r="BB50" s="121" t="str">
        <f t="shared" si="49"/>
        <v>-</v>
      </c>
      <c r="BC50" s="121" t="str">
        <f t="shared" si="49"/>
        <v>-</v>
      </c>
      <c r="BD50" s="121" t="str">
        <f t="shared" si="49"/>
        <v>-</v>
      </c>
      <c r="BE50" s="121" t="str">
        <f t="shared" si="49"/>
        <v>-</v>
      </c>
      <c r="BF50" s="121" t="str">
        <f t="shared" si="49"/>
        <v>-</v>
      </c>
      <c r="BG50" s="121" t="str">
        <f t="shared" si="49"/>
        <v>-</v>
      </c>
      <c r="BH50" s="121" t="str">
        <f t="shared" si="49"/>
        <v>-</v>
      </c>
      <c r="BI50" s="121" t="str">
        <f t="shared" si="49"/>
        <v>-</v>
      </c>
      <c r="BJ50" s="121" t="str">
        <f t="shared" si="49"/>
        <v>-</v>
      </c>
      <c r="BK50" s="121" t="str">
        <f t="shared" si="49"/>
        <v>-</v>
      </c>
      <c r="BL50" s="121" t="str">
        <f t="shared" si="49"/>
        <v>-</v>
      </c>
      <c r="BM50" s="121" t="str">
        <f t="shared" si="49"/>
        <v>-</v>
      </c>
      <c r="BO50" s="121" t="str">
        <f t="shared" si="50"/>
        <v>-</v>
      </c>
      <c r="BP50" s="121" t="str">
        <f t="shared" si="50"/>
        <v>-</v>
      </c>
      <c r="BQ50" s="121" t="str">
        <f t="shared" si="50"/>
        <v>-</v>
      </c>
      <c r="BR50" s="121" t="str">
        <f t="shared" si="50"/>
        <v>-</v>
      </c>
      <c r="BS50" s="121" t="str">
        <f t="shared" si="50"/>
        <v>-</v>
      </c>
      <c r="BT50" s="121" t="str">
        <f t="shared" si="50"/>
        <v>-</v>
      </c>
      <c r="BU50" s="121" t="str">
        <f t="shared" si="50"/>
        <v>-</v>
      </c>
      <c r="BV50" s="121" t="str">
        <f t="shared" si="50"/>
        <v>-</v>
      </c>
      <c r="BW50" s="121" t="str">
        <f t="shared" si="50"/>
        <v>-</v>
      </c>
      <c r="BX50" s="121" t="str">
        <f t="shared" si="50"/>
        <v>-</v>
      </c>
      <c r="BY50" s="121" t="str">
        <f t="shared" si="50"/>
        <v>-</v>
      </c>
      <c r="BZ50" s="121" t="str">
        <f t="shared" si="50"/>
        <v>-</v>
      </c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</row>
    <row r="51" spans="1:91" ht="12.75">
      <c r="A51" s="135">
        <v>19</v>
      </c>
      <c r="B51" s="105" t="s">
        <v>298</v>
      </c>
      <c r="C51" s="100"/>
      <c r="D51" s="100">
        <v>11</v>
      </c>
      <c r="E51" s="100"/>
      <c r="F51" s="100"/>
      <c r="G51" s="100"/>
      <c r="H51" s="120">
        <f t="shared" si="33"/>
        <v>59.25925925925925</v>
      </c>
      <c r="I51" s="105">
        <f t="shared" si="46"/>
        <v>54</v>
      </c>
      <c r="J51" s="105">
        <f t="shared" si="41"/>
        <v>32</v>
      </c>
      <c r="K51" s="105">
        <v>18</v>
      </c>
      <c r="L51" s="105"/>
      <c r="M51" s="105">
        <v>14</v>
      </c>
      <c r="N51" s="105">
        <v>22</v>
      </c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>
        <v>4</v>
      </c>
      <c r="Z51" s="105"/>
      <c r="AB51" s="129" t="str">
        <f t="shared" si="47"/>
        <v>-</v>
      </c>
      <c r="AC51" s="129" t="str">
        <f t="shared" si="47"/>
        <v>-</v>
      </c>
      <c r="AD51" s="129" t="str">
        <f t="shared" si="47"/>
        <v>-</v>
      </c>
      <c r="AE51" s="129" t="str">
        <f t="shared" si="47"/>
        <v>-</v>
      </c>
      <c r="AF51" s="129" t="str">
        <f t="shared" si="47"/>
        <v>-</v>
      </c>
      <c r="AG51" s="129" t="str">
        <f t="shared" si="47"/>
        <v>-</v>
      </c>
      <c r="AH51" s="129" t="str">
        <f t="shared" si="47"/>
        <v>-</v>
      </c>
      <c r="AI51" s="129" t="str">
        <f t="shared" si="47"/>
        <v>-</v>
      </c>
      <c r="AJ51" s="129" t="str">
        <f t="shared" si="47"/>
        <v>-</v>
      </c>
      <c r="AK51" s="129" t="str">
        <f t="shared" si="47"/>
        <v>-</v>
      </c>
      <c r="AL51" s="129" t="str">
        <f t="shared" si="47"/>
        <v>-</v>
      </c>
      <c r="AM51" s="129" t="str">
        <f t="shared" si="47"/>
        <v>-</v>
      </c>
      <c r="AO51" s="121" t="str">
        <f t="shared" si="48"/>
        <v>-</v>
      </c>
      <c r="AP51" s="121" t="str">
        <f t="shared" si="48"/>
        <v>-</v>
      </c>
      <c r="AQ51" s="121" t="str">
        <f t="shared" si="48"/>
        <v>-</v>
      </c>
      <c r="AR51" s="121" t="str">
        <f t="shared" si="48"/>
        <v>-</v>
      </c>
      <c r="AS51" s="121" t="str">
        <f t="shared" si="48"/>
        <v>-</v>
      </c>
      <c r="AT51" s="121" t="str">
        <f t="shared" si="48"/>
        <v>-</v>
      </c>
      <c r="AU51" s="121" t="str">
        <f t="shared" si="48"/>
        <v>-</v>
      </c>
      <c r="AV51" s="121" t="str">
        <f t="shared" si="48"/>
        <v>-</v>
      </c>
      <c r="AW51" s="121" t="str">
        <f t="shared" si="48"/>
        <v>-</v>
      </c>
      <c r="AX51" s="121" t="str">
        <f t="shared" si="48"/>
        <v>-</v>
      </c>
      <c r="AY51" s="121">
        <f t="shared" si="48"/>
        <v>1</v>
      </c>
      <c r="AZ51" s="121" t="str">
        <f t="shared" si="48"/>
        <v>-</v>
      </c>
      <c r="BB51" s="121" t="str">
        <f t="shared" si="49"/>
        <v>-</v>
      </c>
      <c r="BC51" s="121" t="str">
        <f t="shared" si="49"/>
        <v>-</v>
      </c>
      <c r="BD51" s="121" t="str">
        <f t="shared" si="49"/>
        <v>-</v>
      </c>
      <c r="BE51" s="121" t="str">
        <f t="shared" si="49"/>
        <v>-</v>
      </c>
      <c r="BF51" s="121" t="str">
        <f t="shared" si="49"/>
        <v>-</v>
      </c>
      <c r="BG51" s="121" t="str">
        <f t="shared" si="49"/>
        <v>-</v>
      </c>
      <c r="BH51" s="121" t="str">
        <f t="shared" si="49"/>
        <v>-</v>
      </c>
      <c r="BI51" s="121" t="str">
        <f t="shared" si="49"/>
        <v>-</v>
      </c>
      <c r="BJ51" s="121" t="str">
        <f t="shared" si="49"/>
        <v>-</v>
      </c>
      <c r="BK51" s="121" t="str">
        <f t="shared" si="49"/>
        <v>-</v>
      </c>
      <c r="BL51" s="121" t="str">
        <f t="shared" si="49"/>
        <v>-</v>
      </c>
      <c r="BM51" s="121" t="str">
        <f t="shared" si="49"/>
        <v>-</v>
      </c>
      <c r="BO51" s="121" t="str">
        <f t="shared" si="50"/>
        <v>-</v>
      </c>
      <c r="BP51" s="121" t="str">
        <f t="shared" si="50"/>
        <v>-</v>
      </c>
      <c r="BQ51" s="121" t="str">
        <f t="shared" si="50"/>
        <v>-</v>
      </c>
      <c r="BR51" s="121" t="str">
        <f t="shared" si="50"/>
        <v>-</v>
      </c>
      <c r="BS51" s="121" t="str">
        <f t="shared" si="50"/>
        <v>-</v>
      </c>
      <c r="BT51" s="121" t="str">
        <f t="shared" si="50"/>
        <v>-</v>
      </c>
      <c r="BU51" s="121" t="str">
        <f t="shared" si="50"/>
        <v>-</v>
      </c>
      <c r="BV51" s="121" t="str">
        <f t="shared" si="50"/>
        <v>-</v>
      </c>
      <c r="BW51" s="121" t="str">
        <f t="shared" si="50"/>
        <v>-</v>
      </c>
      <c r="BX51" s="121" t="str">
        <f t="shared" si="50"/>
        <v>-</v>
      </c>
      <c r="BY51" s="121" t="str">
        <f t="shared" si="50"/>
        <v>-</v>
      </c>
      <c r="BZ51" s="121" t="str">
        <f t="shared" si="50"/>
        <v>-</v>
      </c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</row>
    <row r="52" spans="1:91" ht="12.75">
      <c r="A52" s="135">
        <v>20</v>
      </c>
      <c r="B52" s="105" t="s">
        <v>299</v>
      </c>
      <c r="C52" s="100"/>
      <c r="D52" s="100">
        <v>12</v>
      </c>
      <c r="E52" s="100"/>
      <c r="F52" s="100"/>
      <c r="G52" s="100"/>
      <c r="H52" s="120">
        <f t="shared" si="33"/>
        <v>40.74074074074074</v>
      </c>
      <c r="I52" s="105">
        <f t="shared" si="46"/>
        <v>54</v>
      </c>
      <c r="J52" s="105">
        <f t="shared" si="41"/>
        <v>22</v>
      </c>
      <c r="K52" s="105">
        <v>22</v>
      </c>
      <c r="L52" s="105"/>
      <c r="M52" s="105"/>
      <c r="N52" s="105">
        <v>32</v>
      </c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>
        <v>2</v>
      </c>
      <c r="AB52" s="129" t="str">
        <f t="shared" si="47"/>
        <v>-</v>
      </c>
      <c r="AC52" s="129" t="str">
        <f t="shared" si="47"/>
        <v>-</v>
      </c>
      <c r="AD52" s="129" t="str">
        <f t="shared" si="47"/>
        <v>-</v>
      </c>
      <c r="AE52" s="129" t="str">
        <f t="shared" si="47"/>
        <v>-</v>
      </c>
      <c r="AF52" s="129" t="str">
        <f t="shared" si="47"/>
        <v>-</v>
      </c>
      <c r="AG52" s="129" t="str">
        <f t="shared" si="47"/>
        <v>-</v>
      </c>
      <c r="AH52" s="129" t="str">
        <f t="shared" si="47"/>
        <v>-</v>
      </c>
      <c r="AI52" s="129" t="str">
        <f t="shared" si="47"/>
        <v>-</v>
      </c>
      <c r="AJ52" s="129" t="str">
        <f t="shared" si="47"/>
        <v>-</v>
      </c>
      <c r="AK52" s="129" t="str">
        <f t="shared" si="47"/>
        <v>-</v>
      </c>
      <c r="AL52" s="129" t="str">
        <f t="shared" si="47"/>
        <v>-</v>
      </c>
      <c r="AM52" s="129" t="str">
        <f t="shared" si="47"/>
        <v>-</v>
      </c>
      <c r="AO52" s="121" t="str">
        <f t="shared" si="48"/>
        <v>-</v>
      </c>
      <c r="AP52" s="121" t="str">
        <f t="shared" si="48"/>
        <v>-</v>
      </c>
      <c r="AQ52" s="121" t="str">
        <f t="shared" si="48"/>
        <v>-</v>
      </c>
      <c r="AR52" s="121" t="str">
        <f t="shared" si="48"/>
        <v>-</v>
      </c>
      <c r="AS52" s="121" t="str">
        <f t="shared" si="48"/>
        <v>-</v>
      </c>
      <c r="AT52" s="121" t="str">
        <f t="shared" si="48"/>
        <v>-</v>
      </c>
      <c r="AU52" s="121" t="str">
        <f t="shared" si="48"/>
        <v>-</v>
      </c>
      <c r="AV52" s="121" t="str">
        <f t="shared" si="48"/>
        <v>-</v>
      </c>
      <c r="AW52" s="121" t="str">
        <f t="shared" si="48"/>
        <v>-</v>
      </c>
      <c r="AX52" s="121" t="str">
        <f t="shared" si="48"/>
        <v>-</v>
      </c>
      <c r="AY52" s="121" t="str">
        <f t="shared" si="48"/>
        <v>-</v>
      </c>
      <c r="AZ52" s="121">
        <f t="shared" si="48"/>
        <v>1</v>
      </c>
      <c r="BB52" s="121" t="str">
        <f t="shared" si="49"/>
        <v>-</v>
      </c>
      <c r="BC52" s="121" t="str">
        <f t="shared" si="49"/>
        <v>-</v>
      </c>
      <c r="BD52" s="121" t="str">
        <f t="shared" si="49"/>
        <v>-</v>
      </c>
      <c r="BE52" s="121" t="str">
        <f t="shared" si="49"/>
        <v>-</v>
      </c>
      <c r="BF52" s="121" t="str">
        <f t="shared" si="49"/>
        <v>-</v>
      </c>
      <c r="BG52" s="121" t="str">
        <f t="shared" si="49"/>
        <v>-</v>
      </c>
      <c r="BH52" s="121" t="str">
        <f t="shared" si="49"/>
        <v>-</v>
      </c>
      <c r="BI52" s="121" t="str">
        <f t="shared" si="49"/>
        <v>-</v>
      </c>
      <c r="BJ52" s="121" t="str">
        <f t="shared" si="49"/>
        <v>-</v>
      </c>
      <c r="BK52" s="121" t="str">
        <f t="shared" si="49"/>
        <v>-</v>
      </c>
      <c r="BL52" s="121" t="str">
        <f t="shared" si="49"/>
        <v>-</v>
      </c>
      <c r="BM52" s="121" t="str">
        <f t="shared" si="49"/>
        <v>-</v>
      </c>
      <c r="BO52" s="121" t="str">
        <f t="shared" si="50"/>
        <v>-</v>
      </c>
      <c r="BP52" s="121" t="str">
        <f t="shared" si="50"/>
        <v>-</v>
      </c>
      <c r="BQ52" s="121" t="str">
        <f t="shared" si="50"/>
        <v>-</v>
      </c>
      <c r="BR52" s="121" t="str">
        <f t="shared" si="50"/>
        <v>-</v>
      </c>
      <c r="BS52" s="121" t="str">
        <f t="shared" si="50"/>
        <v>-</v>
      </c>
      <c r="BT52" s="121" t="str">
        <f t="shared" si="50"/>
        <v>-</v>
      </c>
      <c r="BU52" s="121" t="str">
        <f t="shared" si="50"/>
        <v>-</v>
      </c>
      <c r="BV52" s="121" t="str">
        <f t="shared" si="50"/>
        <v>-</v>
      </c>
      <c r="BW52" s="121" t="str">
        <f t="shared" si="50"/>
        <v>-</v>
      </c>
      <c r="BX52" s="121" t="str">
        <f t="shared" si="50"/>
        <v>-</v>
      </c>
      <c r="BY52" s="121" t="str">
        <f t="shared" si="50"/>
        <v>-</v>
      </c>
      <c r="BZ52" s="121" t="str">
        <f t="shared" si="50"/>
        <v>-</v>
      </c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</row>
    <row r="53" spans="1:91" ht="12.75">
      <c r="A53" s="135">
        <v>21</v>
      </c>
      <c r="B53" s="130" t="s">
        <v>300</v>
      </c>
      <c r="C53" s="100"/>
      <c r="D53" s="100">
        <v>10</v>
      </c>
      <c r="E53" s="100"/>
      <c r="F53" s="100"/>
      <c r="G53" s="100"/>
      <c r="H53" s="120">
        <f t="shared" si="33"/>
        <v>51.85185185185185</v>
      </c>
      <c r="I53" s="105">
        <f t="shared" si="46"/>
        <v>54</v>
      </c>
      <c r="J53" s="105">
        <f t="shared" si="41"/>
        <v>28</v>
      </c>
      <c r="K53" s="105">
        <v>16</v>
      </c>
      <c r="L53" s="105">
        <v>12</v>
      </c>
      <c r="M53" s="105"/>
      <c r="N53" s="105">
        <v>26</v>
      </c>
      <c r="O53" s="105"/>
      <c r="P53" s="105"/>
      <c r="Q53" s="105"/>
      <c r="R53" s="105"/>
      <c r="S53" s="105"/>
      <c r="T53" s="105"/>
      <c r="U53" s="105"/>
      <c r="V53" s="105"/>
      <c r="W53" s="105"/>
      <c r="X53" s="105">
        <v>2</v>
      </c>
      <c r="Y53" s="105"/>
      <c r="Z53" s="105"/>
      <c r="AB53" s="129" t="str">
        <f t="shared" si="47"/>
        <v>-</v>
      </c>
      <c r="AC53" s="129" t="str">
        <f t="shared" si="47"/>
        <v>-</v>
      </c>
      <c r="AD53" s="129" t="str">
        <f t="shared" si="47"/>
        <v>-</v>
      </c>
      <c r="AE53" s="129" t="str">
        <f t="shared" si="47"/>
        <v>-</v>
      </c>
      <c r="AF53" s="129" t="str">
        <f t="shared" si="47"/>
        <v>-</v>
      </c>
      <c r="AG53" s="129" t="str">
        <f t="shared" si="47"/>
        <v>-</v>
      </c>
      <c r="AH53" s="129" t="str">
        <f t="shared" si="47"/>
        <v>-</v>
      </c>
      <c r="AI53" s="129" t="str">
        <f t="shared" si="47"/>
        <v>-</v>
      </c>
      <c r="AJ53" s="129" t="str">
        <f t="shared" si="47"/>
        <v>-</v>
      </c>
      <c r="AK53" s="129" t="str">
        <f t="shared" si="47"/>
        <v>-</v>
      </c>
      <c r="AL53" s="129" t="str">
        <f t="shared" si="47"/>
        <v>-</v>
      </c>
      <c r="AM53" s="129" t="str">
        <f t="shared" si="47"/>
        <v>-</v>
      </c>
      <c r="AO53" s="121" t="str">
        <f t="shared" si="48"/>
        <v>-</v>
      </c>
      <c r="AP53" s="121" t="str">
        <f t="shared" si="48"/>
        <v>-</v>
      </c>
      <c r="AQ53" s="121" t="str">
        <f t="shared" si="48"/>
        <v>-</v>
      </c>
      <c r="AR53" s="121" t="str">
        <f t="shared" si="48"/>
        <v>-</v>
      </c>
      <c r="AS53" s="121" t="str">
        <f t="shared" si="48"/>
        <v>-</v>
      </c>
      <c r="AT53" s="121" t="str">
        <f t="shared" si="48"/>
        <v>-</v>
      </c>
      <c r="AU53" s="121" t="str">
        <f t="shared" si="48"/>
        <v>-</v>
      </c>
      <c r="AV53" s="121" t="str">
        <f t="shared" si="48"/>
        <v>-</v>
      </c>
      <c r="AW53" s="121" t="str">
        <f t="shared" si="48"/>
        <v>-</v>
      </c>
      <c r="AX53" s="121">
        <f t="shared" si="48"/>
        <v>1</v>
      </c>
      <c r="AY53" s="121" t="str">
        <f t="shared" si="48"/>
        <v>-</v>
      </c>
      <c r="AZ53" s="121" t="str">
        <f t="shared" si="48"/>
        <v>-</v>
      </c>
      <c r="BB53" s="121" t="str">
        <f t="shared" si="49"/>
        <v>-</v>
      </c>
      <c r="BC53" s="121" t="str">
        <f t="shared" si="49"/>
        <v>-</v>
      </c>
      <c r="BD53" s="121" t="str">
        <f t="shared" si="49"/>
        <v>-</v>
      </c>
      <c r="BE53" s="121" t="str">
        <f t="shared" si="49"/>
        <v>-</v>
      </c>
      <c r="BF53" s="121" t="str">
        <f t="shared" si="49"/>
        <v>-</v>
      </c>
      <c r="BG53" s="121" t="str">
        <f t="shared" si="49"/>
        <v>-</v>
      </c>
      <c r="BH53" s="121" t="str">
        <f t="shared" si="49"/>
        <v>-</v>
      </c>
      <c r="BI53" s="121" t="str">
        <f t="shared" si="49"/>
        <v>-</v>
      </c>
      <c r="BJ53" s="121" t="str">
        <f t="shared" si="49"/>
        <v>-</v>
      </c>
      <c r="BK53" s="121" t="str">
        <f t="shared" si="49"/>
        <v>-</v>
      </c>
      <c r="BL53" s="121" t="str">
        <f t="shared" si="49"/>
        <v>-</v>
      </c>
      <c r="BM53" s="121" t="str">
        <f t="shared" si="49"/>
        <v>-</v>
      </c>
      <c r="BO53" s="121" t="str">
        <f t="shared" si="50"/>
        <v>-</v>
      </c>
      <c r="BP53" s="121" t="str">
        <f t="shared" si="50"/>
        <v>-</v>
      </c>
      <c r="BQ53" s="121" t="str">
        <f t="shared" si="50"/>
        <v>-</v>
      </c>
      <c r="BR53" s="121" t="str">
        <f t="shared" si="50"/>
        <v>-</v>
      </c>
      <c r="BS53" s="121" t="str">
        <f t="shared" si="50"/>
        <v>-</v>
      </c>
      <c r="BT53" s="121" t="str">
        <f t="shared" si="50"/>
        <v>-</v>
      </c>
      <c r="BU53" s="121" t="str">
        <f t="shared" si="50"/>
        <v>-</v>
      </c>
      <c r="BV53" s="121" t="str">
        <f t="shared" si="50"/>
        <v>-</v>
      </c>
      <c r="BW53" s="121" t="str">
        <f t="shared" si="50"/>
        <v>-</v>
      </c>
      <c r="BX53" s="121" t="str">
        <f t="shared" si="50"/>
        <v>-</v>
      </c>
      <c r="BY53" s="121" t="str">
        <f t="shared" si="50"/>
        <v>-</v>
      </c>
      <c r="BZ53" s="121" t="str">
        <f t="shared" si="50"/>
        <v>-</v>
      </c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</row>
    <row r="54" spans="1:91" ht="12.75">
      <c r="A54" s="135">
        <v>22</v>
      </c>
      <c r="B54" s="105" t="s">
        <v>301</v>
      </c>
      <c r="C54" s="100"/>
      <c r="D54" s="100">
        <v>8</v>
      </c>
      <c r="E54" s="100"/>
      <c r="F54" s="100">
        <v>8</v>
      </c>
      <c r="G54" s="100"/>
      <c r="H54" s="120">
        <f t="shared" si="33"/>
        <v>59.25925925925925</v>
      </c>
      <c r="I54" s="105">
        <f t="shared" si="46"/>
        <v>54</v>
      </c>
      <c r="J54" s="105">
        <f t="shared" si="41"/>
        <v>32</v>
      </c>
      <c r="K54" s="105">
        <v>18</v>
      </c>
      <c r="L54" s="105"/>
      <c r="M54" s="105">
        <v>14</v>
      </c>
      <c r="N54" s="105">
        <v>22</v>
      </c>
      <c r="O54" s="105"/>
      <c r="P54" s="105"/>
      <c r="Q54" s="105"/>
      <c r="R54" s="105"/>
      <c r="S54" s="105"/>
      <c r="T54" s="105"/>
      <c r="U54" s="105"/>
      <c r="V54" s="105">
        <v>4</v>
      </c>
      <c r="W54" s="105"/>
      <c r="X54" s="105"/>
      <c r="Y54" s="105"/>
      <c r="Z54" s="105"/>
      <c r="AB54" s="129" t="str">
        <f t="shared" si="47"/>
        <v>-</v>
      </c>
      <c r="AC54" s="129" t="str">
        <f t="shared" si="47"/>
        <v>-</v>
      </c>
      <c r="AD54" s="129" t="str">
        <f t="shared" si="47"/>
        <v>-</v>
      </c>
      <c r="AE54" s="129" t="str">
        <f t="shared" si="47"/>
        <v>-</v>
      </c>
      <c r="AF54" s="129" t="str">
        <f t="shared" si="47"/>
        <v>-</v>
      </c>
      <c r="AG54" s="129" t="str">
        <f t="shared" si="47"/>
        <v>-</v>
      </c>
      <c r="AH54" s="129" t="str">
        <f t="shared" si="47"/>
        <v>-</v>
      </c>
      <c r="AI54" s="129" t="str">
        <f t="shared" si="47"/>
        <v>-</v>
      </c>
      <c r="AJ54" s="129" t="str">
        <f t="shared" si="47"/>
        <v>-</v>
      </c>
      <c r="AK54" s="129" t="str">
        <f t="shared" si="47"/>
        <v>-</v>
      </c>
      <c r="AL54" s="129" t="str">
        <f t="shared" si="47"/>
        <v>-</v>
      </c>
      <c r="AM54" s="129" t="str">
        <f t="shared" si="47"/>
        <v>-</v>
      </c>
      <c r="AO54" s="121" t="str">
        <f t="shared" si="48"/>
        <v>-</v>
      </c>
      <c r="AP54" s="121" t="str">
        <f t="shared" si="48"/>
        <v>-</v>
      </c>
      <c r="AQ54" s="121" t="str">
        <f t="shared" si="48"/>
        <v>-</v>
      </c>
      <c r="AR54" s="121" t="str">
        <f t="shared" si="48"/>
        <v>-</v>
      </c>
      <c r="AS54" s="121" t="str">
        <f t="shared" si="48"/>
        <v>-</v>
      </c>
      <c r="AT54" s="121" t="str">
        <f t="shared" si="48"/>
        <v>-</v>
      </c>
      <c r="AU54" s="121" t="str">
        <f t="shared" si="48"/>
        <v>-</v>
      </c>
      <c r="AV54" s="121">
        <f t="shared" si="48"/>
        <v>1</v>
      </c>
      <c r="AW54" s="121" t="str">
        <f t="shared" si="48"/>
        <v>-</v>
      </c>
      <c r="AX54" s="121" t="str">
        <f t="shared" si="48"/>
        <v>-</v>
      </c>
      <c r="AY54" s="121" t="str">
        <f t="shared" si="48"/>
        <v>-</v>
      </c>
      <c r="AZ54" s="121" t="str">
        <f t="shared" si="48"/>
        <v>-</v>
      </c>
      <c r="BB54" s="121" t="str">
        <f t="shared" si="49"/>
        <v>-</v>
      </c>
      <c r="BC54" s="121" t="str">
        <f t="shared" si="49"/>
        <v>-</v>
      </c>
      <c r="BD54" s="121" t="str">
        <f t="shared" si="49"/>
        <v>-</v>
      </c>
      <c r="BE54" s="121" t="str">
        <f t="shared" si="49"/>
        <v>-</v>
      </c>
      <c r="BF54" s="121" t="str">
        <f t="shared" si="49"/>
        <v>-</v>
      </c>
      <c r="BG54" s="121" t="str">
        <f t="shared" si="49"/>
        <v>-</v>
      </c>
      <c r="BH54" s="121" t="str">
        <f t="shared" si="49"/>
        <v>-</v>
      </c>
      <c r="BI54" s="121" t="str">
        <f t="shared" si="49"/>
        <v>-</v>
      </c>
      <c r="BJ54" s="121" t="str">
        <f t="shared" si="49"/>
        <v>-</v>
      </c>
      <c r="BK54" s="121" t="str">
        <f t="shared" si="49"/>
        <v>-</v>
      </c>
      <c r="BL54" s="121" t="str">
        <f t="shared" si="49"/>
        <v>-</v>
      </c>
      <c r="BM54" s="121" t="str">
        <f t="shared" si="49"/>
        <v>-</v>
      </c>
      <c r="BO54" s="121" t="str">
        <f t="shared" si="50"/>
        <v>-</v>
      </c>
      <c r="BP54" s="121" t="str">
        <f t="shared" si="50"/>
        <v>-</v>
      </c>
      <c r="BQ54" s="121" t="str">
        <f t="shared" si="50"/>
        <v>-</v>
      </c>
      <c r="BR54" s="121" t="str">
        <f t="shared" si="50"/>
        <v>-</v>
      </c>
      <c r="BS54" s="121" t="str">
        <f t="shared" si="50"/>
        <v>-</v>
      </c>
      <c r="BT54" s="121" t="str">
        <f t="shared" si="50"/>
        <v>-</v>
      </c>
      <c r="BU54" s="121" t="str">
        <f t="shared" si="50"/>
        <v>-</v>
      </c>
      <c r="BV54" s="121">
        <f t="shared" si="50"/>
        <v>1</v>
      </c>
      <c r="BW54" s="121" t="str">
        <f t="shared" si="50"/>
        <v>-</v>
      </c>
      <c r="BX54" s="121" t="str">
        <f t="shared" si="50"/>
        <v>-</v>
      </c>
      <c r="BY54" s="121" t="str">
        <f t="shared" si="50"/>
        <v>-</v>
      </c>
      <c r="BZ54" s="121" t="str">
        <f t="shared" si="50"/>
        <v>-</v>
      </c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</row>
    <row r="55" spans="1:91" ht="12.75">
      <c r="A55" s="135">
        <v>23</v>
      </c>
      <c r="B55" s="105" t="s">
        <v>302</v>
      </c>
      <c r="C55" s="100"/>
      <c r="D55" s="100">
        <v>9</v>
      </c>
      <c r="E55" s="100"/>
      <c r="F55" s="100">
        <v>9</v>
      </c>
      <c r="G55" s="100"/>
      <c r="H55" s="120">
        <f t="shared" si="33"/>
        <v>66.66666666666666</v>
      </c>
      <c r="I55" s="105">
        <f t="shared" si="46"/>
        <v>54</v>
      </c>
      <c r="J55" s="105">
        <f t="shared" si="41"/>
        <v>36</v>
      </c>
      <c r="K55" s="105">
        <v>24</v>
      </c>
      <c r="L55" s="105"/>
      <c r="M55" s="105">
        <v>12</v>
      </c>
      <c r="N55" s="105">
        <v>18</v>
      </c>
      <c r="O55" s="105"/>
      <c r="P55" s="105"/>
      <c r="Q55" s="105"/>
      <c r="R55" s="105"/>
      <c r="S55" s="105"/>
      <c r="T55" s="105"/>
      <c r="U55" s="105"/>
      <c r="V55" s="105"/>
      <c r="W55" s="105">
        <v>3</v>
      </c>
      <c r="X55" s="105"/>
      <c r="Y55" s="105"/>
      <c r="Z55" s="105"/>
      <c r="AB55" s="129" t="str">
        <f t="shared" si="47"/>
        <v>-</v>
      </c>
      <c r="AC55" s="129" t="str">
        <f t="shared" si="47"/>
        <v>-</v>
      </c>
      <c r="AD55" s="129" t="str">
        <f t="shared" si="47"/>
        <v>-</v>
      </c>
      <c r="AE55" s="129" t="str">
        <f t="shared" si="47"/>
        <v>-</v>
      </c>
      <c r="AF55" s="129" t="str">
        <f t="shared" si="47"/>
        <v>-</v>
      </c>
      <c r="AG55" s="129" t="str">
        <f t="shared" si="47"/>
        <v>-</v>
      </c>
      <c r="AH55" s="129" t="str">
        <f t="shared" si="47"/>
        <v>-</v>
      </c>
      <c r="AI55" s="129" t="str">
        <f t="shared" si="47"/>
        <v>-</v>
      </c>
      <c r="AJ55" s="129" t="str">
        <f t="shared" si="47"/>
        <v>-</v>
      </c>
      <c r="AK55" s="129" t="str">
        <f t="shared" si="47"/>
        <v>-</v>
      </c>
      <c r="AL55" s="129" t="str">
        <f t="shared" si="47"/>
        <v>-</v>
      </c>
      <c r="AM55" s="129" t="str">
        <f t="shared" si="47"/>
        <v>-</v>
      </c>
      <c r="AO55" s="121" t="str">
        <f t="shared" si="48"/>
        <v>-</v>
      </c>
      <c r="AP55" s="121" t="str">
        <f t="shared" si="48"/>
        <v>-</v>
      </c>
      <c r="AQ55" s="121" t="str">
        <f t="shared" si="48"/>
        <v>-</v>
      </c>
      <c r="AR55" s="121" t="str">
        <f t="shared" si="48"/>
        <v>-</v>
      </c>
      <c r="AS55" s="121" t="str">
        <f t="shared" si="48"/>
        <v>-</v>
      </c>
      <c r="AT55" s="121" t="str">
        <f t="shared" si="48"/>
        <v>-</v>
      </c>
      <c r="AU55" s="121" t="str">
        <f t="shared" si="48"/>
        <v>-</v>
      </c>
      <c r="AV55" s="121" t="str">
        <f t="shared" si="48"/>
        <v>-</v>
      </c>
      <c r="AW55" s="121">
        <f t="shared" si="48"/>
        <v>1</v>
      </c>
      <c r="AX55" s="121" t="str">
        <f t="shared" si="48"/>
        <v>-</v>
      </c>
      <c r="AY55" s="121" t="str">
        <f t="shared" si="48"/>
        <v>-</v>
      </c>
      <c r="AZ55" s="121" t="str">
        <f t="shared" si="48"/>
        <v>-</v>
      </c>
      <c r="BB55" s="121" t="str">
        <f t="shared" si="49"/>
        <v>-</v>
      </c>
      <c r="BC55" s="121" t="str">
        <f t="shared" si="49"/>
        <v>-</v>
      </c>
      <c r="BD55" s="121" t="str">
        <f t="shared" si="49"/>
        <v>-</v>
      </c>
      <c r="BE55" s="121" t="str">
        <f t="shared" si="49"/>
        <v>-</v>
      </c>
      <c r="BF55" s="121" t="str">
        <f t="shared" si="49"/>
        <v>-</v>
      </c>
      <c r="BG55" s="121" t="str">
        <f t="shared" si="49"/>
        <v>-</v>
      </c>
      <c r="BH55" s="121" t="str">
        <f t="shared" si="49"/>
        <v>-</v>
      </c>
      <c r="BI55" s="121" t="str">
        <f t="shared" si="49"/>
        <v>-</v>
      </c>
      <c r="BJ55" s="121" t="str">
        <f t="shared" si="49"/>
        <v>-</v>
      </c>
      <c r="BK55" s="121" t="str">
        <f t="shared" si="49"/>
        <v>-</v>
      </c>
      <c r="BL55" s="121" t="str">
        <f t="shared" si="49"/>
        <v>-</v>
      </c>
      <c r="BM55" s="121" t="str">
        <f t="shared" si="49"/>
        <v>-</v>
      </c>
      <c r="BO55" s="121" t="str">
        <f t="shared" si="50"/>
        <v>-</v>
      </c>
      <c r="BP55" s="121" t="str">
        <f t="shared" si="50"/>
        <v>-</v>
      </c>
      <c r="BQ55" s="121" t="str">
        <f t="shared" si="50"/>
        <v>-</v>
      </c>
      <c r="BR55" s="121" t="str">
        <f t="shared" si="50"/>
        <v>-</v>
      </c>
      <c r="BS55" s="121" t="str">
        <f t="shared" si="50"/>
        <v>-</v>
      </c>
      <c r="BT55" s="121" t="str">
        <f t="shared" si="50"/>
        <v>-</v>
      </c>
      <c r="BU55" s="121" t="str">
        <f t="shared" si="50"/>
        <v>-</v>
      </c>
      <c r="BV55" s="121" t="str">
        <f t="shared" si="50"/>
        <v>-</v>
      </c>
      <c r="BW55" s="121">
        <f t="shared" si="50"/>
        <v>1</v>
      </c>
      <c r="BX55" s="121" t="str">
        <f t="shared" si="50"/>
        <v>-</v>
      </c>
      <c r="BY55" s="121" t="str">
        <f t="shared" si="50"/>
        <v>-</v>
      </c>
      <c r="BZ55" s="121" t="str">
        <f t="shared" si="50"/>
        <v>-</v>
      </c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</row>
    <row r="56" spans="1:91" ht="12.75">
      <c r="A56" s="107">
        <v>4</v>
      </c>
      <c r="B56" s="107" t="s">
        <v>303</v>
      </c>
      <c r="C56" s="107"/>
      <c r="D56" s="107"/>
      <c r="E56" s="107"/>
      <c r="F56" s="107"/>
      <c r="G56" s="107"/>
      <c r="H56" s="125">
        <f t="shared" si="33"/>
        <v>55.938697318007655</v>
      </c>
      <c r="I56" s="107">
        <f aca="true" t="shared" si="51" ref="I56:Z56">SUM(I57:I64)</f>
        <v>783</v>
      </c>
      <c r="J56" s="107">
        <f t="shared" si="51"/>
        <v>438</v>
      </c>
      <c r="K56" s="107">
        <f t="shared" si="51"/>
        <v>248</v>
      </c>
      <c r="L56" s="107">
        <f t="shared" si="51"/>
        <v>50</v>
      </c>
      <c r="M56" s="107">
        <f t="shared" si="51"/>
        <v>140</v>
      </c>
      <c r="N56" s="107">
        <f t="shared" si="51"/>
        <v>345</v>
      </c>
      <c r="O56" s="107">
        <f t="shared" si="51"/>
        <v>0</v>
      </c>
      <c r="P56" s="107">
        <f t="shared" si="51"/>
        <v>0</v>
      </c>
      <c r="Q56" s="107">
        <f t="shared" si="51"/>
        <v>4</v>
      </c>
      <c r="R56" s="107">
        <f t="shared" si="51"/>
        <v>0</v>
      </c>
      <c r="S56" s="107">
        <f t="shared" si="51"/>
        <v>4</v>
      </c>
      <c r="T56" s="107">
        <f t="shared" si="51"/>
        <v>0</v>
      </c>
      <c r="U56" s="107">
        <f t="shared" si="51"/>
        <v>7</v>
      </c>
      <c r="V56" s="107">
        <f t="shared" si="51"/>
        <v>10</v>
      </c>
      <c r="W56" s="107">
        <f t="shared" si="51"/>
        <v>4</v>
      </c>
      <c r="X56" s="107">
        <f t="shared" si="51"/>
        <v>3</v>
      </c>
      <c r="Y56" s="107">
        <f t="shared" si="51"/>
        <v>3</v>
      </c>
      <c r="Z56" s="107">
        <f t="shared" si="51"/>
        <v>6</v>
      </c>
      <c r="AB56" s="126">
        <f aca="true" t="shared" si="52" ref="AB56:AM56">SUM(AB57:AB64)</f>
        <v>0</v>
      </c>
      <c r="AC56" s="126">
        <f t="shared" si="52"/>
        <v>0</v>
      </c>
      <c r="AD56" s="126">
        <f t="shared" si="52"/>
        <v>1</v>
      </c>
      <c r="AE56" s="126">
        <f t="shared" si="52"/>
        <v>0</v>
      </c>
      <c r="AF56" s="126">
        <f t="shared" si="52"/>
        <v>1</v>
      </c>
      <c r="AG56" s="126">
        <f t="shared" si="52"/>
        <v>0</v>
      </c>
      <c r="AH56" s="126">
        <f t="shared" si="52"/>
        <v>2</v>
      </c>
      <c r="AI56" s="126">
        <f t="shared" si="52"/>
        <v>1</v>
      </c>
      <c r="AJ56" s="126">
        <f t="shared" si="52"/>
        <v>1</v>
      </c>
      <c r="AK56" s="126">
        <f t="shared" si="52"/>
        <v>1</v>
      </c>
      <c r="AL56" s="126">
        <f t="shared" si="52"/>
        <v>0</v>
      </c>
      <c r="AM56" s="126">
        <f t="shared" si="52"/>
        <v>0</v>
      </c>
      <c r="AO56" s="126">
        <f aca="true" t="shared" si="53" ref="AO56:AZ56">SUM(AO57:AO64)</f>
        <v>0</v>
      </c>
      <c r="AP56" s="126">
        <f t="shared" si="53"/>
        <v>0</v>
      </c>
      <c r="AQ56" s="126">
        <f t="shared" si="53"/>
        <v>0</v>
      </c>
      <c r="AR56" s="126">
        <f t="shared" si="53"/>
        <v>0</v>
      </c>
      <c r="AS56" s="126">
        <f t="shared" si="53"/>
        <v>0</v>
      </c>
      <c r="AT56" s="126">
        <f t="shared" si="53"/>
        <v>0</v>
      </c>
      <c r="AU56" s="126">
        <f t="shared" si="53"/>
        <v>0</v>
      </c>
      <c r="AV56" s="126">
        <f t="shared" si="53"/>
        <v>0</v>
      </c>
      <c r="AW56" s="126">
        <f t="shared" si="53"/>
        <v>0</v>
      </c>
      <c r="AX56" s="126">
        <f t="shared" si="53"/>
        <v>0</v>
      </c>
      <c r="AY56" s="126">
        <f t="shared" si="53"/>
        <v>1</v>
      </c>
      <c r="AZ56" s="126">
        <f t="shared" si="53"/>
        <v>1</v>
      </c>
      <c r="BB56" s="126">
        <f aca="true" t="shared" si="54" ref="BB56:BM56">SUM(BB57:BB64)</f>
        <v>0</v>
      </c>
      <c r="BC56" s="126">
        <f t="shared" si="54"/>
        <v>0</v>
      </c>
      <c r="BD56" s="126">
        <f t="shared" si="54"/>
        <v>0</v>
      </c>
      <c r="BE56" s="126">
        <f t="shared" si="54"/>
        <v>0</v>
      </c>
      <c r="BF56" s="126">
        <f t="shared" si="54"/>
        <v>0</v>
      </c>
      <c r="BG56" s="126">
        <f t="shared" si="54"/>
        <v>0</v>
      </c>
      <c r="BH56" s="126">
        <f t="shared" si="54"/>
        <v>0</v>
      </c>
      <c r="BI56" s="126">
        <f t="shared" si="54"/>
        <v>1</v>
      </c>
      <c r="BJ56" s="126">
        <f t="shared" si="54"/>
        <v>0</v>
      </c>
      <c r="BK56" s="126">
        <f t="shared" si="54"/>
        <v>0</v>
      </c>
      <c r="BL56" s="126">
        <f t="shared" si="54"/>
        <v>0</v>
      </c>
      <c r="BM56" s="126">
        <f t="shared" si="54"/>
        <v>0</v>
      </c>
      <c r="BO56" s="126">
        <f aca="true" t="shared" si="55" ref="BO56:BZ56">SUM(BO57:BO64)</f>
        <v>0</v>
      </c>
      <c r="BP56" s="126">
        <f t="shared" si="55"/>
        <v>0</v>
      </c>
      <c r="BQ56" s="126">
        <f t="shared" si="55"/>
        <v>0</v>
      </c>
      <c r="BR56" s="126">
        <f t="shared" si="55"/>
        <v>0</v>
      </c>
      <c r="BS56" s="126">
        <f t="shared" si="55"/>
        <v>0</v>
      </c>
      <c r="BT56" s="126">
        <f t="shared" si="55"/>
        <v>0</v>
      </c>
      <c r="BU56" s="126">
        <f t="shared" si="55"/>
        <v>0</v>
      </c>
      <c r="BV56" s="126">
        <f t="shared" si="55"/>
        <v>0</v>
      </c>
      <c r="BW56" s="126">
        <f t="shared" si="55"/>
        <v>0</v>
      </c>
      <c r="BX56" s="126">
        <f t="shared" si="55"/>
        <v>0</v>
      </c>
      <c r="BY56" s="126">
        <f t="shared" si="55"/>
        <v>0</v>
      </c>
      <c r="BZ56" s="126">
        <f t="shared" si="55"/>
        <v>1</v>
      </c>
      <c r="CB56" s="126">
        <f aca="true" t="shared" si="56" ref="CB56:CM56">SUM(CB57:CB64)</f>
        <v>0</v>
      </c>
      <c r="CC56" s="126">
        <f t="shared" si="56"/>
        <v>0</v>
      </c>
      <c r="CD56" s="126">
        <f t="shared" si="56"/>
        <v>1</v>
      </c>
      <c r="CE56" s="126">
        <f t="shared" si="56"/>
        <v>0</v>
      </c>
      <c r="CF56" s="126">
        <f t="shared" si="56"/>
        <v>3</v>
      </c>
      <c r="CG56" s="126">
        <f t="shared" si="56"/>
        <v>0</v>
      </c>
      <c r="CH56" s="126">
        <f t="shared" si="56"/>
        <v>3</v>
      </c>
      <c r="CI56" s="126">
        <f t="shared" si="56"/>
        <v>1</v>
      </c>
      <c r="CJ56" s="126">
        <f t="shared" si="56"/>
        <v>2</v>
      </c>
      <c r="CK56" s="126">
        <f t="shared" si="56"/>
        <v>2</v>
      </c>
      <c r="CL56" s="126">
        <f t="shared" si="56"/>
        <v>0</v>
      </c>
      <c r="CM56" s="126">
        <f t="shared" si="56"/>
        <v>0</v>
      </c>
    </row>
    <row r="57" spans="1:91" ht="12.75">
      <c r="A57" s="131" t="s">
        <v>304</v>
      </c>
      <c r="B57" s="105" t="s">
        <v>305</v>
      </c>
      <c r="C57" s="100"/>
      <c r="D57" s="100">
        <v>11</v>
      </c>
      <c r="E57" s="100"/>
      <c r="F57" s="100"/>
      <c r="G57" s="100"/>
      <c r="H57" s="120">
        <f t="shared" si="33"/>
        <v>44.44444444444444</v>
      </c>
      <c r="I57" s="105">
        <f aca="true" t="shared" si="57" ref="I57:I64">J57+N57</f>
        <v>54</v>
      </c>
      <c r="J57" s="105">
        <f aca="true" t="shared" si="58" ref="J57:J64">O57*O$6+P57*P$6+Q57*Q$6+R57*R$6+S57*S$6+T57*T$6+U57*U$6+V57*V$6+W57*W$6+X57*X$6+Y57*Y$6+Z57*Z$6</f>
        <v>24</v>
      </c>
      <c r="K57" s="105">
        <v>12</v>
      </c>
      <c r="L57" s="105">
        <v>12</v>
      </c>
      <c r="M57" s="105"/>
      <c r="N57" s="105">
        <v>30</v>
      </c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>
        <v>3</v>
      </c>
      <c r="Z57" s="105"/>
      <c r="AB57" s="129" t="str">
        <f aca="true" t="shared" si="59" ref="AB57:AM64">IF(ISERROR(SEARCH(AB$7,$C57,1)),"-",IF(COUNTIF($C57,AB$7)=1,1,IF(ISERROR(SEARCH(CONCATENATE(AB$7,","),$C57,1)),IF(ISERROR(SEARCH(CONCATENATE(",",AB$7),$C57,1)),"-",1),1)))</f>
        <v>-</v>
      </c>
      <c r="AC57" s="129" t="str">
        <f t="shared" si="59"/>
        <v>-</v>
      </c>
      <c r="AD57" s="129" t="str">
        <f t="shared" si="59"/>
        <v>-</v>
      </c>
      <c r="AE57" s="129" t="str">
        <f t="shared" si="59"/>
        <v>-</v>
      </c>
      <c r="AF57" s="129" t="str">
        <f t="shared" si="59"/>
        <v>-</v>
      </c>
      <c r="AG57" s="129" t="str">
        <f t="shared" si="59"/>
        <v>-</v>
      </c>
      <c r="AH57" s="129" t="str">
        <f t="shared" si="59"/>
        <v>-</v>
      </c>
      <c r="AI57" s="129" t="str">
        <f t="shared" si="59"/>
        <v>-</v>
      </c>
      <c r="AJ57" s="129" t="str">
        <f t="shared" si="59"/>
        <v>-</v>
      </c>
      <c r="AK57" s="129" t="str">
        <f t="shared" si="59"/>
        <v>-</v>
      </c>
      <c r="AL57" s="129" t="str">
        <f t="shared" si="59"/>
        <v>-</v>
      </c>
      <c r="AM57" s="129" t="str">
        <f t="shared" si="59"/>
        <v>-</v>
      </c>
      <c r="AO57" s="121" t="str">
        <f aca="true" t="shared" si="60" ref="AO57:AZ64">IF(ISERROR(SEARCH(AO$7,$D57,1)),"-",IF(COUNTIF($D57,AO$7)=1,1,IF(ISERROR(SEARCH(CONCATENATE(AO$7,","),$D57,1)),IF(ISERROR(SEARCH(CONCATENATE(",",AO$7),$D57,1)),"-",1),1)))</f>
        <v>-</v>
      </c>
      <c r="AP57" s="121" t="str">
        <f t="shared" si="60"/>
        <v>-</v>
      </c>
      <c r="AQ57" s="121" t="str">
        <f t="shared" si="60"/>
        <v>-</v>
      </c>
      <c r="AR57" s="121" t="str">
        <f t="shared" si="60"/>
        <v>-</v>
      </c>
      <c r="AS57" s="121" t="str">
        <f t="shared" si="60"/>
        <v>-</v>
      </c>
      <c r="AT57" s="121" t="str">
        <f t="shared" si="60"/>
        <v>-</v>
      </c>
      <c r="AU57" s="121" t="str">
        <f t="shared" si="60"/>
        <v>-</v>
      </c>
      <c r="AV57" s="121" t="str">
        <f t="shared" si="60"/>
        <v>-</v>
      </c>
      <c r="AW57" s="121" t="str">
        <f t="shared" si="60"/>
        <v>-</v>
      </c>
      <c r="AX57" s="121" t="str">
        <f t="shared" si="60"/>
        <v>-</v>
      </c>
      <c r="AY57" s="121">
        <f t="shared" si="60"/>
        <v>1</v>
      </c>
      <c r="AZ57" s="121" t="str">
        <f t="shared" si="60"/>
        <v>-</v>
      </c>
      <c r="BB57" s="121" t="str">
        <f aca="true" t="shared" si="61" ref="BB57:BM64">IF(ISERROR(SEARCH(BB$7,$E57,1)),"-",IF(COUNTIF($E57,BB$7)=1,1,IF(ISERROR(SEARCH(CONCATENATE(BB$7,","),$E57,1)),IF(ISERROR(SEARCH(CONCATENATE(",",BB$7),$E57,1)),"-",1),1)))</f>
        <v>-</v>
      </c>
      <c r="BC57" s="121" t="str">
        <f t="shared" si="61"/>
        <v>-</v>
      </c>
      <c r="BD57" s="121" t="str">
        <f t="shared" si="61"/>
        <v>-</v>
      </c>
      <c r="BE57" s="121" t="str">
        <f t="shared" si="61"/>
        <v>-</v>
      </c>
      <c r="BF57" s="121" t="str">
        <f t="shared" si="61"/>
        <v>-</v>
      </c>
      <c r="BG57" s="121" t="str">
        <f t="shared" si="61"/>
        <v>-</v>
      </c>
      <c r="BH57" s="121" t="str">
        <f t="shared" si="61"/>
        <v>-</v>
      </c>
      <c r="BI57" s="121" t="str">
        <f t="shared" si="61"/>
        <v>-</v>
      </c>
      <c r="BJ57" s="121" t="str">
        <f t="shared" si="61"/>
        <v>-</v>
      </c>
      <c r="BK57" s="121" t="str">
        <f t="shared" si="61"/>
        <v>-</v>
      </c>
      <c r="BL57" s="121" t="str">
        <f t="shared" si="61"/>
        <v>-</v>
      </c>
      <c r="BM57" s="121" t="str">
        <f t="shared" si="61"/>
        <v>-</v>
      </c>
      <c r="BO57" s="121" t="str">
        <f aca="true" t="shared" si="62" ref="BO57:BZ64">IF(ISERROR(SEARCH(BO$7,$F57,1)),"-",IF(COUNTIF($F57,BO$7)=1,1,IF(ISERROR(SEARCH(CONCATENATE(BO$7,","),$F57,1)),IF(ISERROR(SEARCH(CONCATENATE(",",BO$7),$F57,1)),"-",1),1)))</f>
        <v>-</v>
      </c>
      <c r="BP57" s="121" t="str">
        <f t="shared" si="62"/>
        <v>-</v>
      </c>
      <c r="BQ57" s="121" t="str">
        <f t="shared" si="62"/>
        <v>-</v>
      </c>
      <c r="BR57" s="121" t="str">
        <f t="shared" si="62"/>
        <v>-</v>
      </c>
      <c r="BS57" s="121" t="str">
        <f t="shared" si="62"/>
        <v>-</v>
      </c>
      <c r="BT57" s="121" t="str">
        <f t="shared" si="62"/>
        <v>-</v>
      </c>
      <c r="BU57" s="121" t="str">
        <f t="shared" si="62"/>
        <v>-</v>
      </c>
      <c r="BV57" s="121" t="str">
        <f t="shared" si="62"/>
        <v>-</v>
      </c>
      <c r="BW57" s="121" t="str">
        <f t="shared" si="62"/>
        <v>-</v>
      </c>
      <c r="BX57" s="121" t="str">
        <f t="shared" si="62"/>
        <v>-</v>
      </c>
      <c r="BY57" s="121" t="str">
        <f t="shared" si="62"/>
        <v>-</v>
      </c>
      <c r="BZ57" s="121" t="str">
        <f t="shared" si="62"/>
        <v>-</v>
      </c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</row>
    <row r="58" spans="1:91" ht="12.75">
      <c r="A58" s="131" t="s">
        <v>306</v>
      </c>
      <c r="B58" s="105" t="s">
        <v>307</v>
      </c>
      <c r="C58" s="100">
        <v>7</v>
      </c>
      <c r="D58" s="100"/>
      <c r="E58" s="100"/>
      <c r="F58" s="100"/>
      <c r="G58" s="131" t="s">
        <v>308</v>
      </c>
      <c r="H58" s="120">
        <f t="shared" si="33"/>
        <v>51.85185185185185</v>
      </c>
      <c r="I58" s="105">
        <f t="shared" si="57"/>
        <v>135</v>
      </c>
      <c r="J58" s="105">
        <f t="shared" si="58"/>
        <v>70</v>
      </c>
      <c r="K58" s="105">
        <v>30</v>
      </c>
      <c r="L58" s="105">
        <v>14</v>
      </c>
      <c r="M58" s="105">
        <v>26</v>
      </c>
      <c r="N58" s="105">
        <v>65</v>
      </c>
      <c r="O58" s="105"/>
      <c r="P58" s="105"/>
      <c r="Q58" s="105"/>
      <c r="R58" s="105"/>
      <c r="S58" s="105"/>
      <c r="T58" s="105"/>
      <c r="U58" s="105">
        <v>5</v>
      </c>
      <c r="V58" s="105"/>
      <c r="W58" s="105"/>
      <c r="X58" s="105"/>
      <c r="Y58" s="105"/>
      <c r="Z58" s="105"/>
      <c r="AB58" s="129" t="str">
        <f t="shared" si="59"/>
        <v>-</v>
      </c>
      <c r="AC58" s="129" t="str">
        <f t="shared" si="59"/>
        <v>-</v>
      </c>
      <c r="AD58" s="129" t="str">
        <f t="shared" si="59"/>
        <v>-</v>
      </c>
      <c r="AE58" s="129" t="str">
        <f t="shared" si="59"/>
        <v>-</v>
      </c>
      <c r="AF58" s="129" t="str">
        <f t="shared" si="59"/>
        <v>-</v>
      </c>
      <c r="AG58" s="129" t="str">
        <f t="shared" si="59"/>
        <v>-</v>
      </c>
      <c r="AH58" s="129">
        <f t="shared" si="59"/>
        <v>1</v>
      </c>
      <c r="AI58" s="129" t="str">
        <f t="shared" si="59"/>
        <v>-</v>
      </c>
      <c r="AJ58" s="129" t="str">
        <f t="shared" si="59"/>
        <v>-</v>
      </c>
      <c r="AK58" s="129" t="str">
        <f t="shared" si="59"/>
        <v>-</v>
      </c>
      <c r="AL58" s="129" t="str">
        <f t="shared" si="59"/>
        <v>-</v>
      </c>
      <c r="AM58" s="129" t="str">
        <f t="shared" si="59"/>
        <v>-</v>
      </c>
      <c r="AO58" s="121" t="str">
        <f t="shared" si="60"/>
        <v>-</v>
      </c>
      <c r="AP58" s="121" t="str">
        <f t="shared" si="60"/>
        <v>-</v>
      </c>
      <c r="AQ58" s="121" t="str">
        <f t="shared" si="60"/>
        <v>-</v>
      </c>
      <c r="AR58" s="121" t="str">
        <f t="shared" si="60"/>
        <v>-</v>
      </c>
      <c r="AS58" s="121" t="str">
        <f t="shared" si="60"/>
        <v>-</v>
      </c>
      <c r="AT58" s="121" t="str">
        <f t="shared" si="60"/>
        <v>-</v>
      </c>
      <c r="AU58" s="121" t="str">
        <f t="shared" si="60"/>
        <v>-</v>
      </c>
      <c r="AV58" s="121" t="str">
        <f t="shared" si="60"/>
        <v>-</v>
      </c>
      <c r="AW58" s="121" t="str">
        <f t="shared" si="60"/>
        <v>-</v>
      </c>
      <c r="AX58" s="121" t="str">
        <f t="shared" si="60"/>
        <v>-</v>
      </c>
      <c r="AY58" s="121" t="str">
        <f t="shared" si="60"/>
        <v>-</v>
      </c>
      <c r="AZ58" s="121" t="str">
        <f t="shared" si="60"/>
        <v>-</v>
      </c>
      <c r="BB58" s="121" t="str">
        <f t="shared" si="61"/>
        <v>-</v>
      </c>
      <c r="BC58" s="121" t="str">
        <f t="shared" si="61"/>
        <v>-</v>
      </c>
      <c r="BD58" s="121" t="str">
        <f t="shared" si="61"/>
        <v>-</v>
      </c>
      <c r="BE58" s="121" t="str">
        <f t="shared" si="61"/>
        <v>-</v>
      </c>
      <c r="BF58" s="121" t="str">
        <f t="shared" si="61"/>
        <v>-</v>
      </c>
      <c r="BG58" s="121" t="str">
        <f t="shared" si="61"/>
        <v>-</v>
      </c>
      <c r="BH58" s="121" t="str">
        <f t="shared" si="61"/>
        <v>-</v>
      </c>
      <c r="BI58" s="121" t="str">
        <f t="shared" si="61"/>
        <v>-</v>
      </c>
      <c r="BJ58" s="121" t="str">
        <f t="shared" si="61"/>
        <v>-</v>
      </c>
      <c r="BK58" s="121" t="str">
        <f t="shared" si="61"/>
        <v>-</v>
      </c>
      <c r="BL58" s="121" t="str">
        <f t="shared" si="61"/>
        <v>-</v>
      </c>
      <c r="BM58" s="121" t="str">
        <f t="shared" si="61"/>
        <v>-</v>
      </c>
      <c r="BO58" s="121" t="str">
        <f t="shared" si="62"/>
        <v>-</v>
      </c>
      <c r="BP58" s="121" t="str">
        <f t="shared" si="62"/>
        <v>-</v>
      </c>
      <c r="BQ58" s="121" t="str">
        <f t="shared" si="62"/>
        <v>-</v>
      </c>
      <c r="BR58" s="121" t="str">
        <f t="shared" si="62"/>
        <v>-</v>
      </c>
      <c r="BS58" s="121" t="str">
        <f t="shared" si="62"/>
        <v>-</v>
      </c>
      <c r="BT58" s="121" t="str">
        <f t="shared" si="62"/>
        <v>-</v>
      </c>
      <c r="BU58" s="121" t="str">
        <f t="shared" si="62"/>
        <v>-</v>
      </c>
      <c r="BV58" s="121" t="str">
        <f t="shared" si="62"/>
        <v>-</v>
      </c>
      <c r="BW58" s="121" t="str">
        <f t="shared" si="62"/>
        <v>-</v>
      </c>
      <c r="BX58" s="121" t="str">
        <f t="shared" si="62"/>
        <v>-</v>
      </c>
      <c r="BY58" s="121" t="str">
        <f t="shared" si="62"/>
        <v>-</v>
      </c>
      <c r="BZ58" s="121" t="str">
        <f t="shared" si="62"/>
        <v>-</v>
      </c>
      <c r="CB58" s="121"/>
      <c r="CC58" s="121"/>
      <c r="CD58" s="121"/>
      <c r="CE58" s="121"/>
      <c r="CF58" s="121"/>
      <c r="CG58" s="121"/>
      <c r="CH58" s="121">
        <v>3</v>
      </c>
      <c r="CI58" s="121"/>
      <c r="CJ58" s="121"/>
      <c r="CK58" s="121"/>
      <c r="CL58" s="121"/>
      <c r="CM58" s="121"/>
    </row>
    <row r="59" spans="1:91" ht="12.75">
      <c r="A59" s="131" t="s">
        <v>309</v>
      </c>
      <c r="B59" s="105" t="s">
        <v>310</v>
      </c>
      <c r="C59" s="100">
        <v>5</v>
      </c>
      <c r="D59" s="100"/>
      <c r="E59" s="100"/>
      <c r="F59" s="100"/>
      <c r="G59" s="131" t="s">
        <v>311</v>
      </c>
      <c r="H59" s="120">
        <f t="shared" si="33"/>
        <v>39.50617283950617</v>
      </c>
      <c r="I59" s="105">
        <f t="shared" si="57"/>
        <v>81</v>
      </c>
      <c r="J59" s="105">
        <f t="shared" si="58"/>
        <v>32</v>
      </c>
      <c r="K59" s="105">
        <v>18</v>
      </c>
      <c r="L59" s="105"/>
      <c r="M59" s="105">
        <v>14</v>
      </c>
      <c r="N59" s="105">
        <v>49</v>
      </c>
      <c r="O59" s="105"/>
      <c r="P59" s="105"/>
      <c r="Q59" s="105"/>
      <c r="R59" s="105"/>
      <c r="S59" s="105">
        <v>4</v>
      </c>
      <c r="T59" s="105"/>
      <c r="U59" s="105"/>
      <c r="V59" s="105"/>
      <c r="W59" s="105"/>
      <c r="X59" s="105"/>
      <c r="Y59" s="105"/>
      <c r="Z59" s="105"/>
      <c r="AB59" s="129" t="str">
        <f t="shared" si="59"/>
        <v>-</v>
      </c>
      <c r="AC59" s="129" t="str">
        <f t="shared" si="59"/>
        <v>-</v>
      </c>
      <c r="AD59" s="129" t="str">
        <f t="shared" si="59"/>
        <v>-</v>
      </c>
      <c r="AE59" s="129" t="str">
        <f t="shared" si="59"/>
        <v>-</v>
      </c>
      <c r="AF59" s="129">
        <f t="shared" si="59"/>
        <v>1</v>
      </c>
      <c r="AG59" s="129" t="str">
        <f t="shared" si="59"/>
        <v>-</v>
      </c>
      <c r="AH59" s="129" t="str">
        <f t="shared" si="59"/>
        <v>-</v>
      </c>
      <c r="AI59" s="129" t="str">
        <f t="shared" si="59"/>
        <v>-</v>
      </c>
      <c r="AJ59" s="129" t="str">
        <f t="shared" si="59"/>
        <v>-</v>
      </c>
      <c r="AK59" s="129" t="str">
        <f t="shared" si="59"/>
        <v>-</v>
      </c>
      <c r="AL59" s="129" t="str">
        <f t="shared" si="59"/>
        <v>-</v>
      </c>
      <c r="AM59" s="129" t="str">
        <f t="shared" si="59"/>
        <v>-</v>
      </c>
      <c r="AO59" s="121" t="str">
        <f t="shared" si="60"/>
        <v>-</v>
      </c>
      <c r="AP59" s="121" t="str">
        <f t="shared" si="60"/>
        <v>-</v>
      </c>
      <c r="AQ59" s="121" t="str">
        <f t="shared" si="60"/>
        <v>-</v>
      </c>
      <c r="AR59" s="121" t="str">
        <f t="shared" si="60"/>
        <v>-</v>
      </c>
      <c r="AS59" s="121" t="str">
        <f t="shared" si="60"/>
        <v>-</v>
      </c>
      <c r="AT59" s="121" t="str">
        <f t="shared" si="60"/>
        <v>-</v>
      </c>
      <c r="AU59" s="121" t="str">
        <f t="shared" si="60"/>
        <v>-</v>
      </c>
      <c r="AV59" s="121" t="str">
        <f t="shared" si="60"/>
        <v>-</v>
      </c>
      <c r="AW59" s="121" t="str">
        <f t="shared" si="60"/>
        <v>-</v>
      </c>
      <c r="AX59" s="121" t="str">
        <f t="shared" si="60"/>
        <v>-</v>
      </c>
      <c r="AY59" s="121" t="str">
        <f t="shared" si="60"/>
        <v>-</v>
      </c>
      <c r="AZ59" s="121" t="str">
        <f t="shared" si="60"/>
        <v>-</v>
      </c>
      <c r="BB59" s="121" t="str">
        <f t="shared" si="61"/>
        <v>-</v>
      </c>
      <c r="BC59" s="121" t="str">
        <f t="shared" si="61"/>
        <v>-</v>
      </c>
      <c r="BD59" s="121" t="str">
        <f t="shared" si="61"/>
        <v>-</v>
      </c>
      <c r="BE59" s="121" t="str">
        <f t="shared" si="61"/>
        <v>-</v>
      </c>
      <c r="BF59" s="121" t="str">
        <f t="shared" si="61"/>
        <v>-</v>
      </c>
      <c r="BG59" s="121" t="str">
        <f t="shared" si="61"/>
        <v>-</v>
      </c>
      <c r="BH59" s="121" t="str">
        <f t="shared" si="61"/>
        <v>-</v>
      </c>
      <c r="BI59" s="121" t="str">
        <f t="shared" si="61"/>
        <v>-</v>
      </c>
      <c r="BJ59" s="121" t="str">
        <f t="shared" si="61"/>
        <v>-</v>
      </c>
      <c r="BK59" s="121" t="str">
        <f t="shared" si="61"/>
        <v>-</v>
      </c>
      <c r="BL59" s="121" t="str">
        <f t="shared" si="61"/>
        <v>-</v>
      </c>
      <c r="BM59" s="121" t="str">
        <f t="shared" si="61"/>
        <v>-</v>
      </c>
      <c r="BO59" s="121" t="str">
        <f t="shared" si="62"/>
        <v>-</v>
      </c>
      <c r="BP59" s="121" t="str">
        <f t="shared" si="62"/>
        <v>-</v>
      </c>
      <c r="BQ59" s="121" t="str">
        <f t="shared" si="62"/>
        <v>-</v>
      </c>
      <c r="BR59" s="121" t="str">
        <f t="shared" si="62"/>
        <v>-</v>
      </c>
      <c r="BS59" s="121" t="str">
        <f t="shared" si="62"/>
        <v>-</v>
      </c>
      <c r="BT59" s="121" t="str">
        <f t="shared" si="62"/>
        <v>-</v>
      </c>
      <c r="BU59" s="121" t="str">
        <f t="shared" si="62"/>
        <v>-</v>
      </c>
      <c r="BV59" s="121" t="str">
        <f t="shared" si="62"/>
        <v>-</v>
      </c>
      <c r="BW59" s="121" t="str">
        <f t="shared" si="62"/>
        <v>-</v>
      </c>
      <c r="BX59" s="121" t="str">
        <f t="shared" si="62"/>
        <v>-</v>
      </c>
      <c r="BY59" s="121" t="str">
        <f t="shared" si="62"/>
        <v>-</v>
      </c>
      <c r="BZ59" s="121" t="str">
        <f t="shared" si="62"/>
        <v>-</v>
      </c>
      <c r="CB59" s="121"/>
      <c r="CC59" s="121"/>
      <c r="CD59" s="121"/>
      <c r="CE59" s="121"/>
      <c r="CF59" s="121">
        <v>3</v>
      </c>
      <c r="CG59" s="121"/>
      <c r="CH59" s="121"/>
      <c r="CI59" s="121"/>
      <c r="CJ59" s="121"/>
      <c r="CK59" s="121"/>
      <c r="CL59" s="121"/>
      <c r="CM59" s="121"/>
    </row>
    <row r="60" spans="1:91" ht="12.75">
      <c r="A60" s="131" t="s">
        <v>312</v>
      </c>
      <c r="B60" s="105" t="s">
        <v>313</v>
      </c>
      <c r="C60" s="128">
        <v>10.9</v>
      </c>
      <c r="D60" s="100"/>
      <c r="E60" s="100"/>
      <c r="F60" s="100"/>
      <c r="G60" s="131" t="s">
        <v>314</v>
      </c>
      <c r="H60" s="120">
        <f t="shared" si="33"/>
        <v>64.55026455026454</v>
      </c>
      <c r="I60" s="105">
        <f t="shared" si="57"/>
        <v>189</v>
      </c>
      <c r="J60" s="105">
        <f t="shared" si="58"/>
        <v>122</v>
      </c>
      <c r="K60" s="105">
        <v>72</v>
      </c>
      <c r="L60" s="105"/>
      <c r="M60" s="105">
        <v>50</v>
      </c>
      <c r="N60" s="105">
        <v>67</v>
      </c>
      <c r="O60" s="105"/>
      <c r="P60" s="105"/>
      <c r="Q60" s="105"/>
      <c r="R60" s="105"/>
      <c r="S60" s="105"/>
      <c r="T60" s="105"/>
      <c r="U60" s="105"/>
      <c r="V60" s="105">
        <v>4</v>
      </c>
      <c r="W60" s="105">
        <v>4</v>
      </c>
      <c r="X60" s="105">
        <v>3</v>
      </c>
      <c r="Y60" s="105"/>
      <c r="Z60" s="105"/>
      <c r="AB60" s="129" t="str">
        <f t="shared" si="59"/>
        <v>-</v>
      </c>
      <c r="AC60" s="129" t="str">
        <f t="shared" si="59"/>
        <v>-</v>
      </c>
      <c r="AD60" s="129" t="str">
        <f t="shared" si="59"/>
        <v>-</v>
      </c>
      <c r="AE60" s="129" t="str">
        <f t="shared" si="59"/>
        <v>-</v>
      </c>
      <c r="AF60" s="129" t="str">
        <f t="shared" si="59"/>
        <v>-</v>
      </c>
      <c r="AG60" s="129" t="str">
        <f t="shared" si="59"/>
        <v>-</v>
      </c>
      <c r="AH60" s="129" t="str">
        <f t="shared" si="59"/>
        <v>-</v>
      </c>
      <c r="AI60" s="129" t="str">
        <f t="shared" si="59"/>
        <v>-</v>
      </c>
      <c r="AJ60" s="129">
        <f t="shared" si="59"/>
        <v>1</v>
      </c>
      <c r="AK60" s="129">
        <f t="shared" si="59"/>
        <v>1</v>
      </c>
      <c r="AL60" s="129" t="str">
        <f t="shared" si="59"/>
        <v>-</v>
      </c>
      <c r="AM60" s="129" t="str">
        <f t="shared" si="59"/>
        <v>-</v>
      </c>
      <c r="AO60" s="121" t="str">
        <f t="shared" si="60"/>
        <v>-</v>
      </c>
      <c r="AP60" s="121" t="str">
        <f t="shared" si="60"/>
        <v>-</v>
      </c>
      <c r="AQ60" s="121" t="str">
        <f t="shared" si="60"/>
        <v>-</v>
      </c>
      <c r="AR60" s="121" t="str">
        <f t="shared" si="60"/>
        <v>-</v>
      </c>
      <c r="AS60" s="121" t="str">
        <f t="shared" si="60"/>
        <v>-</v>
      </c>
      <c r="AT60" s="121" t="str">
        <f t="shared" si="60"/>
        <v>-</v>
      </c>
      <c r="AU60" s="121" t="str">
        <f t="shared" si="60"/>
        <v>-</v>
      </c>
      <c r="AV60" s="121" t="str">
        <f t="shared" si="60"/>
        <v>-</v>
      </c>
      <c r="AW60" s="121" t="str">
        <f t="shared" si="60"/>
        <v>-</v>
      </c>
      <c r="AX60" s="121" t="str">
        <f t="shared" si="60"/>
        <v>-</v>
      </c>
      <c r="AY60" s="121" t="str">
        <f t="shared" si="60"/>
        <v>-</v>
      </c>
      <c r="AZ60" s="121" t="str">
        <f t="shared" si="60"/>
        <v>-</v>
      </c>
      <c r="BB60" s="121" t="str">
        <f t="shared" si="61"/>
        <v>-</v>
      </c>
      <c r="BC60" s="121" t="str">
        <f t="shared" si="61"/>
        <v>-</v>
      </c>
      <c r="BD60" s="121" t="str">
        <f t="shared" si="61"/>
        <v>-</v>
      </c>
      <c r="BE60" s="121" t="str">
        <f t="shared" si="61"/>
        <v>-</v>
      </c>
      <c r="BF60" s="121" t="str">
        <f t="shared" si="61"/>
        <v>-</v>
      </c>
      <c r="BG60" s="121" t="str">
        <f t="shared" si="61"/>
        <v>-</v>
      </c>
      <c r="BH60" s="121" t="str">
        <f t="shared" si="61"/>
        <v>-</v>
      </c>
      <c r="BI60" s="121" t="str">
        <f t="shared" si="61"/>
        <v>-</v>
      </c>
      <c r="BJ60" s="121" t="str">
        <f t="shared" si="61"/>
        <v>-</v>
      </c>
      <c r="BK60" s="121" t="str">
        <f t="shared" si="61"/>
        <v>-</v>
      </c>
      <c r="BL60" s="121" t="str">
        <f t="shared" si="61"/>
        <v>-</v>
      </c>
      <c r="BM60" s="121" t="str">
        <f t="shared" si="61"/>
        <v>-</v>
      </c>
      <c r="BO60" s="121" t="str">
        <f t="shared" si="62"/>
        <v>-</v>
      </c>
      <c r="BP60" s="121" t="str">
        <f t="shared" si="62"/>
        <v>-</v>
      </c>
      <c r="BQ60" s="121" t="str">
        <f t="shared" si="62"/>
        <v>-</v>
      </c>
      <c r="BR60" s="121" t="str">
        <f t="shared" si="62"/>
        <v>-</v>
      </c>
      <c r="BS60" s="121" t="str">
        <f t="shared" si="62"/>
        <v>-</v>
      </c>
      <c r="BT60" s="121" t="str">
        <f t="shared" si="62"/>
        <v>-</v>
      </c>
      <c r="BU60" s="121" t="str">
        <f t="shared" si="62"/>
        <v>-</v>
      </c>
      <c r="BV60" s="121" t="str">
        <f t="shared" si="62"/>
        <v>-</v>
      </c>
      <c r="BW60" s="121" t="str">
        <f t="shared" si="62"/>
        <v>-</v>
      </c>
      <c r="BX60" s="121" t="str">
        <f t="shared" si="62"/>
        <v>-</v>
      </c>
      <c r="BY60" s="121" t="str">
        <f t="shared" si="62"/>
        <v>-</v>
      </c>
      <c r="BZ60" s="121" t="str">
        <f t="shared" si="62"/>
        <v>-</v>
      </c>
      <c r="CB60" s="121"/>
      <c r="CC60" s="121"/>
      <c r="CD60" s="121"/>
      <c r="CE60" s="121"/>
      <c r="CF60" s="121"/>
      <c r="CG60" s="121"/>
      <c r="CH60" s="121"/>
      <c r="CI60" s="121">
        <v>1</v>
      </c>
      <c r="CJ60" s="121">
        <v>2</v>
      </c>
      <c r="CK60" s="121">
        <v>2</v>
      </c>
      <c r="CL60" s="121"/>
      <c r="CM60" s="121"/>
    </row>
    <row r="61" spans="1:91" ht="12.75">
      <c r="A61" s="131" t="s">
        <v>315</v>
      </c>
      <c r="B61" s="105" t="s">
        <v>316</v>
      </c>
      <c r="C61" s="100"/>
      <c r="D61" s="128">
        <v>12</v>
      </c>
      <c r="E61" s="100"/>
      <c r="F61" s="100">
        <v>12</v>
      </c>
      <c r="G61" s="100"/>
      <c r="H61" s="120">
        <f t="shared" si="33"/>
        <v>61.111111111111114</v>
      </c>
      <c r="I61" s="105">
        <f t="shared" si="57"/>
        <v>108</v>
      </c>
      <c r="J61" s="105">
        <f t="shared" si="58"/>
        <v>66</v>
      </c>
      <c r="K61" s="105">
        <v>46</v>
      </c>
      <c r="L61" s="105"/>
      <c r="M61" s="105">
        <v>20</v>
      </c>
      <c r="N61" s="105">
        <v>42</v>
      </c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>
        <v>6</v>
      </c>
      <c r="AB61" s="129" t="str">
        <f t="shared" si="59"/>
        <v>-</v>
      </c>
      <c r="AC61" s="129" t="str">
        <f t="shared" si="59"/>
        <v>-</v>
      </c>
      <c r="AD61" s="129" t="str">
        <f t="shared" si="59"/>
        <v>-</v>
      </c>
      <c r="AE61" s="129" t="str">
        <f t="shared" si="59"/>
        <v>-</v>
      </c>
      <c r="AF61" s="129" t="str">
        <f t="shared" si="59"/>
        <v>-</v>
      </c>
      <c r="AG61" s="129" t="str">
        <f t="shared" si="59"/>
        <v>-</v>
      </c>
      <c r="AH61" s="129" t="str">
        <f t="shared" si="59"/>
        <v>-</v>
      </c>
      <c r="AI61" s="129" t="str">
        <f t="shared" si="59"/>
        <v>-</v>
      </c>
      <c r="AJ61" s="129" t="str">
        <f t="shared" si="59"/>
        <v>-</v>
      </c>
      <c r="AK61" s="129" t="str">
        <f t="shared" si="59"/>
        <v>-</v>
      </c>
      <c r="AL61" s="129" t="str">
        <f t="shared" si="59"/>
        <v>-</v>
      </c>
      <c r="AM61" s="129" t="str">
        <f t="shared" si="59"/>
        <v>-</v>
      </c>
      <c r="AO61" s="121" t="str">
        <f t="shared" si="60"/>
        <v>-</v>
      </c>
      <c r="AP61" s="121" t="str">
        <f t="shared" si="60"/>
        <v>-</v>
      </c>
      <c r="AQ61" s="121" t="str">
        <f t="shared" si="60"/>
        <v>-</v>
      </c>
      <c r="AR61" s="121" t="str">
        <f t="shared" si="60"/>
        <v>-</v>
      </c>
      <c r="AS61" s="121" t="str">
        <f t="shared" si="60"/>
        <v>-</v>
      </c>
      <c r="AT61" s="121" t="str">
        <f t="shared" si="60"/>
        <v>-</v>
      </c>
      <c r="AU61" s="121" t="str">
        <f t="shared" si="60"/>
        <v>-</v>
      </c>
      <c r="AV61" s="121" t="str">
        <f t="shared" si="60"/>
        <v>-</v>
      </c>
      <c r="AW61" s="121" t="str">
        <f t="shared" si="60"/>
        <v>-</v>
      </c>
      <c r="AX61" s="121" t="str">
        <f t="shared" si="60"/>
        <v>-</v>
      </c>
      <c r="AY61" s="121" t="str">
        <f t="shared" si="60"/>
        <v>-</v>
      </c>
      <c r="AZ61" s="121">
        <f t="shared" si="60"/>
        <v>1</v>
      </c>
      <c r="BB61" s="121" t="str">
        <f t="shared" si="61"/>
        <v>-</v>
      </c>
      <c r="BC61" s="121" t="str">
        <f t="shared" si="61"/>
        <v>-</v>
      </c>
      <c r="BD61" s="121" t="str">
        <f t="shared" si="61"/>
        <v>-</v>
      </c>
      <c r="BE61" s="121" t="str">
        <f t="shared" si="61"/>
        <v>-</v>
      </c>
      <c r="BF61" s="121" t="str">
        <f t="shared" si="61"/>
        <v>-</v>
      </c>
      <c r="BG61" s="121" t="str">
        <f t="shared" si="61"/>
        <v>-</v>
      </c>
      <c r="BH61" s="121" t="str">
        <f t="shared" si="61"/>
        <v>-</v>
      </c>
      <c r="BI61" s="121" t="str">
        <f t="shared" si="61"/>
        <v>-</v>
      </c>
      <c r="BJ61" s="121" t="str">
        <f t="shared" si="61"/>
        <v>-</v>
      </c>
      <c r="BK61" s="121" t="str">
        <f t="shared" si="61"/>
        <v>-</v>
      </c>
      <c r="BL61" s="121" t="str">
        <f t="shared" si="61"/>
        <v>-</v>
      </c>
      <c r="BM61" s="121" t="str">
        <f t="shared" si="61"/>
        <v>-</v>
      </c>
      <c r="BO61" s="121" t="str">
        <f t="shared" si="62"/>
        <v>-</v>
      </c>
      <c r="BP61" s="121" t="str">
        <f t="shared" si="62"/>
        <v>-</v>
      </c>
      <c r="BQ61" s="121" t="str">
        <f t="shared" si="62"/>
        <v>-</v>
      </c>
      <c r="BR61" s="121" t="str">
        <f t="shared" si="62"/>
        <v>-</v>
      </c>
      <c r="BS61" s="121" t="str">
        <f t="shared" si="62"/>
        <v>-</v>
      </c>
      <c r="BT61" s="121" t="str">
        <f t="shared" si="62"/>
        <v>-</v>
      </c>
      <c r="BU61" s="121" t="str">
        <f t="shared" si="62"/>
        <v>-</v>
      </c>
      <c r="BV61" s="121" t="str">
        <f t="shared" si="62"/>
        <v>-</v>
      </c>
      <c r="BW61" s="121" t="str">
        <f t="shared" si="62"/>
        <v>-</v>
      </c>
      <c r="BX61" s="121" t="str">
        <f t="shared" si="62"/>
        <v>-</v>
      </c>
      <c r="BY61" s="121" t="str">
        <f t="shared" si="62"/>
        <v>-</v>
      </c>
      <c r="BZ61" s="121">
        <f t="shared" si="62"/>
        <v>1</v>
      </c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</row>
    <row r="62" spans="1:91" ht="12.75">
      <c r="A62" s="131" t="s">
        <v>317</v>
      </c>
      <c r="B62" s="105" t="s">
        <v>318</v>
      </c>
      <c r="C62" s="100">
        <v>7</v>
      </c>
      <c r="D62" s="100"/>
      <c r="E62" s="100"/>
      <c r="F62" s="100"/>
      <c r="G62" s="100"/>
      <c r="H62" s="120">
        <f t="shared" si="33"/>
        <v>51.85185185185185</v>
      </c>
      <c r="I62" s="105">
        <f t="shared" si="57"/>
        <v>54</v>
      </c>
      <c r="J62" s="105">
        <f t="shared" si="58"/>
        <v>28</v>
      </c>
      <c r="K62" s="105">
        <v>16</v>
      </c>
      <c r="L62" s="105">
        <v>12</v>
      </c>
      <c r="M62" s="105"/>
      <c r="N62" s="105">
        <v>26</v>
      </c>
      <c r="O62" s="105"/>
      <c r="P62" s="105"/>
      <c r="Q62" s="105"/>
      <c r="R62" s="105"/>
      <c r="S62" s="105"/>
      <c r="T62" s="105"/>
      <c r="U62" s="105">
        <v>2</v>
      </c>
      <c r="V62" s="105"/>
      <c r="W62" s="105"/>
      <c r="X62" s="105"/>
      <c r="Y62" s="105"/>
      <c r="Z62" s="105"/>
      <c r="AB62" s="129" t="str">
        <f t="shared" si="59"/>
        <v>-</v>
      </c>
      <c r="AC62" s="129" t="str">
        <f t="shared" si="59"/>
        <v>-</v>
      </c>
      <c r="AD62" s="129" t="str">
        <f t="shared" si="59"/>
        <v>-</v>
      </c>
      <c r="AE62" s="129" t="str">
        <f t="shared" si="59"/>
        <v>-</v>
      </c>
      <c r="AF62" s="129" t="str">
        <f t="shared" si="59"/>
        <v>-</v>
      </c>
      <c r="AG62" s="129" t="str">
        <f t="shared" si="59"/>
        <v>-</v>
      </c>
      <c r="AH62" s="129">
        <f t="shared" si="59"/>
        <v>1</v>
      </c>
      <c r="AI62" s="129" t="str">
        <f t="shared" si="59"/>
        <v>-</v>
      </c>
      <c r="AJ62" s="129" t="str">
        <f t="shared" si="59"/>
        <v>-</v>
      </c>
      <c r="AK62" s="129" t="str">
        <f t="shared" si="59"/>
        <v>-</v>
      </c>
      <c r="AL62" s="129" t="str">
        <f t="shared" si="59"/>
        <v>-</v>
      </c>
      <c r="AM62" s="129" t="str">
        <f t="shared" si="59"/>
        <v>-</v>
      </c>
      <c r="AO62" s="121" t="str">
        <f t="shared" si="60"/>
        <v>-</v>
      </c>
      <c r="AP62" s="121" t="str">
        <f t="shared" si="60"/>
        <v>-</v>
      </c>
      <c r="AQ62" s="121" t="str">
        <f t="shared" si="60"/>
        <v>-</v>
      </c>
      <c r="AR62" s="121" t="str">
        <f t="shared" si="60"/>
        <v>-</v>
      </c>
      <c r="AS62" s="121" t="str">
        <f t="shared" si="60"/>
        <v>-</v>
      </c>
      <c r="AT62" s="121" t="str">
        <f t="shared" si="60"/>
        <v>-</v>
      </c>
      <c r="AU62" s="121" t="str">
        <f t="shared" si="60"/>
        <v>-</v>
      </c>
      <c r="AV62" s="121" t="str">
        <f t="shared" si="60"/>
        <v>-</v>
      </c>
      <c r="AW62" s="121" t="str">
        <f t="shared" si="60"/>
        <v>-</v>
      </c>
      <c r="AX62" s="121" t="str">
        <f t="shared" si="60"/>
        <v>-</v>
      </c>
      <c r="AY62" s="121" t="str">
        <f t="shared" si="60"/>
        <v>-</v>
      </c>
      <c r="AZ62" s="121" t="str">
        <f t="shared" si="60"/>
        <v>-</v>
      </c>
      <c r="BB62" s="121" t="str">
        <f t="shared" si="61"/>
        <v>-</v>
      </c>
      <c r="BC62" s="121" t="str">
        <f t="shared" si="61"/>
        <v>-</v>
      </c>
      <c r="BD62" s="121" t="str">
        <f t="shared" si="61"/>
        <v>-</v>
      </c>
      <c r="BE62" s="121" t="str">
        <f t="shared" si="61"/>
        <v>-</v>
      </c>
      <c r="BF62" s="121" t="str">
        <f t="shared" si="61"/>
        <v>-</v>
      </c>
      <c r="BG62" s="121" t="str">
        <f t="shared" si="61"/>
        <v>-</v>
      </c>
      <c r="BH62" s="121" t="str">
        <f t="shared" si="61"/>
        <v>-</v>
      </c>
      <c r="BI62" s="121" t="str">
        <f t="shared" si="61"/>
        <v>-</v>
      </c>
      <c r="BJ62" s="121" t="str">
        <f t="shared" si="61"/>
        <v>-</v>
      </c>
      <c r="BK62" s="121" t="str">
        <f t="shared" si="61"/>
        <v>-</v>
      </c>
      <c r="BL62" s="121" t="str">
        <f t="shared" si="61"/>
        <v>-</v>
      </c>
      <c r="BM62" s="121" t="str">
        <f t="shared" si="61"/>
        <v>-</v>
      </c>
      <c r="BO62" s="121" t="str">
        <f t="shared" si="62"/>
        <v>-</v>
      </c>
      <c r="BP62" s="121" t="str">
        <f t="shared" si="62"/>
        <v>-</v>
      </c>
      <c r="BQ62" s="121" t="str">
        <f t="shared" si="62"/>
        <v>-</v>
      </c>
      <c r="BR62" s="121" t="str">
        <f t="shared" si="62"/>
        <v>-</v>
      </c>
      <c r="BS62" s="121" t="str">
        <f t="shared" si="62"/>
        <v>-</v>
      </c>
      <c r="BT62" s="121" t="str">
        <f t="shared" si="62"/>
        <v>-</v>
      </c>
      <c r="BU62" s="121" t="str">
        <f t="shared" si="62"/>
        <v>-</v>
      </c>
      <c r="BV62" s="121" t="str">
        <f t="shared" si="62"/>
        <v>-</v>
      </c>
      <c r="BW62" s="121" t="str">
        <f t="shared" si="62"/>
        <v>-</v>
      </c>
      <c r="BX62" s="121" t="str">
        <f t="shared" si="62"/>
        <v>-</v>
      </c>
      <c r="BY62" s="121" t="str">
        <f t="shared" si="62"/>
        <v>-</v>
      </c>
      <c r="BZ62" s="121" t="str">
        <f t="shared" si="62"/>
        <v>-</v>
      </c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</row>
    <row r="63" spans="1:91" ht="12.75">
      <c r="A63" s="131" t="s">
        <v>319</v>
      </c>
      <c r="B63" s="105" t="s">
        <v>320</v>
      </c>
      <c r="C63" s="100">
        <v>3</v>
      </c>
      <c r="D63" s="100"/>
      <c r="E63" s="100"/>
      <c r="F63" s="100"/>
      <c r="G63" s="131" t="s">
        <v>321</v>
      </c>
      <c r="H63" s="120">
        <f t="shared" si="33"/>
        <v>59.25925925925925</v>
      </c>
      <c r="I63" s="105">
        <f t="shared" si="57"/>
        <v>81</v>
      </c>
      <c r="J63" s="105">
        <f t="shared" si="58"/>
        <v>48</v>
      </c>
      <c r="K63" s="105">
        <v>22</v>
      </c>
      <c r="L63" s="105">
        <v>12</v>
      </c>
      <c r="M63" s="105">
        <v>14</v>
      </c>
      <c r="N63" s="105">
        <v>33</v>
      </c>
      <c r="O63" s="105"/>
      <c r="P63" s="105"/>
      <c r="Q63" s="105">
        <v>4</v>
      </c>
      <c r="R63" s="105"/>
      <c r="S63" s="105"/>
      <c r="T63" s="105"/>
      <c r="U63" s="105"/>
      <c r="V63" s="105"/>
      <c r="W63" s="105"/>
      <c r="X63" s="105"/>
      <c r="Y63" s="105"/>
      <c r="Z63" s="105"/>
      <c r="AB63" s="129" t="str">
        <f t="shared" si="59"/>
        <v>-</v>
      </c>
      <c r="AC63" s="129" t="str">
        <f t="shared" si="59"/>
        <v>-</v>
      </c>
      <c r="AD63" s="129">
        <f t="shared" si="59"/>
        <v>1</v>
      </c>
      <c r="AE63" s="129" t="str">
        <f t="shared" si="59"/>
        <v>-</v>
      </c>
      <c r="AF63" s="129" t="str">
        <f t="shared" si="59"/>
        <v>-</v>
      </c>
      <c r="AG63" s="129" t="str">
        <f t="shared" si="59"/>
        <v>-</v>
      </c>
      <c r="AH63" s="129" t="str">
        <f t="shared" si="59"/>
        <v>-</v>
      </c>
      <c r="AI63" s="129" t="str">
        <f t="shared" si="59"/>
        <v>-</v>
      </c>
      <c r="AJ63" s="129" t="str">
        <f t="shared" si="59"/>
        <v>-</v>
      </c>
      <c r="AK63" s="129" t="str">
        <f t="shared" si="59"/>
        <v>-</v>
      </c>
      <c r="AL63" s="129" t="str">
        <f t="shared" si="59"/>
        <v>-</v>
      </c>
      <c r="AM63" s="129" t="str">
        <f t="shared" si="59"/>
        <v>-</v>
      </c>
      <c r="AO63" s="121" t="str">
        <f t="shared" si="60"/>
        <v>-</v>
      </c>
      <c r="AP63" s="121" t="str">
        <f t="shared" si="60"/>
        <v>-</v>
      </c>
      <c r="AQ63" s="121" t="str">
        <f t="shared" si="60"/>
        <v>-</v>
      </c>
      <c r="AR63" s="121" t="str">
        <f t="shared" si="60"/>
        <v>-</v>
      </c>
      <c r="AS63" s="121" t="str">
        <f t="shared" si="60"/>
        <v>-</v>
      </c>
      <c r="AT63" s="121" t="str">
        <f t="shared" si="60"/>
        <v>-</v>
      </c>
      <c r="AU63" s="121" t="str">
        <f t="shared" si="60"/>
        <v>-</v>
      </c>
      <c r="AV63" s="121" t="str">
        <f t="shared" si="60"/>
        <v>-</v>
      </c>
      <c r="AW63" s="121" t="str">
        <f t="shared" si="60"/>
        <v>-</v>
      </c>
      <c r="AX63" s="121" t="str">
        <f t="shared" si="60"/>
        <v>-</v>
      </c>
      <c r="AY63" s="121" t="str">
        <f t="shared" si="60"/>
        <v>-</v>
      </c>
      <c r="AZ63" s="121" t="str">
        <f t="shared" si="60"/>
        <v>-</v>
      </c>
      <c r="BB63" s="121" t="str">
        <f t="shared" si="61"/>
        <v>-</v>
      </c>
      <c r="BC63" s="121" t="str">
        <f t="shared" si="61"/>
        <v>-</v>
      </c>
      <c r="BD63" s="121" t="str">
        <f t="shared" si="61"/>
        <v>-</v>
      </c>
      <c r="BE63" s="121" t="str">
        <f t="shared" si="61"/>
        <v>-</v>
      </c>
      <c r="BF63" s="121" t="str">
        <f t="shared" si="61"/>
        <v>-</v>
      </c>
      <c r="BG63" s="121" t="str">
        <f t="shared" si="61"/>
        <v>-</v>
      </c>
      <c r="BH63" s="121" t="str">
        <f t="shared" si="61"/>
        <v>-</v>
      </c>
      <c r="BI63" s="121" t="str">
        <f t="shared" si="61"/>
        <v>-</v>
      </c>
      <c r="BJ63" s="121" t="str">
        <f t="shared" si="61"/>
        <v>-</v>
      </c>
      <c r="BK63" s="121" t="str">
        <f t="shared" si="61"/>
        <v>-</v>
      </c>
      <c r="BL63" s="121" t="str">
        <f t="shared" si="61"/>
        <v>-</v>
      </c>
      <c r="BM63" s="121" t="str">
        <f t="shared" si="61"/>
        <v>-</v>
      </c>
      <c r="BO63" s="121" t="str">
        <f t="shared" si="62"/>
        <v>-</v>
      </c>
      <c r="BP63" s="121" t="str">
        <f t="shared" si="62"/>
        <v>-</v>
      </c>
      <c r="BQ63" s="121" t="str">
        <f t="shared" si="62"/>
        <v>-</v>
      </c>
      <c r="BR63" s="121" t="str">
        <f t="shared" si="62"/>
        <v>-</v>
      </c>
      <c r="BS63" s="121" t="str">
        <f t="shared" si="62"/>
        <v>-</v>
      </c>
      <c r="BT63" s="121" t="str">
        <f t="shared" si="62"/>
        <v>-</v>
      </c>
      <c r="BU63" s="121" t="str">
        <f t="shared" si="62"/>
        <v>-</v>
      </c>
      <c r="BV63" s="121" t="str">
        <f t="shared" si="62"/>
        <v>-</v>
      </c>
      <c r="BW63" s="121" t="str">
        <f t="shared" si="62"/>
        <v>-</v>
      </c>
      <c r="BX63" s="121" t="str">
        <f t="shared" si="62"/>
        <v>-</v>
      </c>
      <c r="BY63" s="121" t="str">
        <f t="shared" si="62"/>
        <v>-</v>
      </c>
      <c r="BZ63" s="121" t="str">
        <f t="shared" si="62"/>
        <v>-</v>
      </c>
      <c r="CB63" s="121"/>
      <c r="CC63" s="121"/>
      <c r="CD63" s="121">
        <v>1</v>
      </c>
      <c r="CE63" s="121"/>
      <c r="CF63" s="121"/>
      <c r="CG63" s="121"/>
      <c r="CH63" s="121"/>
      <c r="CI63" s="121"/>
      <c r="CJ63" s="121"/>
      <c r="CK63" s="121"/>
      <c r="CL63" s="121"/>
      <c r="CM63" s="121"/>
    </row>
    <row r="64" spans="1:91" ht="12.75">
      <c r="A64" s="131" t="s">
        <v>322</v>
      </c>
      <c r="B64" s="105" t="s">
        <v>323</v>
      </c>
      <c r="C64" s="100">
        <v>8</v>
      </c>
      <c r="D64" s="100"/>
      <c r="E64" s="100">
        <v>8</v>
      </c>
      <c r="F64" s="100"/>
      <c r="G64" s="100"/>
      <c r="H64" s="120">
        <f t="shared" si="33"/>
        <v>59.25925925925925</v>
      </c>
      <c r="I64" s="105">
        <f t="shared" si="57"/>
        <v>81</v>
      </c>
      <c r="J64" s="105">
        <f t="shared" si="58"/>
        <v>48</v>
      </c>
      <c r="K64" s="105">
        <v>32</v>
      </c>
      <c r="L64" s="105"/>
      <c r="M64" s="105">
        <v>16</v>
      </c>
      <c r="N64" s="105">
        <v>33</v>
      </c>
      <c r="O64" s="105"/>
      <c r="P64" s="105"/>
      <c r="Q64" s="105"/>
      <c r="R64" s="105"/>
      <c r="S64" s="105"/>
      <c r="T64" s="105"/>
      <c r="U64" s="105"/>
      <c r="V64" s="105">
        <v>6</v>
      </c>
      <c r="W64" s="105"/>
      <c r="X64" s="105"/>
      <c r="Y64" s="105"/>
      <c r="Z64" s="105"/>
      <c r="AB64" s="129" t="str">
        <f t="shared" si="59"/>
        <v>-</v>
      </c>
      <c r="AC64" s="129" t="str">
        <f t="shared" si="59"/>
        <v>-</v>
      </c>
      <c r="AD64" s="129" t="str">
        <f t="shared" si="59"/>
        <v>-</v>
      </c>
      <c r="AE64" s="129" t="str">
        <f t="shared" si="59"/>
        <v>-</v>
      </c>
      <c r="AF64" s="129" t="str">
        <f t="shared" si="59"/>
        <v>-</v>
      </c>
      <c r="AG64" s="129" t="str">
        <f t="shared" si="59"/>
        <v>-</v>
      </c>
      <c r="AH64" s="129" t="str">
        <f t="shared" si="59"/>
        <v>-</v>
      </c>
      <c r="AI64" s="129">
        <f t="shared" si="59"/>
        <v>1</v>
      </c>
      <c r="AJ64" s="129" t="str">
        <f t="shared" si="59"/>
        <v>-</v>
      </c>
      <c r="AK64" s="129" t="str">
        <f t="shared" si="59"/>
        <v>-</v>
      </c>
      <c r="AL64" s="129" t="str">
        <f t="shared" si="59"/>
        <v>-</v>
      </c>
      <c r="AM64" s="129" t="str">
        <f t="shared" si="59"/>
        <v>-</v>
      </c>
      <c r="AO64" s="121" t="str">
        <f t="shared" si="60"/>
        <v>-</v>
      </c>
      <c r="AP64" s="121" t="str">
        <f t="shared" si="60"/>
        <v>-</v>
      </c>
      <c r="AQ64" s="121" t="str">
        <f t="shared" si="60"/>
        <v>-</v>
      </c>
      <c r="AR64" s="121" t="str">
        <f t="shared" si="60"/>
        <v>-</v>
      </c>
      <c r="AS64" s="121" t="str">
        <f t="shared" si="60"/>
        <v>-</v>
      </c>
      <c r="AT64" s="121" t="str">
        <f t="shared" si="60"/>
        <v>-</v>
      </c>
      <c r="AU64" s="121" t="str">
        <f t="shared" si="60"/>
        <v>-</v>
      </c>
      <c r="AV64" s="121" t="str">
        <f t="shared" si="60"/>
        <v>-</v>
      </c>
      <c r="AW64" s="121" t="str">
        <f t="shared" si="60"/>
        <v>-</v>
      </c>
      <c r="AX64" s="121" t="str">
        <f t="shared" si="60"/>
        <v>-</v>
      </c>
      <c r="AY64" s="121" t="str">
        <f t="shared" si="60"/>
        <v>-</v>
      </c>
      <c r="AZ64" s="121" t="str">
        <f t="shared" si="60"/>
        <v>-</v>
      </c>
      <c r="BB64" s="121" t="str">
        <f t="shared" si="61"/>
        <v>-</v>
      </c>
      <c r="BC64" s="121" t="str">
        <f t="shared" si="61"/>
        <v>-</v>
      </c>
      <c r="BD64" s="121" t="str">
        <f t="shared" si="61"/>
        <v>-</v>
      </c>
      <c r="BE64" s="121" t="str">
        <f t="shared" si="61"/>
        <v>-</v>
      </c>
      <c r="BF64" s="121" t="str">
        <f t="shared" si="61"/>
        <v>-</v>
      </c>
      <c r="BG64" s="121" t="str">
        <f t="shared" si="61"/>
        <v>-</v>
      </c>
      <c r="BH64" s="121" t="str">
        <f t="shared" si="61"/>
        <v>-</v>
      </c>
      <c r="BI64" s="121">
        <f t="shared" si="61"/>
        <v>1</v>
      </c>
      <c r="BJ64" s="121" t="str">
        <f t="shared" si="61"/>
        <v>-</v>
      </c>
      <c r="BK64" s="121" t="str">
        <f t="shared" si="61"/>
        <v>-</v>
      </c>
      <c r="BL64" s="121" t="str">
        <f t="shared" si="61"/>
        <v>-</v>
      </c>
      <c r="BM64" s="121" t="str">
        <f t="shared" si="61"/>
        <v>-</v>
      </c>
      <c r="BO64" s="121" t="str">
        <f t="shared" si="62"/>
        <v>-</v>
      </c>
      <c r="BP64" s="121" t="str">
        <f t="shared" si="62"/>
        <v>-</v>
      </c>
      <c r="BQ64" s="121" t="str">
        <f t="shared" si="62"/>
        <v>-</v>
      </c>
      <c r="BR64" s="121" t="str">
        <f t="shared" si="62"/>
        <v>-</v>
      </c>
      <c r="BS64" s="121" t="str">
        <f t="shared" si="62"/>
        <v>-</v>
      </c>
      <c r="BT64" s="121" t="str">
        <f t="shared" si="62"/>
        <v>-</v>
      </c>
      <c r="BU64" s="121" t="str">
        <f t="shared" si="62"/>
        <v>-</v>
      </c>
      <c r="BV64" s="121" t="str">
        <f t="shared" si="62"/>
        <v>-</v>
      </c>
      <c r="BW64" s="121" t="str">
        <f t="shared" si="62"/>
        <v>-</v>
      </c>
      <c r="BX64" s="121" t="str">
        <f t="shared" si="62"/>
        <v>-</v>
      </c>
      <c r="BY64" s="121" t="str">
        <f t="shared" si="62"/>
        <v>-</v>
      </c>
      <c r="BZ64" s="121" t="str">
        <f t="shared" si="62"/>
        <v>-</v>
      </c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</row>
    <row r="65" spans="1:91" ht="12.75">
      <c r="A65" s="139" t="s">
        <v>324</v>
      </c>
      <c r="B65" s="107" t="s">
        <v>325</v>
      </c>
      <c r="C65" s="107"/>
      <c r="D65" s="107"/>
      <c r="E65" s="107"/>
      <c r="F65" s="107"/>
      <c r="G65" s="107"/>
      <c r="H65" s="125">
        <f t="shared" si="33"/>
        <v>58.56481481481482</v>
      </c>
      <c r="I65" s="107">
        <f aca="true" t="shared" si="63" ref="I65:Z65">SUM(I66:I73)</f>
        <v>864</v>
      </c>
      <c r="J65" s="107">
        <f t="shared" si="63"/>
        <v>506</v>
      </c>
      <c r="K65" s="107">
        <f t="shared" si="63"/>
        <v>280</v>
      </c>
      <c r="L65" s="107">
        <f t="shared" si="63"/>
        <v>90</v>
      </c>
      <c r="M65" s="107">
        <f t="shared" si="63"/>
        <v>136</v>
      </c>
      <c r="N65" s="107">
        <f t="shared" si="63"/>
        <v>358</v>
      </c>
      <c r="O65" s="107">
        <f t="shared" si="63"/>
        <v>0</v>
      </c>
      <c r="P65" s="107">
        <f t="shared" si="63"/>
        <v>0</v>
      </c>
      <c r="Q65" s="107">
        <f t="shared" si="63"/>
        <v>0</v>
      </c>
      <c r="R65" s="107">
        <f t="shared" si="63"/>
        <v>0</v>
      </c>
      <c r="S65" s="107">
        <f t="shared" si="63"/>
        <v>4</v>
      </c>
      <c r="T65" s="107">
        <f t="shared" si="63"/>
        <v>0</v>
      </c>
      <c r="U65" s="107">
        <f t="shared" si="63"/>
        <v>8</v>
      </c>
      <c r="V65" s="107">
        <f t="shared" si="63"/>
        <v>0</v>
      </c>
      <c r="W65" s="107">
        <f t="shared" si="63"/>
        <v>0</v>
      </c>
      <c r="X65" s="107">
        <f t="shared" si="63"/>
        <v>15</v>
      </c>
      <c r="Y65" s="107">
        <f t="shared" si="63"/>
        <v>8</v>
      </c>
      <c r="Z65" s="107">
        <f t="shared" si="63"/>
        <v>8</v>
      </c>
      <c r="AB65" s="126">
        <f aca="true" t="shared" si="64" ref="AB65:AM65">SUM(AB66:AB73)</f>
        <v>0</v>
      </c>
      <c r="AC65" s="126">
        <f t="shared" si="64"/>
        <v>0</v>
      </c>
      <c r="AD65" s="126">
        <f t="shared" si="64"/>
        <v>0</v>
      </c>
      <c r="AE65" s="126">
        <f t="shared" si="64"/>
        <v>0</v>
      </c>
      <c r="AF65" s="126">
        <f t="shared" si="64"/>
        <v>0</v>
      </c>
      <c r="AG65" s="126">
        <f t="shared" si="64"/>
        <v>0</v>
      </c>
      <c r="AH65" s="126">
        <f t="shared" si="64"/>
        <v>0</v>
      </c>
      <c r="AI65" s="126">
        <f t="shared" si="64"/>
        <v>0</v>
      </c>
      <c r="AJ65" s="126">
        <f t="shared" si="64"/>
        <v>0</v>
      </c>
      <c r="AK65" s="126">
        <f t="shared" si="64"/>
        <v>2</v>
      </c>
      <c r="AL65" s="126">
        <f t="shared" si="64"/>
        <v>0</v>
      </c>
      <c r="AM65" s="126">
        <f t="shared" si="64"/>
        <v>1</v>
      </c>
      <c r="AO65" s="126">
        <f aca="true" t="shared" si="65" ref="AO65:AZ65">SUM(AO66:AO73)</f>
        <v>0</v>
      </c>
      <c r="AP65" s="126">
        <f t="shared" si="65"/>
        <v>0</v>
      </c>
      <c r="AQ65" s="126">
        <f t="shared" si="65"/>
        <v>0</v>
      </c>
      <c r="AR65" s="126">
        <f t="shared" si="65"/>
        <v>0</v>
      </c>
      <c r="AS65" s="126">
        <f t="shared" si="65"/>
        <v>1</v>
      </c>
      <c r="AT65" s="126">
        <f t="shared" si="65"/>
        <v>0</v>
      </c>
      <c r="AU65" s="126">
        <f t="shared" si="65"/>
        <v>2</v>
      </c>
      <c r="AV65" s="126">
        <f t="shared" si="65"/>
        <v>0</v>
      </c>
      <c r="AW65" s="126">
        <f t="shared" si="65"/>
        <v>0</v>
      </c>
      <c r="AX65" s="126">
        <f t="shared" si="65"/>
        <v>0</v>
      </c>
      <c r="AY65" s="126">
        <f t="shared" si="65"/>
        <v>2</v>
      </c>
      <c r="AZ65" s="126">
        <f t="shared" si="65"/>
        <v>1</v>
      </c>
      <c r="BB65" s="126">
        <f aca="true" t="shared" si="66" ref="BB65:BM65">SUM(BB66:BB73)</f>
        <v>0</v>
      </c>
      <c r="BC65" s="126">
        <f t="shared" si="66"/>
        <v>0</v>
      </c>
      <c r="BD65" s="126">
        <f t="shared" si="66"/>
        <v>0</v>
      </c>
      <c r="BE65" s="126">
        <f t="shared" si="66"/>
        <v>0</v>
      </c>
      <c r="BF65" s="126">
        <f t="shared" si="66"/>
        <v>0</v>
      </c>
      <c r="BG65" s="126">
        <f t="shared" si="66"/>
        <v>0</v>
      </c>
      <c r="BH65" s="126">
        <f t="shared" si="66"/>
        <v>1</v>
      </c>
      <c r="BI65" s="126">
        <f t="shared" si="66"/>
        <v>0</v>
      </c>
      <c r="BJ65" s="126">
        <f t="shared" si="66"/>
        <v>0</v>
      </c>
      <c r="BK65" s="126">
        <f t="shared" si="66"/>
        <v>1</v>
      </c>
      <c r="BL65" s="126">
        <f t="shared" si="66"/>
        <v>1</v>
      </c>
      <c r="BM65" s="126">
        <f t="shared" si="66"/>
        <v>1</v>
      </c>
      <c r="BO65" s="126">
        <f aca="true" t="shared" si="67" ref="BO65:BZ65">SUM(BO66:BO73)</f>
        <v>0</v>
      </c>
      <c r="BP65" s="126">
        <f t="shared" si="67"/>
        <v>0</v>
      </c>
      <c r="BQ65" s="126">
        <f t="shared" si="67"/>
        <v>0</v>
      </c>
      <c r="BR65" s="126">
        <f t="shared" si="67"/>
        <v>0</v>
      </c>
      <c r="BS65" s="126">
        <f t="shared" si="67"/>
        <v>0</v>
      </c>
      <c r="BT65" s="126">
        <f t="shared" si="67"/>
        <v>0</v>
      </c>
      <c r="BU65" s="126">
        <f t="shared" si="67"/>
        <v>0</v>
      </c>
      <c r="BV65" s="126">
        <f t="shared" si="67"/>
        <v>0</v>
      </c>
      <c r="BW65" s="126">
        <f t="shared" si="67"/>
        <v>0</v>
      </c>
      <c r="BX65" s="126">
        <f t="shared" si="67"/>
        <v>1</v>
      </c>
      <c r="BY65" s="126">
        <f t="shared" si="67"/>
        <v>1</v>
      </c>
      <c r="BZ65" s="126">
        <f t="shared" si="67"/>
        <v>0</v>
      </c>
      <c r="CB65" s="126">
        <f aca="true" t="shared" si="68" ref="CB65:CM65">SUM(CB66:CB73)</f>
        <v>0</v>
      </c>
      <c r="CC65" s="126">
        <f t="shared" si="68"/>
        <v>0</v>
      </c>
      <c r="CD65" s="126">
        <f t="shared" si="68"/>
        <v>0</v>
      </c>
      <c r="CE65" s="126">
        <f t="shared" si="68"/>
        <v>0</v>
      </c>
      <c r="CF65" s="126">
        <f t="shared" si="68"/>
        <v>0</v>
      </c>
      <c r="CG65" s="126">
        <f t="shared" si="68"/>
        <v>0</v>
      </c>
      <c r="CH65" s="126">
        <f t="shared" si="68"/>
        <v>0</v>
      </c>
      <c r="CI65" s="126">
        <f t="shared" si="68"/>
        <v>0</v>
      </c>
      <c r="CJ65" s="126">
        <f t="shared" si="68"/>
        <v>0</v>
      </c>
      <c r="CK65" s="126">
        <f t="shared" si="68"/>
        <v>0</v>
      </c>
      <c r="CL65" s="126">
        <f t="shared" si="68"/>
        <v>0</v>
      </c>
      <c r="CM65" s="126">
        <f t="shared" si="68"/>
        <v>1</v>
      </c>
    </row>
    <row r="66" spans="1:91" ht="12.75">
      <c r="A66" s="131" t="s">
        <v>326</v>
      </c>
      <c r="B66" s="105" t="s">
        <v>296</v>
      </c>
      <c r="C66" s="100"/>
      <c r="D66" s="100">
        <v>7</v>
      </c>
      <c r="E66" s="100"/>
      <c r="F66" s="100"/>
      <c r="G66" s="140"/>
      <c r="H66" s="120">
        <f t="shared" si="33"/>
        <v>51.85185185185185</v>
      </c>
      <c r="I66" s="105">
        <f>J66+N66</f>
        <v>108</v>
      </c>
      <c r="J66" s="105">
        <f aca="true" t="shared" si="69" ref="J66:J73">O66*O$6+P66*P$6+Q66*Q$6+R66*R$6+S66*S$6+T66*T$6+U66*U$6+V66*V$6+W66*W$6+X66*X$6+Y66*Y$6+Z66*Z$6</f>
        <v>56</v>
      </c>
      <c r="K66" s="105">
        <v>30</v>
      </c>
      <c r="L66" s="105">
        <v>12</v>
      </c>
      <c r="M66" s="105">
        <v>14</v>
      </c>
      <c r="N66" s="105">
        <v>52</v>
      </c>
      <c r="O66" s="105"/>
      <c r="P66" s="105"/>
      <c r="Q66" s="105"/>
      <c r="R66" s="105"/>
      <c r="S66" s="105"/>
      <c r="T66" s="105"/>
      <c r="U66" s="105">
        <v>4</v>
      </c>
      <c r="V66" s="105"/>
      <c r="W66" s="105"/>
      <c r="X66" s="105"/>
      <c r="Y66" s="105"/>
      <c r="Z66" s="105"/>
      <c r="AB66" s="129" t="str">
        <f aca="true" t="shared" si="70" ref="AB66:AM73">IF(ISERROR(SEARCH(AB$7,$C66,1)),"-",IF(COUNTIF($C66,AB$7)=1,1,IF(ISERROR(SEARCH(CONCATENATE(AB$7,","),$C66,1)),IF(ISERROR(SEARCH(CONCATENATE(",",AB$7),$C66,1)),"-",1),1)))</f>
        <v>-</v>
      </c>
      <c r="AC66" s="129" t="str">
        <f t="shared" si="70"/>
        <v>-</v>
      </c>
      <c r="AD66" s="129" t="str">
        <f t="shared" si="70"/>
        <v>-</v>
      </c>
      <c r="AE66" s="129" t="str">
        <f t="shared" si="70"/>
        <v>-</v>
      </c>
      <c r="AF66" s="129" t="str">
        <f t="shared" si="70"/>
        <v>-</v>
      </c>
      <c r="AG66" s="129" t="str">
        <f t="shared" si="70"/>
        <v>-</v>
      </c>
      <c r="AH66" s="129" t="str">
        <f t="shared" si="70"/>
        <v>-</v>
      </c>
      <c r="AI66" s="129" t="str">
        <f t="shared" si="70"/>
        <v>-</v>
      </c>
      <c r="AJ66" s="129" t="str">
        <f t="shared" si="70"/>
        <v>-</v>
      </c>
      <c r="AK66" s="129" t="str">
        <f t="shared" si="70"/>
        <v>-</v>
      </c>
      <c r="AL66" s="129" t="str">
        <f t="shared" si="70"/>
        <v>-</v>
      </c>
      <c r="AM66" s="129" t="str">
        <f t="shared" si="70"/>
        <v>-</v>
      </c>
      <c r="AO66" s="121" t="str">
        <f aca="true" t="shared" si="71" ref="AO66:AZ73">IF(ISERROR(SEARCH(AO$7,$D66,1)),"-",IF(COUNTIF($D66,AO$7)=1,1,IF(ISERROR(SEARCH(CONCATENATE(AO$7,","),$D66,1)),IF(ISERROR(SEARCH(CONCATENATE(",",AO$7),$D66,1)),"-",1),1)))</f>
        <v>-</v>
      </c>
      <c r="AP66" s="121" t="str">
        <f t="shared" si="71"/>
        <v>-</v>
      </c>
      <c r="AQ66" s="121" t="str">
        <f t="shared" si="71"/>
        <v>-</v>
      </c>
      <c r="AR66" s="121" t="str">
        <f t="shared" si="71"/>
        <v>-</v>
      </c>
      <c r="AS66" s="121" t="str">
        <f t="shared" si="71"/>
        <v>-</v>
      </c>
      <c r="AT66" s="121" t="str">
        <f t="shared" si="71"/>
        <v>-</v>
      </c>
      <c r="AU66" s="121">
        <f t="shared" si="71"/>
        <v>1</v>
      </c>
      <c r="AV66" s="121" t="str">
        <f t="shared" si="71"/>
        <v>-</v>
      </c>
      <c r="AW66" s="121" t="str">
        <f t="shared" si="71"/>
        <v>-</v>
      </c>
      <c r="AX66" s="121" t="str">
        <f t="shared" si="71"/>
        <v>-</v>
      </c>
      <c r="AY66" s="121" t="str">
        <f t="shared" si="71"/>
        <v>-</v>
      </c>
      <c r="AZ66" s="121" t="str">
        <f t="shared" si="71"/>
        <v>-</v>
      </c>
      <c r="BB66" s="121" t="str">
        <f aca="true" t="shared" si="72" ref="BB66:BM73">IF(ISERROR(SEARCH(BB$7,$E66,1)),"-",IF(COUNTIF($E66,BB$7)=1,1,IF(ISERROR(SEARCH(CONCATENATE(BB$7,","),$E66,1)),IF(ISERROR(SEARCH(CONCATENATE(",",BB$7),$E66,1)),"-",1),1)))</f>
        <v>-</v>
      </c>
      <c r="BC66" s="121" t="str">
        <f t="shared" si="72"/>
        <v>-</v>
      </c>
      <c r="BD66" s="121" t="str">
        <f t="shared" si="72"/>
        <v>-</v>
      </c>
      <c r="BE66" s="121" t="str">
        <f t="shared" si="72"/>
        <v>-</v>
      </c>
      <c r="BF66" s="121" t="str">
        <f t="shared" si="72"/>
        <v>-</v>
      </c>
      <c r="BG66" s="121" t="str">
        <f t="shared" si="72"/>
        <v>-</v>
      </c>
      <c r="BH66" s="121" t="str">
        <f t="shared" si="72"/>
        <v>-</v>
      </c>
      <c r="BI66" s="121" t="str">
        <f t="shared" si="72"/>
        <v>-</v>
      </c>
      <c r="BJ66" s="121" t="str">
        <f t="shared" si="72"/>
        <v>-</v>
      </c>
      <c r="BK66" s="121" t="str">
        <f t="shared" si="72"/>
        <v>-</v>
      </c>
      <c r="BL66" s="121" t="str">
        <f t="shared" si="72"/>
        <v>-</v>
      </c>
      <c r="BM66" s="121" t="str">
        <f t="shared" si="72"/>
        <v>-</v>
      </c>
      <c r="BO66" s="121" t="str">
        <f aca="true" t="shared" si="73" ref="BO66:BZ73">IF(ISERROR(SEARCH(BO$7,$F66,1)),"-",IF(COUNTIF($F66,BO$7)=1,1,IF(ISERROR(SEARCH(CONCATENATE(BO$7,","),$F66,1)),IF(ISERROR(SEARCH(CONCATENATE(",",BO$7),$F66,1)),"-",1),1)))</f>
        <v>-</v>
      </c>
      <c r="BP66" s="121" t="str">
        <f t="shared" si="73"/>
        <v>-</v>
      </c>
      <c r="BQ66" s="121" t="str">
        <f t="shared" si="73"/>
        <v>-</v>
      </c>
      <c r="BR66" s="121" t="str">
        <f t="shared" si="73"/>
        <v>-</v>
      </c>
      <c r="BS66" s="121" t="str">
        <f t="shared" si="73"/>
        <v>-</v>
      </c>
      <c r="BT66" s="121" t="str">
        <f t="shared" si="73"/>
        <v>-</v>
      </c>
      <c r="BU66" s="121" t="str">
        <f t="shared" si="73"/>
        <v>-</v>
      </c>
      <c r="BV66" s="121" t="str">
        <f t="shared" si="73"/>
        <v>-</v>
      </c>
      <c r="BW66" s="121" t="str">
        <f t="shared" si="73"/>
        <v>-</v>
      </c>
      <c r="BX66" s="121" t="str">
        <f t="shared" si="73"/>
        <v>-</v>
      </c>
      <c r="BY66" s="121" t="str">
        <f t="shared" si="73"/>
        <v>-</v>
      </c>
      <c r="BZ66" s="121" t="str">
        <f t="shared" si="73"/>
        <v>-</v>
      </c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</row>
    <row r="67" spans="1:91" ht="12.75">
      <c r="A67" s="131" t="s">
        <v>327</v>
      </c>
      <c r="B67" s="105" t="s">
        <v>328</v>
      </c>
      <c r="C67" s="100"/>
      <c r="D67" s="100">
        <v>5</v>
      </c>
      <c r="E67" s="100"/>
      <c r="F67" s="100"/>
      <c r="G67" s="140"/>
      <c r="H67" s="120">
        <f t="shared" si="33"/>
        <v>59.25925925925925</v>
      </c>
      <c r="I67" s="105">
        <f>J67+N67</f>
        <v>54</v>
      </c>
      <c r="J67" s="105">
        <f t="shared" si="69"/>
        <v>32</v>
      </c>
      <c r="K67" s="105"/>
      <c r="L67" s="105">
        <v>32</v>
      </c>
      <c r="M67" s="105"/>
      <c r="N67" s="105">
        <v>22</v>
      </c>
      <c r="O67" s="105"/>
      <c r="P67" s="105"/>
      <c r="Q67" s="105"/>
      <c r="R67" s="105"/>
      <c r="S67" s="105">
        <v>4</v>
      </c>
      <c r="T67" s="105"/>
      <c r="U67" s="105"/>
      <c r="V67" s="105"/>
      <c r="W67" s="105"/>
      <c r="X67" s="105"/>
      <c r="Y67" s="105"/>
      <c r="Z67" s="105"/>
      <c r="AB67" s="129" t="str">
        <f t="shared" si="70"/>
        <v>-</v>
      </c>
      <c r="AC67" s="129" t="str">
        <f t="shared" si="70"/>
        <v>-</v>
      </c>
      <c r="AD67" s="129" t="str">
        <f t="shared" si="70"/>
        <v>-</v>
      </c>
      <c r="AE67" s="129" t="str">
        <f t="shared" si="70"/>
        <v>-</v>
      </c>
      <c r="AF67" s="129" t="str">
        <f t="shared" si="70"/>
        <v>-</v>
      </c>
      <c r="AG67" s="129" t="str">
        <f t="shared" si="70"/>
        <v>-</v>
      </c>
      <c r="AH67" s="129" t="str">
        <f t="shared" si="70"/>
        <v>-</v>
      </c>
      <c r="AI67" s="129" t="str">
        <f t="shared" si="70"/>
        <v>-</v>
      </c>
      <c r="AJ67" s="129" t="str">
        <f t="shared" si="70"/>
        <v>-</v>
      </c>
      <c r="AK67" s="129" t="str">
        <f t="shared" si="70"/>
        <v>-</v>
      </c>
      <c r="AL67" s="129" t="str">
        <f t="shared" si="70"/>
        <v>-</v>
      </c>
      <c r="AM67" s="129" t="str">
        <f t="shared" si="70"/>
        <v>-</v>
      </c>
      <c r="AO67" s="121" t="str">
        <f t="shared" si="71"/>
        <v>-</v>
      </c>
      <c r="AP67" s="121" t="str">
        <f t="shared" si="71"/>
        <v>-</v>
      </c>
      <c r="AQ67" s="121" t="str">
        <f t="shared" si="71"/>
        <v>-</v>
      </c>
      <c r="AR67" s="121" t="str">
        <f t="shared" si="71"/>
        <v>-</v>
      </c>
      <c r="AS67" s="121">
        <f t="shared" si="71"/>
        <v>1</v>
      </c>
      <c r="AT67" s="121" t="str">
        <f t="shared" si="71"/>
        <v>-</v>
      </c>
      <c r="AU67" s="121" t="str">
        <f t="shared" si="71"/>
        <v>-</v>
      </c>
      <c r="AV67" s="121" t="str">
        <f t="shared" si="71"/>
        <v>-</v>
      </c>
      <c r="AW67" s="121" t="str">
        <f t="shared" si="71"/>
        <v>-</v>
      </c>
      <c r="AX67" s="121" t="str">
        <f t="shared" si="71"/>
        <v>-</v>
      </c>
      <c r="AY67" s="121" t="str">
        <f t="shared" si="71"/>
        <v>-</v>
      </c>
      <c r="AZ67" s="121" t="str">
        <f t="shared" si="71"/>
        <v>-</v>
      </c>
      <c r="BB67" s="121" t="str">
        <f t="shared" si="72"/>
        <v>-</v>
      </c>
      <c r="BC67" s="121" t="str">
        <f t="shared" si="72"/>
        <v>-</v>
      </c>
      <c r="BD67" s="121" t="str">
        <f t="shared" si="72"/>
        <v>-</v>
      </c>
      <c r="BE67" s="121" t="str">
        <f t="shared" si="72"/>
        <v>-</v>
      </c>
      <c r="BF67" s="121" t="str">
        <f t="shared" si="72"/>
        <v>-</v>
      </c>
      <c r="BG67" s="121" t="str">
        <f t="shared" si="72"/>
        <v>-</v>
      </c>
      <c r="BH67" s="121" t="str">
        <f t="shared" si="72"/>
        <v>-</v>
      </c>
      <c r="BI67" s="121" t="str">
        <f t="shared" si="72"/>
        <v>-</v>
      </c>
      <c r="BJ67" s="121" t="str">
        <f t="shared" si="72"/>
        <v>-</v>
      </c>
      <c r="BK67" s="121" t="str">
        <f t="shared" si="72"/>
        <v>-</v>
      </c>
      <c r="BL67" s="121" t="str">
        <f t="shared" si="72"/>
        <v>-</v>
      </c>
      <c r="BM67" s="121" t="str">
        <f t="shared" si="72"/>
        <v>-</v>
      </c>
      <c r="BO67" s="121" t="str">
        <f t="shared" si="73"/>
        <v>-</v>
      </c>
      <c r="BP67" s="121" t="str">
        <f t="shared" si="73"/>
        <v>-</v>
      </c>
      <c r="BQ67" s="121" t="str">
        <f t="shared" si="73"/>
        <v>-</v>
      </c>
      <c r="BR67" s="121" t="str">
        <f t="shared" si="73"/>
        <v>-</v>
      </c>
      <c r="BS67" s="121" t="str">
        <f t="shared" si="73"/>
        <v>-</v>
      </c>
      <c r="BT67" s="121" t="str">
        <f t="shared" si="73"/>
        <v>-</v>
      </c>
      <c r="BU67" s="121" t="str">
        <f t="shared" si="73"/>
        <v>-</v>
      </c>
      <c r="BV67" s="121" t="str">
        <f t="shared" si="73"/>
        <v>-</v>
      </c>
      <c r="BW67" s="121" t="str">
        <f t="shared" si="73"/>
        <v>-</v>
      </c>
      <c r="BX67" s="121" t="str">
        <f t="shared" si="73"/>
        <v>-</v>
      </c>
      <c r="BY67" s="121" t="str">
        <f t="shared" si="73"/>
        <v>-</v>
      </c>
      <c r="BZ67" s="121" t="str">
        <f t="shared" si="73"/>
        <v>-</v>
      </c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</row>
    <row r="68" spans="1:91" ht="12.75">
      <c r="A68" s="131" t="s">
        <v>329</v>
      </c>
      <c r="B68" s="130" t="s">
        <v>330</v>
      </c>
      <c r="C68" s="100"/>
      <c r="D68" s="100"/>
      <c r="E68" s="100"/>
      <c r="F68" s="100"/>
      <c r="G68" s="100"/>
      <c r="H68" s="120"/>
      <c r="I68" s="105"/>
      <c r="J68" s="105">
        <f t="shared" si="69"/>
        <v>0</v>
      </c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B68" s="129" t="str">
        <f t="shared" si="70"/>
        <v>-</v>
      </c>
      <c r="AC68" s="129" t="str">
        <f t="shared" si="70"/>
        <v>-</v>
      </c>
      <c r="AD68" s="129" t="str">
        <f t="shared" si="70"/>
        <v>-</v>
      </c>
      <c r="AE68" s="129" t="str">
        <f t="shared" si="70"/>
        <v>-</v>
      </c>
      <c r="AF68" s="129" t="str">
        <f t="shared" si="70"/>
        <v>-</v>
      </c>
      <c r="AG68" s="129" t="str">
        <f t="shared" si="70"/>
        <v>-</v>
      </c>
      <c r="AH68" s="129" t="str">
        <f t="shared" si="70"/>
        <v>-</v>
      </c>
      <c r="AI68" s="129" t="str">
        <f t="shared" si="70"/>
        <v>-</v>
      </c>
      <c r="AJ68" s="129" t="str">
        <f t="shared" si="70"/>
        <v>-</v>
      </c>
      <c r="AK68" s="129" t="str">
        <f t="shared" si="70"/>
        <v>-</v>
      </c>
      <c r="AL68" s="129" t="str">
        <f t="shared" si="70"/>
        <v>-</v>
      </c>
      <c r="AM68" s="129" t="str">
        <f t="shared" si="70"/>
        <v>-</v>
      </c>
      <c r="AO68" s="121" t="str">
        <f t="shared" si="71"/>
        <v>-</v>
      </c>
      <c r="AP68" s="121" t="str">
        <f t="shared" si="71"/>
        <v>-</v>
      </c>
      <c r="AQ68" s="121" t="str">
        <f t="shared" si="71"/>
        <v>-</v>
      </c>
      <c r="AR68" s="121" t="str">
        <f t="shared" si="71"/>
        <v>-</v>
      </c>
      <c r="AS68" s="121" t="str">
        <f t="shared" si="71"/>
        <v>-</v>
      </c>
      <c r="AT68" s="121" t="str">
        <f t="shared" si="71"/>
        <v>-</v>
      </c>
      <c r="AU68" s="121" t="str">
        <f t="shared" si="71"/>
        <v>-</v>
      </c>
      <c r="AV68" s="121" t="str">
        <f t="shared" si="71"/>
        <v>-</v>
      </c>
      <c r="AW68" s="121" t="str">
        <f t="shared" si="71"/>
        <v>-</v>
      </c>
      <c r="AX68" s="121" t="str">
        <f t="shared" si="71"/>
        <v>-</v>
      </c>
      <c r="AY68" s="121" t="str">
        <f t="shared" si="71"/>
        <v>-</v>
      </c>
      <c r="AZ68" s="121" t="str">
        <f t="shared" si="71"/>
        <v>-</v>
      </c>
      <c r="BB68" s="121" t="str">
        <f t="shared" si="72"/>
        <v>-</v>
      </c>
      <c r="BC68" s="121" t="str">
        <f t="shared" si="72"/>
        <v>-</v>
      </c>
      <c r="BD68" s="121" t="str">
        <f t="shared" si="72"/>
        <v>-</v>
      </c>
      <c r="BE68" s="121" t="str">
        <f t="shared" si="72"/>
        <v>-</v>
      </c>
      <c r="BF68" s="121" t="str">
        <f t="shared" si="72"/>
        <v>-</v>
      </c>
      <c r="BG68" s="121" t="str">
        <f t="shared" si="72"/>
        <v>-</v>
      </c>
      <c r="BH68" s="121" t="str">
        <f t="shared" si="72"/>
        <v>-</v>
      </c>
      <c r="BI68" s="121" t="str">
        <f t="shared" si="72"/>
        <v>-</v>
      </c>
      <c r="BJ68" s="121" t="str">
        <f t="shared" si="72"/>
        <v>-</v>
      </c>
      <c r="BK68" s="121" t="str">
        <f t="shared" si="72"/>
        <v>-</v>
      </c>
      <c r="BL68" s="121" t="str">
        <f t="shared" si="72"/>
        <v>-</v>
      </c>
      <c r="BM68" s="121" t="str">
        <f t="shared" si="72"/>
        <v>-</v>
      </c>
      <c r="BO68" s="121" t="str">
        <f t="shared" si="73"/>
        <v>-</v>
      </c>
      <c r="BP68" s="121" t="str">
        <f t="shared" si="73"/>
        <v>-</v>
      </c>
      <c r="BQ68" s="121" t="str">
        <f t="shared" si="73"/>
        <v>-</v>
      </c>
      <c r="BR68" s="121" t="str">
        <f t="shared" si="73"/>
        <v>-</v>
      </c>
      <c r="BS68" s="121" t="str">
        <f t="shared" si="73"/>
        <v>-</v>
      </c>
      <c r="BT68" s="121" t="str">
        <f t="shared" si="73"/>
        <v>-</v>
      </c>
      <c r="BU68" s="121" t="str">
        <f t="shared" si="73"/>
        <v>-</v>
      </c>
      <c r="BV68" s="121" t="str">
        <f t="shared" si="73"/>
        <v>-</v>
      </c>
      <c r="BW68" s="121" t="str">
        <f t="shared" si="73"/>
        <v>-</v>
      </c>
      <c r="BX68" s="121" t="str">
        <f t="shared" si="73"/>
        <v>-</v>
      </c>
      <c r="BY68" s="121" t="str">
        <f t="shared" si="73"/>
        <v>-</v>
      </c>
      <c r="BZ68" s="121" t="str">
        <f t="shared" si="73"/>
        <v>-</v>
      </c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</row>
    <row r="69" spans="1:91" ht="12.75">
      <c r="A69" s="131"/>
      <c r="B69" s="105" t="s">
        <v>331</v>
      </c>
      <c r="C69" s="100">
        <v>10</v>
      </c>
      <c r="D69" s="100">
        <v>11</v>
      </c>
      <c r="E69" s="100">
        <v>11</v>
      </c>
      <c r="F69" s="100">
        <v>10</v>
      </c>
      <c r="G69" s="136"/>
      <c r="H69" s="120">
        <f aca="true" t="shared" si="74" ref="H69:H75">J69/I69*100</f>
        <v>62.96296296296296</v>
      </c>
      <c r="I69" s="105">
        <f>J69+N69</f>
        <v>162</v>
      </c>
      <c r="J69" s="105">
        <f t="shared" si="69"/>
        <v>102</v>
      </c>
      <c r="K69" s="105">
        <v>60</v>
      </c>
      <c r="L69" s="105">
        <v>16</v>
      </c>
      <c r="M69" s="105">
        <v>26</v>
      </c>
      <c r="N69" s="105">
        <v>60</v>
      </c>
      <c r="O69" s="105"/>
      <c r="P69" s="105"/>
      <c r="Q69" s="105"/>
      <c r="R69" s="105"/>
      <c r="S69" s="105"/>
      <c r="T69" s="105"/>
      <c r="U69" s="105"/>
      <c r="V69" s="105"/>
      <c r="W69" s="105"/>
      <c r="X69" s="105">
        <v>5</v>
      </c>
      <c r="Y69" s="105">
        <v>4</v>
      </c>
      <c r="Z69" s="105"/>
      <c r="AB69" s="129" t="str">
        <f t="shared" si="70"/>
        <v>-</v>
      </c>
      <c r="AC69" s="129" t="str">
        <f t="shared" si="70"/>
        <v>-</v>
      </c>
      <c r="AD69" s="129" t="str">
        <f t="shared" si="70"/>
        <v>-</v>
      </c>
      <c r="AE69" s="129" t="str">
        <f t="shared" si="70"/>
        <v>-</v>
      </c>
      <c r="AF69" s="129" t="str">
        <f t="shared" si="70"/>
        <v>-</v>
      </c>
      <c r="AG69" s="129" t="str">
        <f t="shared" si="70"/>
        <v>-</v>
      </c>
      <c r="AH69" s="129" t="str">
        <f t="shared" si="70"/>
        <v>-</v>
      </c>
      <c r="AI69" s="129" t="str">
        <f t="shared" si="70"/>
        <v>-</v>
      </c>
      <c r="AJ69" s="129" t="str">
        <f t="shared" si="70"/>
        <v>-</v>
      </c>
      <c r="AK69" s="129">
        <f t="shared" si="70"/>
        <v>1</v>
      </c>
      <c r="AL69" s="129" t="str">
        <f t="shared" si="70"/>
        <v>-</v>
      </c>
      <c r="AM69" s="129" t="str">
        <f t="shared" si="70"/>
        <v>-</v>
      </c>
      <c r="AO69" s="121" t="str">
        <f t="shared" si="71"/>
        <v>-</v>
      </c>
      <c r="AP69" s="121" t="str">
        <f t="shared" si="71"/>
        <v>-</v>
      </c>
      <c r="AQ69" s="121" t="str">
        <f t="shared" si="71"/>
        <v>-</v>
      </c>
      <c r="AR69" s="121" t="str">
        <f t="shared" si="71"/>
        <v>-</v>
      </c>
      <c r="AS69" s="121" t="str">
        <f t="shared" si="71"/>
        <v>-</v>
      </c>
      <c r="AT69" s="121" t="str">
        <f t="shared" si="71"/>
        <v>-</v>
      </c>
      <c r="AU69" s="121" t="str">
        <f t="shared" si="71"/>
        <v>-</v>
      </c>
      <c r="AV69" s="121" t="str">
        <f t="shared" si="71"/>
        <v>-</v>
      </c>
      <c r="AW69" s="121" t="str">
        <f t="shared" si="71"/>
        <v>-</v>
      </c>
      <c r="AX69" s="121" t="str">
        <f t="shared" si="71"/>
        <v>-</v>
      </c>
      <c r="AY69" s="121">
        <f t="shared" si="71"/>
        <v>1</v>
      </c>
      <c r="AZ69" s="121" t="str">
        <f t="shared" si="71"/>
        <v>-</v>
      </c>
      <c r="BB69" s="121" t="str">
        <f t="shared" si="72"/>
        <v>-</v>
      </c>
      <c r="BC69" s="121" t="str">
        <f t="shared" si="72"/>
        <v>-</v>
      </c>
      <c r="BD69" s="121" t="str">
        <f t="shared" si="72"/>
        <v>-</v>
      </c>
      <c r="BE69" s="121" t="str">
        <f t="shared" si="72"/>
        <v>-</v>
      </c>
      <c r="BF69" s="121" t="str">
        <f t="shared" si="72"/>
        <v>-</v>
      </c>
      <c r="BG69" s="121" t="str">
        <f t="shared" si="72"/>
        <v>-</v>
      </c>
      <c r="BH69" s="121" t="str">
        <f t="shared" si="72"/>
        <v>-</v>
      </c>
      <c r="BI69" s="121" t="str">
        <f t="shared" si="72"/>
        <v>-</v>
      </c>
      <c r="BJ69" s="121" t="str">
        <f t="shared" si="72"/>
        <v>-</v>
      </c>
      <c r="BK69" s="121" t="str">
        <f t="shared" si="72"/>
        <v>-</v>
      </c>
      <c r="BL69" s="121">
        <f t="shared" si="72"/>
        <v>1</v>
      </c>
      <c r="BM69" s="121" t="str">
        <f t="shared" si="72"/>
        <v>-</v>
      </c>
      <c r="BO69" s="121" t="str">
        <f t="shared" si="73"/>
        <v>-</v>
      </c>
      <c r="BP69" s="121" t="str">
        <f t="shared" si="73"/>
        <v>-</v>
      </c>
      <c r="BQ69" s="121" t="str">
        <f t="shared" si="73"/>
        <v>-</v>
      </c>
      <c r="BR69" s="121" t="str">
        <f t="shared" si="73"/>
        <v>-</v>
      </c>
      <c r="BS69" s="121" t="str">
        <f t="shared" si="73"/>
        <v>-</v>
      </c>
      <c r="BT69" s="121" t="str">
        <f t="shared" si="73"/>
        <v>-</v>
      </c>
      <c r="BU69" s="121" t="str">
        <f t="shared" si="73"/>
        <v>-</v>
      </c>
      <c r="BV69" s="121" t="str">
        <f t="shared" si="73"/>
        <v>-</v>
      </c>
      <c r="BW69" s="121" t="str">
        <f t="shared" si="73"/>
        <v>-</v>
      </c>
      <c r="BX69" s="121">
        <f t="shared" si="73"/>
        <v>1</v>
      </c>
      <c r="BY69" s="121" t="str">
        <f t="shared" si="73"/>
        <v>-</v>
      </c>
      <c r="BZ69" s="121" t="str">
        <f t="shared" si="73"/>
        <v>-</v>
      </c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</row>
    <row r="70" spans="1:91" ht="12.75">
      <c r="A70" s="131"/>
      <c r="B70" s="105" t="s">
        <v>332</v>
      </c>
      <c r="C70" s="100"/>
      <c r="D70" s="100">
        <v>12</v>
      </c>
      <c r="E70" s="100"/>
      <c r="F70" s="136"/>
      <c r="G70" s="131" t="s">
        <v>333</v>
      </c>
      <c r="H70" s="120">
        <f t="shared" si="74"/>
        <v>61.111111111111114</v>
      </c>
      <c r="I70" s="105">
        <f>J70+N70</f>
        <v>54</v>
      </c>
      <c r="J70" s="105">
        <f t="shared" si="69"/>
        <v>33</v>
      </c>
      <c r="K70" s="105">
        <v>23</v>
      </c>
      <c r="L70" s="105"/>
      <c r="M70" s="105">
        <v>10</v>
      </c>
      <c r="N70" s="105">
        <v>21</v>
      </c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>
        <v>3</v>
      </c>
      <c r="AB70" s="129" t="str">
        <f t="shared" si="70"/>
        <v>-</v>
      </c>
      <c r="AC70" s="129" t="str">
        <f t="shared" si="70"/>
        <v>-</v>
      </c>
      <c r="AD70" s="129" t="str">
        <f t="shared" si="70"/>
        <v>-</v>
      </c>
      <c r="AE70" s="129" t="str">
        <f t="shared" si="70"/>
        <v>-</v>
      </c>
      <c r="AF70" s="129" t="str">
        <f t="shared" si="70"/>
        <v>-</v>
      </c>
      <c r="AG70" s="129" t="str">
        <f t="shared" si="70"/>
        <v>-</v>
      </c>
      <c r="AH70" s="129" t="str">
        <f t="shared" si="70"/>
        <v>-</v>
      </c>
      <c r="AI70" s="129" t="str">
        <f t="shared" si="70"/>
        <v>-</v>
      </c>
      <c r="AJ70" s="129" t="str">
        <f t="shared" si="70"/>
        <v>-</v>
      </c>
      <c r="AK70" s="129" t="str">
        <f t="shared" si="70"/>
        <v>-</v>
      </c>
      <c r="AL70" s="129" t="str">
        <f t="shared" si="70"/>
        <v>-</v>
      </c>
      <c r="AM70" s="129" t="str">
        <f t="shared" si="70"/>
        <v>-</v>
      </c>
      <c r="AO70" s="121" t="str">
        <f t="shared" si="71"/>
        <v>-</v>
      </c>
      <c r="AP70" s="121" t="str">
        <f t="shared" si="71"/>
        <v>-</v>
      </c>
      <c r="AQ70" s="121" t="str">
        <f t="shared" si="71"/>
        <v>-</v>
      </c>
      <c r="AR70" s="121" t="str">
        <f t="shared" si="71"/>
        <v>-</v>
      </c>
      <c r="AS70" s="121" t="str">
        <f t="shared" si="71"/>
        <v>-</v>
      </c>
      <c r="AT70" s="121" t="str">
        <f t="shared" si="71"/>
        <v>-</v>
      </c>
      <c r="AU70" s="121" t="str">
        <f t="shared" si="71"/>
        <v>-</v>
      </c>
      <c r="AV70" s="121" t="str">
        <f t="shared" si="71"/>
        <v>-</v>
      </c>
      <c r="AW70" s="121" t="str">
        <f t="shared" si="71"/>
        <v>-</v>
      </c>
      <c r="AX70" s="121" t="str">
        <f t="shared" si="71"/>
        <v>-</v>
      </c>
      <c r="AY70" s="121" t="str">
        <f t="shared" si="71"/>
        <v>-</v>
      </c>
      <c r="AZ70" s="121">
        <f t="shared" si="71"/>
        <v>1</v>
      </c>
      <c r="BB70" s="121" t="str">
        <f t="shared" si="72"/>
        <v>-</v>
      </c>
      <c r="BC70" s="121" t="str">
        <f t="shared" si="72"/>
        <v>-</v>
      </c>
      <c r="BD70" s="121" t="str">
        <f t="shared" si="72"/>
        <v>-</v>
      </c>
      <c r="BE70" s="121" t="str">
        <f t="shared" si="72"/>
        <v>-</v>
      </c>
      <c r="BF70" s="121" t="str">
        <f t="shared" si="72"/>
        <v>-</v>
      </c>
      <c r="BG70" s="121" t="str">
        <f t="shared" si="72"/>
        <v>-</v>
      </c>
      <c r="BH70" s="121" t="str">
        <f t="shared" si="72"/>
        <v>-</v>
      </c>
      <c r="BI70" s="121" t="str">
        <f t="shared" si="72"/>
        <v>-</v>
      </c>
      <c r="BJ70" s="121" t="str">
        <f t="shared" si="72"/>
        <v>-</v>
      </c>
      <c r="BK70" s="121" t="str">
        <f t="shared" si="72"/>
        <v>-</v>
      </c>
      <c r="BL70" s="121" t="str">
        <f t="shared" si="72"/>
        <v>-</v>
      </c>
      <c r="BM70" s="121" t="str">
        <f t="shared" si="72"/>
        <v>-</v>
      </c>
      <c r="BO70" s="121" t="str">
        <f t="shared" si="73"/>
        <v>-</v>
      </c>
      <c r="BP70" s="121" t="str">
        <f t="shared" si="73"/>
        <v>-</v>
      </c>
      <c r="BQ70" s="121" t="str">
        <f t="shared" si="73"/>
        <v>-</v>
      </c>
      <c r="BR70" s="121" t="str">
        <f t="shared" si="73"/>
        <v>-</v>
      </c>
      <c r="BS70" s="121" t="str">
        <f t="shared" si="73"/>
        <v>-</v>
      </c>
      <c r="BT70" s="121" t="str">
        <f t="shared" si="73"/>
        <v>-</v>
      </c>
      <c r="BU70" s="121" t="str">
        <f t="shared" si="73"/>
        <v>-</v>
      </c>
      <c r="BV70" s="121" t="str">
        <f t="shared" si="73"/>
        <v>-</v>
      </c>
      <c r="BW70" s="121" t="str">
        <f t="shared" si="73"/>
        <v>-</v>
      </c>
      <c r="BX70" s="121" t="str">
        <f t="shared" si="73"/>
        <v>-</v>
      </c>
      <c r="BY70" s="121" t="str">
        <f t="shared" si="73"/>
        <v>-</v>
      </c>
      <c r="BZ70" s="121" t="str">
        <f t="shared" si="73"/>
        <v>-</v>
      </c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>
        <v>1</v>
      </c>
    </row>
    <row r="71" spans="1:91" ht="12.75">
      <c r="A71" s="131"/>
      <c r="B71" s="105" t="s">
        <v>334</v>
      </c>
      <c r="C71" s="100">
        <v>12</v>
      </c>
      <c r="D71" s="100">
        <v>11</v>
      </c>
      <c r="E71" s="100">
        <v>12</v>
      </c>
      <c r="F71" s="100">
        <v>11</v>
      </c>
      <c r="G71" s="136"/>
      <c r="H71" s="120">
        <f t="shared" si="74"/>
        <v>59.72222222222222</v>
      </c>
      <c r="I71" s="105">
        <f>J71+N71</f>
        <v>216</v>
      </c>
      <c r="J71" s="105">
        <f t="shared" si="69"/>
        <v>129</v>
      </c>
      <c r="K71" s="105">
        <v>79</v>
      </c>
      <c r="L71" s="105">
        <v>16</v>
      </c>
      <c r="M71" s="105">
        <v>34</v>
      </c>
      <c r="N71" s="105">
        <v>87</v>
      </c>
      <c r="O71" s="105"/>
      <c r="P71" s="105"/>
      <c r="Q71" s="105"/>
      <c r="R71" s="105"/>
      <c r="S71" s="105"/>
      <c r="T71" s="105"/>
      <c r="U71" s="105"/>
      <c r="V71" s="105"/>
      <c r="W71" s="105"/>
      <c r="X71" s="105">
        <v>3</v>
      </c>
      <c r="Y71" s="105">
        <v>4</v>
      </c>
      <c r="Z71" s="105">
        <v>5</v>
      </c>
      <c r="AB71" s="129" t="str">
        <f t="shared" si="70"/>
        <v>-</v>
      </c>
      <c r="AC71" s="129" t="str">
        <f t="shared" si="70"/>
        <v>-</v>
      </c>
      <c r="AD71" s="129" t="str">
        <f t="shared" si="70"/>
        <v>-</v>
      </c>
      <c r="AE71" s="129" t="str">
        <f t="shared" si="70"/>
        <v>-</v>
      </c>
      <c r="AF71" s="129" t="str">
        <f t="shared" si="70"/>
        <v>-</v>
      </c>
      <c r="AG71" s="129" t="str">
        <f t="shared" si="70"/>
        <v>-</v>
      </c>
      <c r="AH71" s="129" t="str">
        <f t="shared" si="70"/>
        <v>-</v>
      </c>
      <c r="AI71" s="129" t="str">
        <f t="shared" si="70"/>
        <v>-</v>
      </c>
      <c r="AJ71" s="129" t="str">
        <f t="shared" si="70"/>
        <v>-</v>
      </c>
      <c r="AK71" s="129" t="str">
        <f t="shared" si="70"/>
        <v>-</v>
      </c>
      <c r="AL71" s="129" t="str">
        <f t="shared" si="70"/>
        <v>-</v>
      </c>
      <c r="AM71" s="129">
        <f t="shared" si="70"/>
        <v>1</v>
      </c>
      <c r="AO71" s="121" t="str">
        <f t="shared" si="71"/>
        <v>-</v>
      </c>
      <c r="AP71" s="121" t="str">
        <f t="shared" si="71"/>
        <v>-</v>
      </c>
      <c r="AQ71" s="121" t="str">
        <f t="shared" si="71"/>
        <v>-</v>
      </c>
      <c r="AR71" s="121" t="str">
        <f t="shared" si="71"/>
        <v>-</v>
      </c>
      <c r="AS71" s="121" t="str">
        <f t="shared" si="71"/>
        <v>-</v>
      </c>
      <c r="AT71" s="121" t="str">
        <f t="shared" si="71"/>
        <v>-</v>
      </c>
      <c r="AU71" s="121" t="str">
        <f t="shared" si="71"/>
        <v>-</v>
      </c>
      <c r="AV71" s="121" t="str">
        <f t="shared" si="71"/>
        <v>-</v>
      </c>
      <c r="AW71" s="121" t="str">
        <f t="shared" si="71"/>
        <v>-</v>
      </c>
      <c r="AX71" s="121" t="str">
        <f t="shared" si="71"/>
        <v>-</v>
      </c>
      <c r="AY71" s="121">
        <f t="shared" si="71"/>
        <v>1</v>
      </c>
      <c r="AZ71" s="121" t="str">
        <f t="shared" si="71"/>
        <v>-</v>
      </c>
      <c r="BB71" s="121" t="str">
        <f t="shared" si="72"/>
        <v>-</v>
      </c>
      <c r="BC71" s="121" t="str">
        <f t="shared" si="72"/>
        <v>-</v>
      </c>
      <c r="BD71" s="121" t="str">
        <f t="shared" si="72"/>
        <v>-</v>
      </c>
      <c r="BE71" s="121" t="str">
        <f t="shared" si="72"/>
        <v>-</v>
      </c>
      <c r="BF71" s="121" t="str">
        <f t="shared" si="72"/>
        <v>-</v>
      </c>
      <c r="BG71" s="121" t="str">
        <f t="shared" si="72"/>
        <v>-</v>
      </c>
      <c r="BH71" s="121" t="str">
        <f t="shared" si="72"/>
        <v>-</v>
      </c>
      <c r="BI71" s="121" t="str">
        <f t="shared" si="72"/>
        <v>-</v>
      </c>
      <c r="BJ71" s="121" t="str">
        <f t="shared" si="72"/>
        <v>-</v>
      </c>
      <c r="BK71" s="121" t="str">
        <f t="shared" si="72"/>
        <v>-</v>
      </c>
      <c r="BL71" s="121" t="str">
        <f t="shared" si="72"/>
        <v>-</v>
      </c>
      <c r="BM71" s="121">
        <f t="shared" si="72"/>
        <v>1</v>
      </c>
      <c r="BO71" s="121" t="str">
        <f t="shared" si="73"/>
        <v>-</v>
      </c>
      <c r="BP71" s="121" t="str">
        <f t="shared" si="73"/>
        <v>-</v>
      </c>
      <c r="BQ71" s="121" t="str">
        <f t="shared" si="73"/>
        <v>-</v>
      </c>
      <c r="BR71" s="121" t="str">
        <f t="shared" si="73"/>
        <v>-</v>
      </c>
      <c r="BS71" s="121" t="str">
        <f t="shared" si="73"/>
        <v>-</v>
      </c>
      <c r="BT71" s="121" t="str">
        <f t="shared" si="73"/>
        <v>-</v>
      </c>
      <c r="BU71" s="121" t="str">
        <f t="shared" si="73"/>
        <v>-</v>
      </c>
      <c r="BV71" s="121" t="str">
        <f t="shared" si="73"/>
        <v>-</v>
      </c>
      <c r="BW71" s="121" t="str">
        <f t="shared" si="73"/>
        <v>-</v>
      </c>
      <c r="BX71" s="121" t="str">
        <f t="shared" si="73"/>
        <v>-</v>
      </c>
      <c r="BY71" s="121">
        <f t="shared" si="73"/>
        <v>1</v>
      </c>
      <c r="BZ71" s="121" t="str">
        <f t="shared" si="73"/>
        <v>-</v>
      </c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</row>
    <row r="72" spans="1:91" ht="12.75">
      <c r="A72" s="131" t="s">
        <v>335</v>
      </c>
      <c r="B72" s="105" t="s">
        <v>336</v>
      </c>
      <c r="C72" s="100">
        <v>10</v>
      </c>
      <c r="D72" s="100"/>
      <c r="E72" s="100">
        <v>10</v>
      </c>
      <c r="F72" s="100"/>
      <c r="G72" s="136"/>
      <c r="H72" s="120">
        <f t="shared" si="74"/>
        <v>60.49382716049383</v>
      </c>
      <c r="I72" s="105">
        <f>J72+N72</f>
        <v>162</v>
      </c>
      <c r="J72" s="105">
        <f t="shared" si="69"/>
        <v>98</v>
      </c>
      <c r="K72" s="105">
        <v>58</v>
      </c>
      <c r="L72" s="105">
        <v>14</v>
      </c>
      <c r="M72" s="105">
        <v>26</v>
      </c>
      <c r="N72" s="105">
        <v>64</v>
      </c>
      <c r="O72" s="105"/>
      <c r="P72" s="105"/>
      <c r="Q72" s="105"/>
      <c r="R72" s="105"/>
      <c r="S72" s="105"/>
      <c r="T72" s="105"/>
      <c r="U72" s="105"/>
      <c r="V72" s="105"/>
      <c r="W72" s="105"/>
      <c r="X72" s="105">
        <v>7</v>
      </c>
      <c r="Y72" s="105"/>
      <c r="Z72" s="105"/>
      <c r="AB72" s="129" t="str">
        <f t="shared" si="70"/>
        <v>-</v>
      </c>
      <c r="AC72" s="129" t="str">
        <f t="shared" si="70"/>
        <v>-</v>
      </c>
      <c r="AD72" s="129" t="str">
        <f t="shared" si="70"/>
        <v>-</v>
      </c>
      <c r="AE72" s="129" t="str">
        <f t="shared" si="70"/>
        <v>-</v>
      </c>
      <c r="AF72" s="129" t="str">
        <f t="shared" si="70"/>
        <v>-</v>
      </c>
      <c r="AG72" s="129" t="str">
        <f t="shared" si="70"/>
        <v>-</v>
      </c>
      <c r="AH72" s="129" t="str">
        <f t="shared" si="70"/>
        <v>-</v>
      </c>
      <c r="AI72" s="129" t="str">
        <f t="shared" si="70"/>
        <v>-</v>
      </c>
      <c r="AJ72" s="129" t="str">
        <f t="shared" si="70"/>
        <v>-</v>
      </c>
      <c r="AK72" s="129">
        <f t="shared" si="70"/>
        <v>1</v>
      </c>
      <c r="AL72" s="129" t="str">
        <f t="shared" si="70"/>
        <v>-</v>
      </c>
      <c r="AM72" s="129" t="str">
        <f t="shared" si="70"/>
        <v>-</v>
      </c>
      <c r="AO72" s="121" t="str">
        <f t="shared" si="71"/>
        <v>-</v>
      </c>
      <c r="AP72" s="121" t="str">
        <f t="shared" si="71"/>
        <v>-</v>
      </c>
      <c r="AQ72" s="121" t="str">
        <f t="shared" si="71"/>
        <v>-</v>
      </c>
      <c r="AR72" s="121" t="str">
        <f t="shared" si="71"/>
        <v>-</v>
      </c>
      <c r="AS72" s="121" t="str">
        <f t="shared" si="71"/>
        <v>-</v>
      </c>
      <c r="AT72" s="121" t="str">
        <f t="shared" si="71"/>
        <v>-</v>
      </c>
      <c r="AU72" s="121" t="str">
        <f t="shared" si="71"/>
        <v>-</v>
      </c>
      <c r="AV72" s="121" t="str">
        <f t="shared" si="71"/>
        <v>-</v>
      </c>
      <c r="AW72" s="121" t="str">
        <f t="shared" si="71"/>
        <v>-</v>
      </c>
      <c r="AX72" s="121" t="str">
        <f t="shared" si="71"/>
        <v>-</v>
      </c>
      <c r="AY72" s="121" t="str">
        <f t="shared" si="71"/>
        <v>-</v>
      </c>
      <c r="AZ72" s="121" t="str">
        <f t="shared" si="71"/>
        <v>-</v>
      </c>
      <c r="BB72" s="121" t="str">
        <f t="shared" si="72"/>
        <v>-</v>
      </c>
      <c r="BC72" s="121" t="str">
        <f t="shared" si="72"/>
        <v>-</v>
      </c>
      <c r="BD72" s="121" t="str">
        <f t="shared" si="72"/>
        <v>-</v>
      </c>
      <c r="BE72" s="121" t="str">
        <f t="shared" si="72"/>
        <v>-</v>
      </c>
      <c r="BF72" s="121" t="str">
        <f t="shared" si="72"/>
        <v>-</v>
      </c>
      <c r="BG72" s="121" t="str">
        <f t="shared" si="72"/>
        <v>-</v>
      </c>
      <c r="BH72" s="121" t="str">
        <f t="shared" si="72"/>
        <v>-</v>
      </c>
      <c r="BI72" s="121" t="str">
        <f t="shared" si="72"/>
        <v>-</v>
      </c>
      <c r="BJ72" s="121" t="str">
        <f t="shared" si="72"/>
        <v>-</v>
      </c>
      <c r="BK72" s="121">
        <f t="shared" si="72"/>
        <v>1</v>
      </c>
      <c r="BL72" s="121" t="str">
        <f t="shared" si="72"/>
        <v>-</v>
      </c>
      <c r="BM72" s="121" t="str">
        <f t="shared" si="72"/>
        <v>-</v>
      </c>
      <c r="BO72" s="121" t="str">
        <f t="shared" si="73"/>
        <v>-</v>
      </c>
      <c r="BP72" s="121" t="str">
        <f t="shared" si="73"/>
        <v>-</v>
      </c>
      <c r="BQ72" s="121" t="str">
        <f t="shared" si="73"/>
        <v>-</v>
      </c>
      <c r="BR72" s="121" t="str">
        <f t="shared" si="73"/>
        <v>-</v>
      </c>
      <c r="BS72" s="121" t="str">
        <f t="shared" si="73"/>
        <v>-</v>
      </c>
      <c r="BT72" s="121" t="str">
        <f t="shared" si="73"/>
        <v>-</v>
      </c>
      <c r="BU72" s="121" t="str">
        <f t="shared" si="73"/>
        <v>-</v>
      </c>
      <c r="BV72" s="121" t="str">
        <f t="shared" si="73"/>
        <v>-</v>
      </c>
      <c r="BW72" s="121" t="str">
        <f t="shared" si="73"/>
        <v>-</v>
      </c>
      <c r="BX72" s="121" t="str">
        <f t="shared" si="73"/>
        <v>-</v>
      </c>
      <c r="BY72" s="121" t="str">
        <f t="shared" si="73"/>
        <v>-</v>
      </c>
      <c r="BZ72" s="121" t="str">
        <f t="shared" si="73"/>
        <v>-</v>
      </c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</row>
    <row r="73" spans="1:91" ht="12.75">
      <c r="A73" s="131" t="s">
        <v>337</v>
      </c>
      <c r="B73" s="105" t="s">
        <v>338</v>
      </c>
      <c r="C73" s="100"/>
      <c r="D73" s="100">
        <v>7</v>
      </c>
      <c r="E73" s="100">
        <v>7</v>
      </c>
      <c r="F73" s="100"/>
      <c r="G73" s="136"/>
      <c r="H73" s="120">
        <f t="shared" si="74"/>
        <v>51.85185185185185</v>
      </c>
      <c r="I73" s="105">
        <f>J73+N73</f>
        <v>108</v>
      </c>
      <c r="J73" s="105">
        <f t="shared" si="69"/>
        <v>56</v>
      </c>
      <c r="K73" s="105">
        <v>30</v>
      </c>
      <c r="L73" s="105"/>
      <c r="M73" s="105">
        <v>26</v>
      </c>
      <c r="N73" s="105">
        <v>52</v>
      </c>
      <c r="O73" s="105"/>
      <c r="P73" s="105"/>
      <c r="Q73" s="105"/>
      <c r="R73" s="105"/>
      <c r="S73" s="105"/>
      <c r="T73" s="105"/>
      <c r="U73" s="105">
        <v>4</v>
      </c>
      <c r="V73" s="105"/>
      <c r="W73" s="105"/>
      <c r="X73" s="105"/>
      <c r="Y73" s="105"/>
      <c r="Z73" s="105"/>
      <c r="AB73" s="129" t="str">
        <f t="shared" si="70"/>
        <v>-</v>
      </c>
      <c r="AC73" s="129" t="str">
        <f t="shared" si="70"/>
        <v>-</v>
      </c>
      <c r="AD73" s="129" t="str">
        <f t="shared" si="70"/>
        <v>-</v>
      </c>
      <c r="AE73" s="129" t="str">
        <f t="shared" si="70"/>
        <v>-</v>
      </c>
      <c r="AF73" s="129" t="str">
        <f t="shared" si="70"/>
        <v>-</v>
      </c>
      <c r="AG73" s="129" t="str">
        <f t="shared" si="70"/>
        <v>-</v>
      </c>
      <c r="AH73" s="129" t="str">
        <f t="shared" si="70"/>
        <v>-</v>
      </c>
      <c r="AI73" s="129" t="str">
        <f t="shared" si="70"/>
        <v>-</v>
      </c>
      <c r="AJ73" s="129" t="str">
        <f t="shared" si="70"/>
        <v>-</v>
      </c>
      <c r="AK73" s="129" t="str">
        <f t="shared" si="70"/>
        <v>-</v>
      </c>
      <c r="AL73" s="129" t="str">
        <f t="shared" si="70"/>
        <v>-</v>
      </c>
      <c r="AM73" s="129" t="str">
        <f t="shared" si="70"/>
        <v>-</v>
      </c>
      <c r="AO73" s="121" t="str">
        <f t="shared" si="71"/>
        <v>-</v>
      </c>
      <c r="AP73" s="121" t="str">
        <f t="shared" si="71"/>
        <v>-</v>
      </c>
      <c r="AQ73" s="121" t="str">
        <f t="shared" si="71"/>
        <v>-</v>
      </c>
      <c r="AR73" s="121" t="str">
        <f t="shared" si="71"/>
        <v>-</v>
      </c>
      <c r="AS73" s="121" t="str">
        <f t="shared" si="71"/>
        <v>-</v>
      </c>
      <c r="AT73" s="121" t="str">
        <f t="shared" si="71"/>
        <v>-</v>
      </c>
      <c r="AU73" s="121">
        <f t="shared" si="71"/>
        <v>1</v>
      </c>
      <c r="AV73" s="121" t="str">
        <f t="shared" si="71"/>
        <v>-</v>
      </c>
      <c r="AW73" s="121" t="str">
        <f t="shared" si="71"/>
        <v>-</v>
      </c>
      <c r="AX73" s="121" t="str">
        <f t="shared" si="71"/>
        <v>-</v>
      </c>
      <c r="AY73" s="121" t="str">
        <f t="shared" si="71"/>
        <v>-</v>
      </c>
      <c r="AZ73" s="121" t="str">
        <f t="shared" si="71"/>
        <v>-</v>
      </c>
      <c r="BB73" s="121" t="str">
        <f t="shared" si="72"/>
        <v>-</v>
      </c>
      <c r="BC73" s="121" t="str">
        <f t="shared" si="72"/>
        <v>-</v>
      </c>
      <c r="BD73" s="121" t="str">
        <f t="shared" si="72"/>
        <v>-</v>
      </c>
      <c r="BE73" s="121" t="str">
        <f t="shared" si="72"/>
        <v>-</v>
      </c>
      <c r="BF73" s="121" t="str">
        <f t="shared" si="72"/>
        <v>-</v>
      </c>
      <c r="BG73" s="121" t="str">
        <f t="shared" si="72"/>
        <v>-</v>
      </c>
      <c r="BH73" s="121">
        <f t="shared" si="72"/>
        <v>1</v>
      </c>
      <c r="BI73" s="121" t="str">
        <f t="shared" si="72"/>
        <v>-</v>
      </c>
      <c r="BJ73" s="121" t="str">
        <f t="shared" si="72"/>
        <v>-</v>
      </c>
      <c r="BK73" s="121" t="str">
        <f t="shared" si="72"/>
        <v>-</v>
      </c>
      <c r="BL73" s="121" t="str">
        <f t="shared" si="72"/>
        <v>-</v>
      </c>
      <c r="BM73" s="121" t="str">
        <f t="shared" si="72"/>
        <v>-</v>
      </c>
      <c r="BO73" s="121" t="str">
        <f t="shared" si="73"/>
        <v>-</v>
      </c>
      <c r="BP73" s="121" t="str">
        <f t="shared" si="73"/>
        <v>-</v>
      </c>
      <c r="BQ73" s="121" t="str">
        <f t="shared" si="73"/>
        <v>-</v>
      </c>
      <c r="BR73" s="121" t="str">
        <f t="shared" si="73"/>
        <v>-</v>
      </c>
      <c r="BS73" s="121" t="str">
        <f t="shared" si="73"/>
        <v>-</v>
      </c>
      <c r="BT73" s="121" t="str">
        <f t="shared" si="73"/>
        <v>-</v>
      </c>
      <c r="BU73" s="121" t="str">
        <f t="shared" si="73"/>
        <v>-</v>
      </c>
      <c r="BV73" s="121" t="str">
        <f t="shared" si="73"/>
        <v>-</v>
      </c>
      <c r="BW73" s="121" t="str">
        <f t="shared" si="73"/>
        <v>-</v>
      </c>
      <c r="BX73" s="121" t="str">
        <f t="shared" si="73"/>
        <v>-</v>
      </c>
      <c r="BY73" s="121" t="str">
        <f t="shared" si="73"/>
        <v>-</v>
      </c>
      <c r="BZ73" s="121" t="str">
        <f t="shared" si="73"/>
        <v>-</v>
      </c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</row>
    <row r="74" spans="1:91" ht="12.75">
      <c r="A74" s="139" t="s">
        <v>339</v>
      </c>
      <c r="B74" s="141" t="s">
        <v>340</v>
      </c>
      <c r="C74" s="107"/>
      <c r="D74" s="107"/>
      <c r="E74" s="107"/>
      <c r="F74" s="107"/>
      <c r="G74" s="107"/>
      <c r="H74" s="125">
        <f t="shared" si="74"/>
        <v>34.12698412698413</v>
      </c>
      <c r="I74" s="107">
        <f aca="true" t="shared" si="75" ref="I74:Z74">SUM(I75:I83)</f>
        <v>756</v>
      </c>
      <c r="J74" s="107">
        <f t="shared" si="75"/>
        <v>258</v>
      </c>
      <c r="K74" s="107">
        <f t="shared" si="75"/>
        <v>164</v>
      </c>
      <c r="L74" s="107">
        <f t="shared" si="75"/>
        <v>12</v>
      </c>
      <c r="M74" s="107">
        <f t="shared" si="75"/>
        <v>82</v>
      </c>
      <c r="N74" s="107">
        <f t="shared" si="75"/>
        <v>498</v>
      </c>
      <c r="O74" s="107">
        <f t="shared" si="75"/>
        <v>0</v>
      </c>
      <c r="P74" s="107">
        <f t="shared" si="75"/>
        <v>0</v>
      </c>
      <c r="Q74" s="107">
        <f t="shared" si="75"/>
        <v>0</v>
      </c>
      <c r="R74" s="107">
        <f t="shared" si="75"/>
        <v>0</v>
      </c>
      <c r="S74" s="107">
        <f t="shared" si="75"/>
        <v>0</v>
      </c>
      <c r="T74" s="107">
        <f t="shared" si="75"/>
        <v>0</v>
      </c>
      <c r="U74" s="107">
        <f t="shared" si="75"/>
        <v>0</v>
      </c>
      <c r="V74" s="107">
        <f t="shared" si="75"/>
        <v>0</v>
      </c>
      <c r="W74" s="107">
        <f t="shared" si="75"/>
        <v>7</v>
      </c>
      <c r="X74" s="107">
        <f t="shared" si="75"/>
        <v>3</v>
      </c>
      <c r="Y74" s="107">
        <f t="shared" si="75"/>
        <v>0</v>
      </c>
      <c r="Z74" s="107">
        <f t="shared" si="75"/>
        <v>12</v>
      </c>
      <c r="AB74" s="126">
        <f aca="true" t="shared" si="76" ref="AB74:AM74">SUM(AB75:AB83)</f>
        <v>0</v>
      </c>
      <c r="AC74" s="126">
        <f t="shared" si="76"/>
        <v>0</v>
      </c>
      <c r="AD74" s="126">
        <f t="shared" si="76"/>
        <v>0</v>
      </c>
      <c r="AE74" s="126">
        <f t="shared" si="76"/>
        <v>0</v>
      </c>
      <c r="AF74" s="126">
        <f t="shared" si="76"/>
        <v>0</v>
      </c>
      <c r="AG74" s="126">
        <f t="shared" si="76"/>
        <v>0</v>
      </c>
      <c r="AH74" s="126">
        <f t="shared" si="76"/>
        <v>0</v>
      </c>
      <c r="AI74" s="126">
        <f t="shared" si="76"/>
        <v>0</v>
      </c>
      <c r="AJ74" s="126">
        <f t="shared" si="76"/>
        <v>0</v>
      </c>
      <c r="AK74" s="126">
        <f t="shared" si="76"/>
        <v>0</v>
      </c>
      <c r="AL74" s="126">
        <f t="shared" si="76"/>
        <v>0</v>
      </c>
      <c r="AM74" s="126">
        <f t="shared" si="76"/>
        <v>0</v>
      </c>
      <c r="AO74" s="126">
        <f aca="true" t="shared" si="77" ref="AO74:AZ74">SUM(AO75:AO83)</f>
        <v>0</v>
      </c>
      <c r="AP74" s="126">
        <f t="shared" si="77"/>
        <v>0</v>
      </c>
      <c r="AQ74" s="126">
        <f t="shared" si="77"/>
        <v>0</v>
      </c>
      <c r="AR74" s="126">
        <f t="shared" si="77"/>
        <v>0</v>
      </c>
      <c r="AS74" s="126">
        <f t="shared" si="77"/>
        <v>0</v>
      </c>
      <c r="AT74" s="126">
        <f t="shared" si="77"/>
        <v>0</v>
      </c>
      <c r="AU74" s="126">
        <f t="shared" si="77"/>
        <v>0</v>
      </c>
      <c r="AV74" s="126">
        <f t="shared" si="77"/>
        <v>0</v>
      </c>
      <c r="AW74" s="126">
        <f t="shared" si="77"/>
        <v>2</v>
      </c>
      <c r="AX74" s="126">
        <f t="shared" si="77"/>
        <v>1</v>
      </c>
      <c r="AY74" s="126">
        <f t="shared" si="77"/>
        <v>0</v>
      </c>
      <c r="AZ74" s="126">
        <f t="shared" si="77"/>
        <v>3</v>
      </c>
      <c r="BB74" s="126">
        <f aca="true" t="shared" si="78" ref="BB74:BM74">SUM(BB75:BB83)</f>
        <v>0</v>
      </c>
      <c r="BC74" s="126">
        <f t="shared" si="78"/>
        <v>0</v>
      </c>
      <c r="BD74" s="126">
        <f t="shared" si="78"/>
        <v>0</v>
      </c>
      <c r="BE74" s="126">
        <f t="shared" si="78"/>
        <v>0</v>
      </c>
      <c r="BF74" s="126">
        <f t="shared" si="78"/>
        <v>0</v>
      </c>
      <c r="BG74" s="126">
        <f t="shared" si="78"/>
        <v>0</v>
      </c>
      <c r="BH74" s="126">
        <f t="shared" si="78"/>
        <v>0</v>
      </c>
      <c r="BI74" s="126">
        <f t="shared" si="78"/>
        <v>0</v>
      </c>
      <c r="BJ74" s="126">
        <f t="shared" si="78"/>
        <v>0</v>
      </c>
      <c r="BK74" s="126">
        <f t="shared" si="78"/>
        <v>0</v>
      </c>
      <c r="BL74" s="126">
        <f t="shared" si="78"/>
        <v>0</v>
      </c>
      <c r="BM74" s="126">
        <f t="shared" si="78"/>
        <v>0</v>
      </c>
      <c r="BO74" s="126">
        <f aca="true" t="shared" si="79" ref="BO74:BZ74">SUM(BO75:BO83)</f>
        <v>0</v>
      </c>
      <c r="BP74" s="126">
        <f t="shared" si="79"/>
        <v>0</v>
      </c>
      <c r="BQ74" s="126">
        <f t="shared" si="79"/>
        <v>0</v>
      </c>
      <c r="BR74" s="126">
        <f t="shared" si="79"/>
        <v>0</v>
      </c>
      <c r="BS74" s="126">
        <f t="shared" si="79"/>
        <v>0</v>
      </c>
      <c r="BT74" s="126">
        <f t="shared" si="79"/>
        <v>0</v>
      </c>
      <c r="BU74" s="126">
        <f t="shared" si="79"/>
        <v>0</v>
      </c>
      <c r="BV74" s="126">
        <f t="shared" si="79"/>
        <v>0</v>
      </c>
      <c r="BW74" s="126">
        <f t="shared" si="79"/>
        <v>0</v>
      </c>
      <c r="BX74" s="126">
        <f t="shared" si="79"/>
        <v>0</v>
      </c>
      <c r="BY74" s="126">
        <f t="shared" si="79"/>
        <v>0</v>
      </c>
      <c r="BZ74" s="126">
        <f t="shared" si="79"/>
        <v>0</v>
      </c>
      <c r="CB74" s="126">
        <f aca="true" t="shared" si="80" ref="CB74:CM74">SUM(CB75:CB83)</f>
        <v>0</v>
      </c>
      <c r="CC74" s="126">
        <f t="shared" si="80"/>
        <v>0</v>
      </c>
      <c r="CD74" s="126">
        <f t="shared" si="80"/>
        <v>0</v>
      </c>
      <c r="CE74" s="126">
        <f t="shared" si="80"/>
        <v>0</v>
      </c>
      <c r="CF74" s="126">
        <f t="shared" si="80"/>
        <v>0</v>
      </c>
      <c r="CG74" s="126">
        <f t="shared" si="80"/>
        <v>0</v>
      </c>
      <c r="CH74" s="126">
        <f t="shared" si="80"/>
        <v>0</v>
      </c>
      <c r="CI74" s="126">
        <f t="shared" si="80"/>
        <v>0</v>
      </c>
      <c r="CJ74" s="126">
        <f t="shared" si="80"/>
        <v>0</v>
      </c>
      <c r="CK74" s="126">
        <f t="shared" si="80"/>
        <v>0</v>
      </c>
      <c r="CL74" s="126">
        <f t="shared" si="80"/>
        <v>0</v>
      </c>
      <c r="CM74" s="126">
        <f t="shared" si="80"/>
        <v>0</v>
      </c>
    </row>
    <row r="75" spans="1:91" ht="12.75">
      <c r="A75" s="142" t="s">
        <v>341</v>
      </c>
      <c r="B75" s="105" t="s">
        <v>342</v>
      </c>
      <c r="C75" s="102"/>
      <c r="D75" s="102">
        <v>12</v>
      </c>
      <c r="E75" s="102"/>
      <c r="F75" s="102"/>
      <c r="G75" s="102"/>
      <c r="H75" s="120">
        <f t="shared" si="74"/>
        <v>32.592592592592595</v>
      </c>
      <c r="I75" s="105">
        <f>J75+N75</f>
        <v>135</v>
      </c>
      <c r="J75" s="105">
        <f aca="true" t="shared" si="81" ref="J75:J83">O75*O$6+P75*P$6+Q75*Q$6+R75*R$6+S75*S$6+T75*T$6+U75*U$6+V75*V$6+W75*W$6+X75*X$6+Y75*Y$6+Z75*Z$6</f>
        <v>44</v>
      </c>
      <c r="K75" s="105">
        <v>34</v>
      </c>
      <c r="L75" s="105"/>
      <c r="M75" s="105">
        <v>10</v>
      </c>
      <c r="N75" s="105">
        <v>91</v>
      </c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>
        <v>4</v>
      </c>
      <c r="AB75" s="129" t="str">
        <f aca="true" t="shared" si="82" ref="AB75:AM83">IF(ISERROR(SEARCH(AB$7,$C75,1)),"-",IF(COUNTIF($C75,AB$7)=1,1,IF(ISERROR(SEARCH(CONCATENATE(AB$7,","),$C75,1)),IF(ISERROR(SEARCH(CONCATENATE(",",AB$7),$C75,1)),"-",1),1)))</f>
        <v>-</v>
      </c>
      <c r="AC75" s="129" t="str">
        <f t="shared" si="82"/>
        <v>-</v>
      </c>
      <c r="AD75" s="129" t="str">
        <f t="shared" si="82"/>
        <v>-</v>
      </c>
      <c r="AE75" s="129" t="str">
        <f t="shared" si="82"/>
        <v>-</v>
      </c>
      <c r="AF75" s="129" t="str">
        <f t="shared" si="82"/>
        <v>-</v>
      </c>
      <c r="AG75" s="129" t="str">
        <f t="shared" si="82"/>
        <v>-</v>
      </c>
      <c r="AH75" s="129" t="str">
        <f t="shared" si="82"/>
        <v>-</v>
      </c>
      <c r="AI75" s="129" t="str">
        <f t="shared" si="82"/>
        <v>-</v>
      </c>
      <c r="AJ75" s="129" t="str">
        <f t="shared" si="82"/>
        <v>-</v>
      </c>
      <c r="AK75" s="129" t="str">
        <f t="shared" si="82"/>
        <v>-</v>
      </c>
      <c r="AL75" s="129" t="str">
        <f t="shared" si="82"/>
        <v>-</v>
      </c>
      <c r="AM75" s="129" t="str">
        <f t="shared" si="82"/>
        <v>-</v>
      </c>
      <c r="AO75" s="121" t="str">
        <f aca="true" t="shared" si="83" ref="AO75:AZ83">IF(ISERROR(SEARCH(AO$7,$D75,1)),"-",IF(COUNTIF($D75,AO$7)=1,1,IF(ISERROR(SEARCH(CONCATENATE(AO$7,","),$D75,1)),IF(ISERROR(SEARCH(CONCATENATE(",",AO$7),$D75,1)),"-",1),1)))</f>
        <v>-</v>
      </c>
      <c r="AP75" s="121" t="str">
        <f t="shared" si="83"/>
        <v>-</v>
      </c>
      <c r="AQ75" s="121" t="str">
        <f t="shared" si="83"/>
        <v>-</v>
      </c>
      <c r="AR75" s="121" t="str">
        <f t="shared" si="83"/>
        <v>-</v>
      </c>
      <c r="AS75" s="121" t="str">
        <f t="shared" si="83"/>
        <v>-</v>
      </c>
      <c r="AT75" s="121" t="str">
        <f t="shared" si="83"/>
        <v>-</v>
      </c>
      <c r="AU75" s="121" t="str">
        <f t="shared" si="83"/>
        <v>-</v>
      </c>
      <c r="AV75" s="121" t="str">
        <f t="shared" si="83"/>
        <v>-</v>
      </c>
      <c r="AW75" s="121" t="str">
        <f t="shared" si="83"/>
        <v>-</v>
      </c>
      <c r="AX75" s="121" t="str">
        <f t="shared" si="83"/>
        <v>-</v>
      </c>
      <c r="AY75" s="121" t="str">
        <f t="shared" si="83"/>
        <v>-</v>
      </c>
      <c r="AZ75" s="121">
        <f t="shared" si="83"/>
        <v>1</v>
      </c>
      <c r="BB75" s="121" t="str">
        <f aca="true" t="shared" si="84" ref="BB75:BM83">IF(ISERROR(SEARCH(BB$7,$E75,1)),"-",IF(COUNTIF($E75,BB$7)=1,1,IF(ISERROR(SEARCH(CONCATENATE(BB$7,","),$E75,1)),IF(ISERROR(SEARCH(CONCATENATE(",",BB$7),$E75,1)),"-",1),1)))</f>
        <v>-</v>
      </c>
      <c r="BC75" s="121" t="str">
        <f t="shared" si="84"/>
        <v>-</v>
      </c>
      <c r="BD75" s="121" t="str">
        <f t="shared" si="84"/>
        <v>-</v>
      </c>
      <c r="BE75" s="121" t="str">
        <f t="shared" si="84"/>
        <v>-</v>
      </c>
      <c r="BF75" s="121" t="str">
        <f t="shared" si="84"/>
        <v>-</v>
      </c>
      <c r="BG75" s="121" t="str">
        <f t="shared" si="84"/>
        <v>-</v>
      </c>
      <c r="BH75" s="121" t="str">
        <f t="shared" si="84"/>
        <v>-</v>
      </c>
      <c r="BI75" s="121" t="str">
        <f t="shared" si="84"/>
        <v>-</v>
      </c>
      <c r="BJ75" s="121" t="str">
        <f t="shared" si="84"/>
        <v>-</v>
      </c>
      <c r="BK75" s="121" t="str">
        <f t="shared" si="84"/>
        <v>-</v>
      </c>
      <c r="BL75" s="121" t="str">
        <f t="shared" si="84"/>
        <v>-</v>
      </c>
      <c r="BM75" s="121" t="str">
        <f t="shared" si="84"/>
        <v>-</v>
      </c>
      <c r="BO75" s="121" t="str">
        <f aca="true" t="shared" si="85" ref="BO75:BZ83">IF(ISERROR(SEARCH(BO$7,$F75,1)),"-",IF(COUNTIF($F75,BO$7)=1,1,IF(ISERROR(SEARCH(CONCATENATE(BO$7,","),$F75,1)),IF(ISERROR(SEARCH(CONCATENATE(",",BO$7),$F75,1)),"-",1),1)))</f>
        <v>-</v>
      </c>
      <c r="BP75" s="121" t="str">
        <f t="shared" si="85"/>
        <v>-</v>
      </c>
      <c r="BQ75" s="121" t="str">
        <f t="shared" si="85"/>
        <v>-</v>
      </c>
      <c r="BR75" s="121" t="str">
        <f t="shared" si="85"/>
        <v>-</v>
      </c>
      <c r="BS75" s="121" t="str">
        <f t="shared" si="85"/>
        <v>-</v>
      </c>
      <c r="BT75" s="121" t="str">
        <f t="shared" si="85"/>
        <v>-</v>
      </c>
      <c r="BU75" s="121" t="str">
        <f t="shared" si="85"/>
        <v>-</v>
      </c>
      <c r="BV75" s="121" t="str">
        <f t="shared" si="85"/>
        <v>-</v>
      </c>
      <c r="BW75" s="121" t="str">
        <f t="shared" si="85"/>
        <v>-</v>
      </c>
      <c r="BX75" s="121" t="str">
        <f t="shared" si="85"/>
        <v>-</v>
      </c>
      <c r="BY75" s="121" t="str">
        <f t="shared" si="85"/>
        <v>-</v>
      </c>
      <c r="BZ75" s="121" t="str">
        <f t="shared" si="85"/>
        <v>-</v>
      </c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</row>
    <row r="76" spans="1:91" ht="12.75">
      <c r="A76" s="142"/>
      <c r="B76" s="138" t="s">
        <v>343</v>
      </c>
      <c r="C76" s="100"/>
      <c r="D76" s="102"/>
      <c r="E76" s="102"/>
      <c r="F76" s="102"/>
      <c r="G76" s="102"/>
      <c r="H76" s="120"/>
      <c r="I76" s="105"/>
      <c r="J76" s="105">
        <f t="shared" si="81"/>
        <v>0</v>
      </c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B76" s="129" t="str">
        <f t="shared" si="82"/>
        <v>-</v>
      </c>
      <c r="AC76" s="129" t="str">
        <f t="shared" si="82"/>
        <v>-</v>
      </c>
      <c r="AD76" s="129" t="str">
        <f t="shared" si="82"/>
        <v>-</v>
      </c>
      <c r="AE76" s="129" t="str">
        <f t="shared" si="82"/>
        <v>-</v>
      </c>
      <c r="AF76" s="129" t="str">
        <f t="shared" si="82"/>
        <v>-</v>
      </c>
      <c r="AG76" s="129" t="str">
        <f t="shared" si="82"/>
        <v>-</v>
      </c>
      <c r="AH76" s="129" t="str">
        <f t="shared" si="82"/>
        <v>-</v>
      </c>
      <c r="AI76" s="129" t="str">
        <f t="shared" si="82"/>
        <v>-</v>
      </c>
      <c r="AJ76" s="129" t="str">
        <f t="shared" si="82"/>
        <v>-</v>
      </c>
      <c r="AK76" s="129" t="str">
        <f t="shared" si="82"/>
        <v>-</v>
      </c>
      <c r="AL76" s="129" t="str">
        <f t="shared" si="82"/>
        <v>-</v>
      </c>
      <c r="AM76" s="129" t="str">
        <f t="shared" si="82"/>
        <v>-</v>
      </c>
      <c r="AO76" s="121" t="str">
        <f t="shared" si="83"/>
        <v>-</v>
      </c>
      <c r="AP76" s="121" t="str">
        <f t="shared" si="83"/>
        <v>-</v>
      </c>
      <c r="AQ76" s="121" t="str">
        <f t="shared" si="83"/>
        <v>-</v>
      </c>
      <c r="AR76" s="121" t="str">
        <f t="shared" si="83"/>
        <v>-</v>
      </c>
      <c r="AS76" s="121" t="str">
        <f t="shared" si="83"/>
        <v>-</v>
      </c>
      <c r="AT76" s="121" t="str">
        <f t="shared" si="83"/>
        <v>-</v>
      </c>
      <c r="AU76" s="121" t="str">
        <f t="shared" si="83"/>
        <v>-</v>
      </c>
      <c r="AV76" s="121" t="str">
        <f t="shared" si="83"/>
        <v>-</v>
      </c>
      <c r="AW76" s="121" t="str">
        <f t="shared" si="83"/>
        <v>-</v>
      </c>
      <c r="AX76" s="121" t="str">
        <f t="shared" si="83"/>
        <v>-</v>
      </c>
      <c r="AY76" s="121" t="str">
        <f t="shared" si="83"/>
        <v>-</v>
      </c>
      <c r="AZ76" s="121" t="str">
        <f t="shared" si="83"/>
        <v>-</v>
      </c>
      <c r="BB76" s="121" t="str">
        <f t="shared" si="84"/>
        <v>-</v>
      </c>
      <c r="BC76" s="121" t="str">
        <f t="shared" si="84"/>
        <v>-</v>
      </c>
      <c r="BD76" s="121" t="str">
        <f t="shared" si="84"/>
        <v>-</v>
      </c>
      <c r="BE76" s="121" t="str">
        <f t="shared" si="84"/>
        <v>-</v>
      </c>
      <c r="BF76" s="121" t="str">
        <f t="shared" si="84"/>
        <v>-</v>
      </c>
      <c r="BG76" s="121" t="str">
        <f t="shared" si="84"/>
        <v>-</v>
      </c>
      <c r="BH76" s="121" t="str">
        <f t="shared" si="84"/>
        <v>-</v>
      </c>
      <c r="BI76" s="121" t="str">
        <f t="shared" si="84"/>
        <v>-</v>
      </c>
      <c r="BJ76" s="121" t="str">
        <f t="shared" si="84"/>
        <v>-</v>
      </c>
      <c r="BK76" s="121" t="str">
        <f t="shared" si="84"/>
        <v>-</v>
      </c>
      <c r="BL76" s="121" t="str">
        <f t="shared" si="84"/>
        <v>-</v>
      </c>
      <c r="BM76" s="121" t="str">
        <f t="shared" si="84"/>
        <v>-</v>
      </c>
      <c r="BO76" s="121" t="str">
        <f t="shared" si="85"/>
        <v>-</v>
      </c>
      <c r="BP76" s="121" t="str">
        <f t="shared" si="85"/>
        <v>-</v>
      </c>
      <c r="BQ76" s="121" t="str">
        <f t="shared" si="85"/>
        <v>-</v>
      </c>
      <c r="BR76" s="121" t="str">
        <f t="shared" si="85"/>
        <v>-</v>
      </c>
      <c r="BS76" s="121" t="str">
        <f t="shared" si="85"/>
        <v>-</v>
      </c>
      <c r="BT76" s="121" t="str">
        <f t="shared" si="85"/>
        <v>-</v>
      </c>
      <c r="BU76" s="121" t="str">
        <f t="shared" si="85"/>
        <v>-</v>
      </c>
      <c r="BV76" s="121" t="str">
        <f t="shared" si="85"/>
        <v>-</v>
      </c>
      <c r="BW76" s="121" t="str">
        <f t="shared" si="85"/>
        <v>-</v>
      </c>
      <c r="BX76" s="121" t="str">
        <f t="shared" si="85"/>
        <v>-</v>
      </c>
      <c r="BY76" s="121" t="str">
        <f t="shared" si="85"/>
        <v>-</v>
      </c>
      <c r="BZ76" s="121" t="str">
        <f t="shared" si="85"/>
        <v>-</v>
      </c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</row>
    <row r="77" spans="1:91" ht="12.75">
      <c r="A77" s="131" t="s">
        <v>344</v>
      </c>
      <c r="B77" s="105" t="s">
        <v>345</v>
      </c>
      <c r="C77" s="102"/>
      <c r="D77" s="102">
        <v>9</v>
      </c>
      <c r="E77" s="102"/>
      <c r="F77" s="102"/>
      <c r="G77" s="102"/>
      <c r="H77" s="120">
        <f>J77/I77*100</f>
        <v>35.55555555555556</v>
      </c>
      <c r="I77" s="105">
        <f>J77+N77</f>
        <v>135</v>
      </c>
      <c r="J77" s="105">
        <f t="shared" si="81"/>
        <v>48</v>
      </c>
      <c r="K77" s="105">
        <v>38</v>
      </c>
      <c r="L77" s="105"/>
      <c r="M77" s="105">
        <v>10</v>
      </c>
      <c r="N77" s="105">
        <v>87</v>
      </c>
      <c r="O77" s="105"/>
      <c r="P77" s="105"/>
      <c r="Q77" s="105"/>
      <c r="R77" s="105"/>
      <c r="S77" s="105"/>
      <c r="T77" s="105"/>
      <c r="U77" s="105"/>
      <c r="V77" s="105"/>
      <c r="W77" s="105">
        <v>4</v>
      </c>
      <c r="X77" s="105"/>
      <c r="Y77" s="105"/>
      <c r="Z77" s="105"/>
      <c r="AB77" s="129" t="str">
        <f t="shared" si="82"/>
        <v>-</v>
      </c>
      <c r="AC77" s="129" t="str">
        <f t="shared" si="82"/>
        <v>-</v>
      </c>
      <c r="AD77" s="129" t="str">
        <f t="shared" si="82"/>
        <v>-</v>
      </c>
      <c r="AE77" s="129" t="str">
        <f t="shared" si="82"/>
        <v>-</v>
      </c>
      <c r="AF77" s="129" t="str">
        <f t="shared" si="82"/>
        <v>-</v>
      </c>
      <c r="AG77" s="129" t="str">
        <f t="shared" si="82"/>
        <v>-</v>
      </c>
      <c r="AH77" s="129" t="str">
        <f t="shared" si="82"/>
        <v>-</v>
      </c>
      <c r="AI77" s="129" t="str">
        <f t="shared" si="82"/>
        <v>-</v>
      </c>
      <c r="AJ77" s="129" t="str">
        <f t="shared" si="82"/>
        <v>-</v>
      </c>
      <c r="AK77" s="129" t="str">
        <f t="shared" si="82"/>
        <v>-</v>
      </c>
      <c r="AL77" s="129" t="str">
        <f t="shared" si="82"/>
        <v>-</v>
      </c>
      <c r="AM77" s="129" t="str">
        <f t="shared" si="82"/>
        <v>-</v>
      </c>
      <c r="AO77" s="121" t="str">
        <f t="shared" si="83"/>
        <v>-</v>
      </c>
      <c r="AP77" s="121" t="str">
        <f t="shared" si="83"/>
        <v>-</v>
      </c>
      <c r="AQ77" s="121" t="str">
        <f t="shared" si="83"/>
        <v>-</v>
      </c>
      <c r="AR77" s="121" t="str">
        <f t="shared" si="83"/>
        <v>-</v>
      </c>
      <c r="AS77" s="121" t="str">
        <f t="shared" si="83"/>
        <v>-</v>
      </c>
      <c r="AT77" s="121" t="str">
        <f t="shared" si="83"/>
        <v>-</v>
      </c>
      <c r="AU77" s="121" t="str">
        <f t="shared" si="83"/>
        <v>-</v>
      </c>
      <c r="AV77" s="121" t="str">
        <f t="shared" si="83"/>
        <v>-</v>
      </c>
      <c r="AW77" s="121">
        <f t="shared" si="83"/>
        <v>1</v>
      </c>
      <c r="AX77" s="121" t="str">
        <f t="shared" si="83"/>
        <v>-</v>
      </c>
      <c r="AY77" s="121" t="str">
        <f t="shared" si="83"/>
        <v>-</v>
      </c>
      <c r="AZ77" s="121" t="str">
        <f t="shared" si="83"/>
        <v>-</v>
      </c>
      <c r="BB77" s="121" t="str">
        <f t="shared" si="84"/>
        <v>-</v>
      </c>
      <c r="BC77" s="121" t="str">
        <f t="shared" si="84"/>
        <v>-</v>
      </c>
      <c r="BD77" s="121" t="str">
        <f t="shared" si="84"/>
        <v>-</v>
      </c>
      <c r="BE77" s="121" t="str">
        <f t="shared" si="84"/>
        <v>-</v>
      </c>
      <c r="BF77" s="121" t="str">
        <f t="shared" si="84"/>
        <v>-</v>
      </c>
      <c r="BG77" s="121" t="str">
        <f t="shared" si="84"/>
        <v>-</v>
      </c>
      <c r="BH77" s="121" t="str">
        <f t="shared" si="84"/>
        <v>-</v>
      </c>
      <c r="BI77" s="121" t="str">
        <f t="shared" si="84"/>
        <v>-</v>
      </c>
      <c r="BJ77" s="121" t="str">
        <f t="shared" si="84"/>
        <v>-</v>
      </c>
      <c r="BK77" s="121" t="str">
        <f t="shared" si="84"/>
        <v>-</v>
      </c>
      <c r="BL77" s="121" t="str">
        <f t="shared" si="84"/>
        <v>-</v>
      </c>
      <c r="BM77" s="121" t="str">
        <f t="shared" si="84"/>
        <v>-</v>
      </c>
      <c r="BO77" s="121" t="str">
        <f t="shared" si="85"/>
        <v>-</v>
      </c>
      <c r="BP77" s="121" t="str">
        <f t="shared" si="85"/>
        <v>-</v>
      </c>
      <c r="BQ77" s="121" t="str">
        <f t="shared" si="85"/>
        <v>-</v>
      </c>
      <c r="BR77" s="121" t="str">
        <f t="shared" si="85"/>
        <v>-</v>
      </c>
      <c r="BS77" s="121" t="str">
        <f t="shared" si="85"/>
        <v>-</v>
      </c>
      <c r="BT77" s="121" t="str">
        <f t="shared" si="85"/>
        <v>-</v>
      </c>
      <c r="BU77" s="121" t="str">
        <f t="shared" si="85"/>
        <v>-</v>
      </c>
      <c r="BV77" s="121" t="str">
        <f t="shared" si="85"/>
        <v>-</v>
      </c>
      <c r="BW77" s="121" t="str">
        <f t="shared" si="85"/>
        <v>-</v>
      </c>
      <c r="BX77" s="121" t="str">
        <f t="shared" si="85"/>
        <v>-</v>
      </c>
      <c r="BY77" s="121" t="str">
        <f t="shared" si="85"/>
        <v>-</v>
      </c>
      <c r="BZ77" s="121" t="str">
        <f t="shared" si="85"/>
        <v>-</v>
      </c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</row>
    <row r="78" spans="1:91" ht="12.75">
      <c r="A78" s="131"/>
      <c r="B78" s="105" t="s">
        <v>346</v>
      </c>
      <c r="C78" s="102"/>
      <c r="D78" s="102">
        <v>9</v>
      </c>
      <c r="E78" s="102"/>
      <c r="F78" s="102"/>
      <c r="G78" s="102"/>
      <c r="H78" s="120">
        <f>J78/I78*100</f>
        <v>33.33333333333333</v>
      </c>
      <c r="I78" s="105">
        <f>J78+N78</f>
        <v>108</v>
      </c>
      <c r="J78" s="105">
        <f t="shared" si="81"/>
        <v>36</v>
      </c>
      <c r="K78" s="105">
        <v>24</v>
      </c>
      <c r="L78" s="105">
        <v>12</v>
      </c>
      <c r="M78" s="105"/>
      <c r="N78" s="105">
        <v>72</v>
      </c>
      <c r="O78" s="101"/>
      <c r="P78" s="101"/>
      <c r="Q78" s="101"/>
      <c r="R78" s="101"/>
      <c r="S78" s="101"/>
      <c r="T78" s="101"/>
      <c r="U78" s="101"/>
      <c r="V78" s="101"/>
      <c r="W78" s="101">
        <v>3</v>
      </c>
      <c r="X78" s="101"/>
      <c r="Y78" s="101"/>
      <c r="Z78" s="101"/>
      <c r="AB78" s="129" t="str">
        <f t="shared" si="82"/>
        <v>-</v>
      </c>
      <c r="AC78" s="129" t="str">
        <f t="shared" si="82"/>
        <v>-</v>
      </c>
      <c r="AD78" s="129" t="str">
        <f t="shared" si="82"/>
        <v>-</v>
      </c>
      <c r="AE78" s="129" t="str">
        <f t="shared" si="82"/>
        <v>-</v>
      </c>
      <c r="AF78" s="129" t="str">
        <f t="shared" si="82"/>
        <v>-</v>
      </c>
      <c r="AG78" s="129" t="str">
        <f t="shared" si="82"/>
        <v>-</v>
      </c>
      <c r="AH78" s="129" t="str">
        <f t="shared" si="82"/>
        <v>-</v>
      </c>
      <c r="AI78" s="129" t="str">
        <f t="shared" si="82"/>
        <v>-</v>
      </c>
      <c r="AJ78" s="129" t="str">
        <f t="shared" si="82"/>
        <v>-</v>
      </c>
      <c r="AK78" s="129" t="str">
        <f t="shared" si="82"/>
        <v>-</v>
      </c>
      <c r="AL78" s="129" t="str">
        <f t="shared" si="82"/>
        <v>-</v>
      </c>
      <c r="AM78" s="129" t="str">
        <f t="shared" si="82"/>
        <v>-</v>
      </c>
      <c r="AO78" s="121" t="str">
        <f t="shared" si="83"/>
        <v>-</v>
      </c>
      <c r="AP78" s="121" t="str">
        <f t="shared" si="83"/>
        <v>-</v>
      </c>
      <c r="AQ78" s="121" t="str">
        <f t="shared" si="83"/>
        <v>-</v>
      </c>
      <c r="AR78" s="121" t="str">
        <f t="shared" si="83"/>
        <v>-</v>
      </c>
      <c r="AS78" s="121" t="str">
        <f t="shared" si="83"/>
        <v>-</v>
      </c>
      <c r="AT78" s="121" t="str">
        <f t="shared" si="83"/>
        <v>-</v>
      </c>
      <c r="AU78" s="121" t="str">
        <f t="shared" si="83"/>
        <v>-</v>
      </c>
      <c r="AV78" s="121" t="str">
        <f t="shared" si="83"/>
        <v>-</v>
      </c>
      <c r="AW78" s="121">
        <f t="shared" si="83"/>
        <v>1</v>
      </c>
      <c r="AX78" s="121" t="str">
        <f t="shared" si="83"/>
        <v>-</v>
      </c>
      <c r="AY78" s="121" t="str">
        <f t="shared" si="83"/>
        <v>-</v>
      </c>
      <c r="AZ78" s="121" t="str">
        <f t="shared" si="83"/>
        <v>-</v>
      </c>
      <c r="BB78" s="121" t="str">
        <f t="shared" si="84"/>
        <v>-</v>
      </c>
      <c r="BC78" s="121" t="str">
        <f t="shared" si="84"/>
        <v>-</v>
      </c>
      <c r="BD78" s="121" t="str">
        <f t="shared" si="84"/>
        <v>-</v>
      </c>
      <c r="BE78" s="121" t="str">
        <f t="shared" si="84"/>
        <v>-</v>
      </c>
      <c r="BF78" s="121" t="str">
        <f t="shared" si="84"/>
        <v>-</v>
      </c>
      <c r="BG78" s="121" t="str">
        <f t="shared" si="84"/>
        <v>-</v>
      </c>
      <c r="BH78" s="121" t="str">
        <f t="shared" si="84"/>
        <v>-</v>
      </c>
      <c r="BI78" s="121" t="str">
        <f t="shared" si="84"/>
        <v>-</v>
      </c>
      <c r="BJ78" s="121" t="str">
        <f t="shared" si="84"/>
        <v>-</v>
      </c>
      <c r="BK78" s="121" t="str">
        <f t="shared" si="84"/>
        <v>-</v>
      </c>
      <c r="BL78" s="121" t="str">
        <f t="shared" si="84"/>
        <v>-</v>
      </c>
      <c r="BM78" s="121" t="str">
        <f t="shared" si="84"/>
        <v>-</v>
      </c>
      <c r="BO78" s="121" t="str">
        <f t="shared" si="85"/>
        <v>-</v>
      </c>
      <c r="BP78" s="121" t="str">
        <f t="shared" si="85"/>
        <v>-</v>
      </c>
      <c r="BQ78" s="121" t="str">
        <f t="shared" si="85"/>
        <v>-</v>
      </c>
      <c r="BR78" s="121" t="str">
        <f t="shared" si="85"/>
        <v>-</v>
      </c>
      <c r="BS78" s="121" t="str">
        <f t="shared" si="85"/>
        <v>-</v>
      </c>
      <c r="BT78" s="121" t="str">
        <f t="shared" si="85"/>
        <v>-</v>
      </c>
      <c r="BU78" s="121" t="str">
        <f t="shared" si="85"/>
        <v>-</v>
      </c>
      <c r="BV78" s="121" t="str">
        <f t="shared" si="85"/>
        <v>-</v>
      </c>
      <c r="BW78" s="121" t="str">
        <f t="shared" si="85"/>
        <v>-</v>
      </c>
      <c r="BX78" s="121" t="str">
        <f t="shared" si="85"/>
        <v>-</v>
      </c>
      <c r="BY78" s="121" t="str">
        <f t="shared" si="85"/>
        <v>-</v>
      </c>
      <c r="BZ78" s="121" t="str">
        <f t="shared" si="85"/>
        <v>-</v>
      </c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</row>
    <row r="79" spans="1:91" ht="12.75">
      <c r="A79" s="143" t="s">
        <v>347</v>
      </c>
      <c r="B79" s="105" t="s">
        <v>348</v>
      </c>
      <c r="C79" s="102"/>
      <c r="D79" s="102">
        <v>12</v>
      </c>
      <c r="E79" s="102"/>
      <c r="F79" s="102"/>
      <c r="G79" s="102"/>
      <c r="H79" s="120">
        <f>J79/I79*100</f>
        <v>32.592592592592595</v>
      </c>
      <c r="I79" s="105">
        <f>J79+N79</f>
        <v>135</v>
      </c>
      <c r="J79" s="105">
        <f t="shared" si="81"/>
        <v>44</v>
      </c>
      <c r="K79" s="101">
        <v>34</v>
      </c>
      <c r="L79" s="101"/>
      <c r="M79" s="101">
        <v>10</v>
      </c>
      <c r="N79" s="101">
        <v>91</v>
      </c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>
        <v>4</v>
      </c>
      <c r="AB79" s="129" t="str">
        <f t="shared" si="82"/>
        <v>-</v>
      </c>
      <c r="AC79" s="129" t="str">
        <f t="shared" si="82"/>
        <v>-</v>
      </c>
      <c r="AD79" s="129" t="str">
        <f t="shared" si="82"/>
        <v>-</v>
      </c>
      <c r="AE79" s="129" t="str">
        <f t="shared" si="82"/>
        <v>-</v>
      </c>
      <c r="AF79" s="129" t="str">
        <f t="shared" si="82"/>
        <v>-</v>
      </c>
      <c r="AG79" s="129" t="str">
        <f t="shared" si="82"/>
        <v>-</v>
      </c>
      <c r="AH79" s="129" t="str">
        <f t="shared" si="82"/>
        <v>-</v>
      </c>
      <c r="AI79" s="129" t="str">
        <f t="shared" si="82"/>
        <v>-</v>
      </c>
      <c r="AJ79" s="129" t="str">
        <f t="shared" si="82"/>
        <v>-</v>
      </c>
      <c r="AK79" s="129" t="str">
        <f t="shared" si="82"/>
        <v>-</v>
      </c>
      <c r="AL79" s="129" t="str">
        <f t="shared" si="82"/>
        <v>-</v>
      </c>
      <c r="AM79" s="129" t="str">
        <f t="shared" si="82"/>
        <v>-</v>
      </c>
      <c r="AO79" s="121" t="str">
        <f t="shared" si="83"/>
        <v>-</v>
      </c>
      <c r="AP79" s="121" t="str">
        <f t="shared" si="83"/>
        <v>-</v>
      </c>
      <c r="AQ79" s="121" t="str">
        <f t="shared" si="83"/>
        <v>-</v>
      </c>
      <c r="AR79" s="121" t="str">
        <f t="shared" si="83"/>
        <v>-</v>
      </c>
      <c r="AS79" s="121" t="str">
        <f t="shared" si="83"/>
        <v>-</v>
      </c>
      <c r="AT79" s="121" t="str">
        <f t="shared" si="83"/>
        <v>-</v>
      </c>
      <c r="AU79" s="121" t="str">
        <f t="shared" si="83"/>
        <v>-</v>
      </c>
      <c r="AV79" s="121" t="str">
        <f t="shared" si="83"/>
        <v>-</v>
      </c>
      <c r="AW79" s="121" t="str">
        <f t="shared" si="83"/>
        <v>-</v>
      </c>
      <c r="AX79" s="121" t="str">
        <f t="shared" si="83"/>
        <v>-</v>
      </c>
      <c r="AY79" s="121" t="str">
        <f t="shared" si="83"/>
        <v>-</v>
      </c>
      <c r="AZ79" s="121">
        <f t="shared" si="83"/>
        <v>1</v>
      </c>
      <c r="BB79" s="121" t="str">
        <f t="shared" si="84"/>
        <v>-</v>
      </c>
      <c r="BC79" s="121" t="str">
        <f t="shared" si="84"/>
        <v>-</v>
      </c>
      <c r="BD79" s="121" t="str">
        <f t="shared" si="84"/>
        <v>-</v>
      </c>
      <c r="BE79" s="121" t="str">
        <f t="shared" si="84"/>
        <v>-</v>
      </c>
      <c r="BF79" s="121" t="str">
        <f t="shared" si="84"/>
        <v>-</v>
      </c>
      <c r="BG79" s="121" t="str">
        <f t="shared" si="84"/>
        <v>-</v>
      </c>
      <c r="BH79" s="121" t="str">
        <f t="shared" si="84"/>
        <v>-</v>
      </c>
      <c r="BI79" s="121" t="str">
        <f t="shared" si="84"/>
        <v>-</v>
      </c>
      <c r="BJ79" s="121" t="str">
        <f t="shared" si="84"/>
        <v>-</v>
      </c>
      <c r="BK79" s="121" t="str">
        <f t="shared" si="84"/>
        <v>-</v>
      </c>
      <c r="BL79" s="121" t="str">
        <f t="shared" si="84"/>
        <v>-</v>
      </c>
      <c r="BM79" s="121" t="str">
        <f t="shared" si="84"/>
        <v>-</v>
      </c>
      <c r="BO79" s="121" t="str">
        <f t="shared" si="85"/>
        <v>-</v>
      </c>
      <c r="BP79" s="121" t="str">
        <f t="shared" si="85"/>
        <v>-</v>
      </c>
      <c r="BQ79" s="121" t="str">
        <f t="shared" si="85"/>
        <v>-</v>
      </c>
      <c r="BR79" s="121" t="str">
        <f t="shared" si="85"/>
        <v>-</v>
      </c>
      <c r="BS79" s="121" t="str">
        <f t="shared" si="85"/>
        <v>-</v>
      </c>
      <c r="BT79" s="121" t="str">
        <f t="shared" si="85"/>
        <v>-</v>
      </c>
      <c r="BU79" s="121" t="str">
        <f t="shared" si="85"/>
        <v>-</v>
      </c>
      <c r="BV79" s="121" t="str">
        <f t="shared" si="85"/>
        <v>-</v>
      </c>
      <c r="BW79" s="121" t="str">
        <f t="shared" si="85"/>
        <v>-</v>
      </c>
      <c r="BX79" s="121" t="str">
        <f t="shared" si="85"/>
        <v>-</v>
      </c>
      <c r="BY79" s="121" t="str">
        <f t="shared" si="85"/>
        <v>-</v>
      </c>
      <c r="BZ79" s="121" t="str">
        <f t="shared" si="85"/>
        <v>-</v>
      </c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</row>
    <row r="80" spans="1:91" ht="25.5">
      <c r="A80" s="143"/>
      <c r="B80" s="144" t="s">
        <v>349</v>
      </c>
      <c r="C80" s="102"/>
      <c r="D80" s="102"/>
      <c r="E80" s="102"/>
      <c r="F80" s="102"/>
      <c r="G80" s="102"/>
      <c r="H80" s="120"/>
      <c r="I80" s="105"/>
      <c r="J80" s="105">
        <f t="shared" si="81"/>
        <v>0</v>
      </c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B80" s="129" t="str">
        <f t="shared" si="82"/>
        <v>-</v>
      </c>
      <c r="AC80" s="129" t="str">
        <f t="shared" si="82"/>
        <v>-</v>
      </c>
      <c r="AD80" s="129" t="str">
        <f t="shared" si="82"/>
        <v>-</v>
      </c>
      <c r="AE80" s="129" t="str">
        <f t="shared" si="82"/>
        <v>-</v>
      </c>
      <c r="AF80" s="129" t="str">
        <f t="shared" si="82"/>
        <v>-</v>
      </c>
      <c r="AG80" s="129" t="str">
        <f t="shared" si="82"/>
        <v>-</v>
      </c>
      <c r="AH80" s="129" t="str">
        <f t="shared" si="82"/>
        <v>-</v>
      </c>
      <c r="AI80" s="129" t="str">
        <f t="shared" si="82"/>
        <v>-</v>
      </c>
      <c r="AJ80" s="129" t="str">
        <f t="shared" si="82"/>
        <v>-</v>
      </c>
      <c r="AK80" s="129" t="str">
        <f t="shared" si="82"/>
        <v>-</v>
      </c>
      <c r="AL80" s="129" t="str">
        <f t="shared" si="82"/>
        <v>-</v>
      </c>
      <c r="AM80" s="129" t="str">
        <f t="shared" si="82"/>
        <v>-</v>
      </c>
      <c r="AO80" s="121" t="str">
        <f t="shared" si="83"/>
        <v>-</v>
      </c>
      <c r="AP80" s="121" t="str">
        <f t="shared" si="83"/>
        <v>-</v>
      </c>
      <c r="AQ80" s="121" t="str">
        <f t="shared" si="83"/>
        <v>-</v>
      </c>
      <c r="AR80" s="121" t="str">
        <f t="shared" si="83"/>
        <v>-</v>
      </c>
      <c r="AS80" s="121" t="str">
        <f t="shared" si="83"/>
        <v>-</v>
      </c>
      <c r="AT80" s="121" t="str">
        <f t="shared" si="83"/>
        <v>-</v>
      </c>
      <c r="AU80" s="121" t="str">
        <f t="shared" si="83"/>
        <v>-</v>
      </c>
      <c r="AV80" s="121" t="str">
        <f t="shared" si="83"/>
        <v>-</v>
      </c>
      <c r="AW80" s="121" t="str">
        <f t="shared" si="83"/>
        <v>-</v>
      </c>
      <c r="AX80" s="121" t="str">
        <f t="shared" si="83"/>
        <v>-</v>
      </c>
      <c r="AY80" s="121" t="str">
        <f t="shared" si="83"/>
        <v>-</v>
      </c>
      <c r="AZ80" s="121" t="str">
        <f t="shared" si="83"/>
        <v>-</v>
      </c>
      <c r="BB80" s="121" t="str">
        <f t="shared" si="84"/>
        <v>-</v>
      </c>
      <c r="BC80" s="121" t="str">
        <f t="shared" si="84"/>
        <v>-</v>
      </c>
      <c r="BD80" s="121" t="str">
        <f t="shared" si="84"/>
        <v>-</v>
      </c>
      <c r="BE80" s="121" t="str">
        <f t="shared" si="84"/>
        <v>-</v>
      </c>
      <c r="BF80" s="121" t="str">
        <f t="shared" si="84"/>
        <v>-</v>
      </c>
      <c r="BG80" s="121" t="str">
        <f t="shared" si="84"/>
        <v>-</v>
      </c>
      <c r="BH80" s="121" t="str">
        <f t="shared" si="84"/>
        <v>-</v>
      </c>
      <c r="BI80" s="121" t="str">
        <f t="shared" si="84"/>
        <v>-</v>
      </c>
      <c r="BJ80" s="121" t="str">
        <f t="shared" si="84"/>
        <v>-</v>
      </c>
      <c r="BK80" s="121" t="str">
        <f t="shared" si="84"/>
        <v>-</v>
      </c>
      <c r="BL80" s="121" t="str">
        <f t="shared" si="84"/>
        <v>-</v>
      </c>
      <c r="BM80" s="121" t="str">
        <f t="shared" si="84"/>
        <v>-</v>
      </c>
      <c r="BO80" s="121" t="str">
        <f t="shared" si="85"/>
        <v>-</v>
      </c>
      <c r="BP80" s="121" t="str">
        <f t="shared" si="85"/>
        <v>-</v>
      </c>
      <c r="BQ80" s="121" t="str">
        <f t="shared" si="85"/>
        <v>-</v>
      </c>
      <c r="BR80" s="121" t="str">
        <f t="shared" si="85"/>
        <v>-</v>
      </c>
      <c r="BS80" s="121" t="str">
        <f t="shared" si="85"/>
        <v>-</v>
      </c>
      <c r="BT80" s="121" t="str">
        <f t="shared" si="85"/>
        <v>-</v>
      </c>
      <c r="BU80" s="121" t="str">
        <f t="shared" si="85"/>
        <v>-</v>
      </c>
      <c r="BV80" s="121" t="str">
        <f t="shared" si="85"/>
        <v>-</v>
      </c>
      <c r="BW80" s="121" t="str">
        <f t="shared" si="85"/>
        <v>-</v>
      </c>
      <c r="BX80" s="121" t="str">
        <f t="shared" si="85"/>
        <v>-</v>
      </c>
      <c r="BY80" s="121" t="str">
        <f t="shared" si="85"/>
        <v>-</v>
      </c>
      <c r="BZ80" s="121" t="str">
        <f t="shared" si="85"/>
        <v>-</v>
      </c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</row>
    <row r="81" spans="1:91" ht="12.75">
      <c r="A81" s="143" t="s">
        <v>350</v>
      </c>
      <c r="B81" s="105" t="s">
        <v>351</v>
      </c>
      <c r="C81" s="102"/>
      <c r="D81" s="102">
        <v>12</v>
      </c>
      <c r="E81" s="102"/>
      <c r="F81" s="102"/>
      <c r="G81" s="102"/>
      <c r="H81" s="120">
        <f>J81/I81*100</f>
        <v>32.592592592592595</v>
      </c>
      <c r="I81" s="105">
        <f>J81+N81</f>
        <v>135</v>
      </c>
      <c r="J81" s="105">
        <f t="shared" si="81"/>
        <v>44</v>
      </c>
      <c r="K81" s="101">
        <v>34</v>
      </c>
      <c r="L81" s="101"/>
      <c r="M81" s="101">
        <v>10</v>
      </c>
      <c r="N81" s="101">
        <v>91</v>
      </c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>
        <v>4</v>
      </c>
      <c r="AB81" s="129" t="str">
        <f t="shared" si="82"/>
        <v>-</v>
      </c>
      <c r="AC81" s="129" t="str">
        <f t="shared" si="82"/>
        <v>-</v>
      </c>
      <c r="AD81" s="129" t="str">
        <f t="shared" si="82"/>
        <v>-</v>
      </c>
      <c r="AE81" s="129" t="str">
        <f t="shared" si="82"/>
        <v>-</v>
      </c>
      <c r="AF81" s="129" t="str">
        <f t="shared" si="82"/>
        <v>-</v>
      </c>
      <c r="AG81" s="129" t="str">
        <f t="shared" si="82"/>
        <v>-</v>
      </c>
      <c r="AH81" s="129" t="str">
        <f t="shared" si="82"/>
        <v>-</v>
      </c>
      <c r="AI81" s="129" t="str">
        <f t="shared" si="82"/>
        <v>-</v>
      </c>
      <c r="AJ81" s="129" t="str">
        <f t="shared" si="82"/>
        <v>-</v>
      </c>
      <c r="AK81" s="129" t="str">
        <f t="shared" si="82"/>
        <v>-</v>
      </c>
      <c r="AL81" s="129" t="str">
        <f t="shared" si="82"/>
        <v>-</v>
      </c>
      <c r="AM81" s="129" t="str">
        <f t="shared" si="82"/>
        <v>-</v>
      </c>
      <c r="AO81" s="121" t="str">
        <f t="shared" si="83"/>
        <v>-</v>
      </c>
      <c r="AP81" s="121" t="str">
        <f t="shared" si="83"/>
        <v>-</v>
      </c>
      <c r="AQ81" s="121" t="str">
        <f t="shared" si="83"/>
        <v>-</v>
      </c>
      <c r="AR81" s="121" t="str">
        <f t="shared" si="83"/>
        <v>-</v>
      </c>
      <c r="AS81" s="121" t="str">
        <f t="shared" si="83"/>
        <v>-</v>
      </c>
      <c r="AT81" s="121" t="str">
        <f t="shared" si="83"/>
        <v>-</v>
      </c>
      <c r="AU81" s="121" t="str">
        <f t="shared" si="83"/>
        <v>-</v>
      </c>
      <c r="AV81" s="121" t="str">
        <f t="shared" si="83"/>
        <v>-</v>
      </c>
      <c r="AW81" s="121" t="str">
        <f t="shared" si="83"/>
        <v>-</v>
      </c>
      <c r="AX81" s="121" t="str">
        <f t="shared" si="83"/>
        <v>-</v>
      </c>
      <c r="AY81" s="121" t="str">
        <f t="shared" si="83"/>
        <v>-</v>
      </c>
      <c r="AZ81" s="121">
        <f t="shared" si="83"/>
        <v>1</v>
      </c>
      <c r="BB81" s="121" t="str">
        <f t="shared" si="84"/>
        <v>-</v>
      </c>
      <c r="BC81" s="121" t="str">
        <f t="shared" si="84"/>
        <v>-</v>
      </c>
      <c r="BD81" s="121" t="str">
        <f t="shared" si="84"/>
        <v>-</v>
      </c>
      <c r="BE81" s="121" t="str">
        <f t="shared" si="84"/>
        <v>-</v>
      </c>
      <c r="BF81" s="121" t="str">
        <f t="shared" si="84"/>
        <v>-</v>
      </c>
      <c r="BG81" s="121" t="str">
        <f t="shared" si="84"/>
        <v>-</v>
      </c>
      <c r="BH81" s="121" t="str">
        <f t="shared" si="84"/>
        <v>-</v>
      </c>
      <c r="BI81" s="121" t="str">
        <f t="shared" si="84"/>
        <v>-</v>
      </c>
      <c r="BJ81" s="121" t="str">
        <f t="shared" si="84"/>
        <v>-</v>
      </c>
      <c r="BK81" s="121" t="str">
        <f t="shared" si="84"/>
        <v>-</v>
      </c>
      <c r="BL81" s="121" t="str">
        <f t="shared" si="84"/>
        <v>-</v>
      </c>
      <c r="BM81" s="121" t="str">
        <f t="shared" si="84"/>
        <v>-</v>
      </c>
      <c r="BO81" s="121" t="str">
        <f t="shared" si="85"/>
        <v>-</v>
      </c>
      <c r="BP81" s="121" t="str">
        <f t="shared" si="85"/>
        <v>-</v>
      </c>
      <c r="BQ81" s="121" t="str">
        <f t="shared" si="85"/>
        <v>-</v>
      </c>
      <c r="BR81" s="121" t="str">
        <f t="shared" si="85"/>
        <v>-</v>
      </c>
      <c r="BS81" s="121" t="str">
        <f t="shared" si="85"/>
        <v>-</v>
      </c>
      <c r="BT81" s="121" t="str">
        <f t="shared" si="85"/>
        <v>-</v>
      </c>
      <c r="BU81" s="121" t="str">
        <f t="shared" si="85"/>
        <v>-</v>
      </c>
      <c r="BV81" s="121" t="str">
        <f t="shared" si="85"/>
        <v>-</v>
      </c>
      <c r="BW81" s="121" t="str">
        <f t="shared" si="85"/>
        <v>-</v>
      </c>
      <c r="BX81" s="121" t="str">
        <f t="shared" si="85"/>
        <v>-</v>
      </c>
      <c r="BY81" s="121" t="str">
        <f t="shared" si="85"/>
        <v>-</v>
      </c>
      <c r="BZ81" s="121" t="str">
        <f t="shared" si="85"/>
        <v>-</v>
      </c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</row>
    <row r="82" spans="1:91" ht="12.75">
      <c r="A82" s="143"/>
      <c r="B82" s="138" t="s">
        <v>352</v>
      </c>
      <c r="C82" s="100"/>
      <c r="D82" s="102"/>
      <c r="E82" s="102"/>
      <c r="F82" s="102"/>
      <c r="G82" s="102"/>
      <c r="H82" s="120"/>
      <c r="I82" s="105"/>
      <c r="J82" s="105">
        <f t="shared" si="81"/>
        <v>0</v>
      </c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B82" s="129" t="str">
        <f t="shared" si="82"/>
        <v>-</v>
      </c>
      <c r="AC82" s="129" t="str">
        <f t="shared" si="82"/>
        <v>-</v>
      </c>
      <c r="AD82" s="129" t="str">
        <f t="shared" si="82"/>
        <v>-</v>
      </c>
      <c r="AE82" s="129" t="str">
        <f t="shared" si="82"/>
        <v>-</v>
      </c>
      <c r="AF82" s="129" t="str">
        <f t="shared" si="82"/>
        <v>-</v>
      </c>
      <c r="AG82" s="129" t="str">
        <f t="shared" si="82"/>
        <v>-</v>
      </c>
      <c r="AH82" s="129" t="str">
        <f t="shared" si="82"/>
        <v>-</v>
      </c>
      <c r="AI82" s="129" t="str">
        <f t="shared" si="82"/>
        <v>-</v>
      </c>
      <c r="AJ82" s="129" t="str">
        <f t="shared" si="82"/>
        <v>-</v>
      </c>
      <c r="AK82" s="129" t="str">
        <f t="shared" si="82"/>
        <v>-</v>
      </c>
      <c r="AL82" s="129" t="str">
        <f t="shared" si="82"/>
        <v>-</v>
      </c>
      <c r="AM82" s="129" t="str">
        <f t="shared" si="82"/>
        <v>-</v>
      </c>
      <c r="AO82" s="121" t="str">
        <f t="shared" si="83"/>
        <v>-</v>
      </c>
      <c r="AP82" s="121" t="str">
        <f t="shared" si="83"/>
        <v>-</v>
      </c>
      <c r="AQ82" s="121" t="str">
        <f t="shared" si="83"/>
        <v>-</v>
      </c>
      <c r="AR82" s="121" t="str">
        <f t="shared" si="83"/>
        <v>-</v>
      </c>
      <c r="AS82" s="121" t="str">
        <f t="shared" si="83"/>
        <v>-</v>
      </c>
      <c r="AT82" s="121" t="str">
        <f t="shared" si="83"/>
        <v>-</v>
      </c>
      <c r="AU82" s="121" t="str">
        <f t="shared" si="83"/>
        <v>-</v>
      </c>
      <c r="AV82" s="121" t="str">
        <f t="shared" si="83"/>
        <v>-</v>
      </c>
      <c r="AW82" s="121" t="str">
        <f t="shared" si="83"/>
        <v>-</v>
      </c>
      <c r="AX82" s="121" t="str">
        <f t="shared" si="83"/>
        <v>-</v>
      </c>
      <c r="AY82" s="121" t="str">
        <f t="shared" si="83"/>
        <v>-</v>
      </c>
      <c r="AZ82" s="121" t="str">
        <f t="shared" si="83"/>
        <v>-</v>
      </c>
      <c r="BB82" s="121" t="str">
        <f t="shared" si="84"/>
        <v>-</v>
      </c>
      <c r="BC82" s="121" t="str">
        <f t="shared" si="84"/>
        <v>-</v>
      </c>
      <c r="BD82" s="121" t="str">
        <f t="shared" si="84"/>
        <v>-</v>
      </c>
      <c r="BE82" s="121" t="str">
        <f t="shared" si="84"/>
        <v>-</v>
      </c>
      <c r="BF82" s="121" t="str">
        <f t="shared" si="84"/>
        <v>-</v>
      </c>
      <c r="BG82" s="121" t="str">
        <f t="shared" si="84"/>
        <v>-</v>
      </c>
      <c r="BH82" s="121" t="str">
        <f t="shared" si="84"/>
        <v>-</v>
      </c>
      <c r="BI82" s="121" t="str">
        <f t="shared" si="84"/>
        <v>-</v>
      </c>
      <c r="BJ82" s="121" t="str">
        <f t="shared" si="84"/>
        <v>-</v>
      </c>
      <c r="BK82" s="121" t="str">
        <f t="shared" si="84"/>
        <v>-</v>
      </c>
      <c r="BL82" s="121" t="str">
        <f t="shared" si="84"/>
        <v>-</v>
      </c>
      <c r="BM82" s="121" t="str">
        <f t="shared" si="84"/>
        <v>-</v>
      </c>
      <c r="BO82" s="121" t="str">
        <f t="shared" si="85"/>
        <v>-</v>
      </c>
      <c r="BP82" s="121" t="str">
        <f t="shared" si="85"/>
        <v>-</v>
      </c>
      <c r="BQ82" s="121" t="str">
        <f t="shared" si="85"/>
        <v>-</v>
      </c>
      <c r="BR82" s="121" t="str">
        <f t="shared" si="85"/>
        <v>-</v>
      </c>
      <c r="BS82" s="121" t="str">
        <f t="shared" si="85"/>
        <v>-</v>
      </c>
      <c r="BT82" s="121" t="str">
        <f t="shared" si="85"/>
        <v>-</v>
      </c>
      <c r="BU82" s="121" t="str">
        <f t="shared" si="85"/>
        <v>-</v>
      </c>
      <c r="BV82" s="121" t="str">
        <f t="shared" si="85"/>
        <v>-</v>
      </c>
      <c r="BW82" s="121" t="str">
        <f t="shared" si="85"/>
        <v>-</v>
      </c>
      <c r="BX82" s="121" t="str">
        <f t="shared" si="85"/>
        <v>-</v>
      </c>
      <c r="BY82" s="121" t="str">
        <f t="shared" si="85"/>
        <v>-</v>
      </c>
      <c r="BZ82" s="121" t="str">
        <f t="shared" si="85"/>
        <v>-</v>
      </c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</row>
    <row r="83" spans="1:91" ht="12.75">
      <c r="A83" s="145" t="s">
        <v>353</v>
      </c>
      <c r="B83" s="146" t="s">
        <v>261</v>
      </c>
      <c r="C83" s="147"/>
      <c r="D83" s="147">
        <v>10</v>
      </c>
      <c r="E83" s="147"/>
      <c r="F83" s="147"/>
      <c r="G83" s="147"/>
      <c r="H83" s="120">
        <f>J83/I83*100</f>
        <v>38.88888888888889</v>
      </c>
      <c r="I83" s="148">
        <f>J83+N83</f>
        <v>108</v>
      </c>
      <c r="J83" s="148">
        <f t="shared" si="81"/>
        <v>42</v>
      </c>
      <c r="K83" s="149"/>
      <c r="L83" s="149"/>
      <c r="M83" s="149">
        <v>42</v>
      </c>
      <c r="N83" s="149">
        <v>66</v>
      </c>
      <c r="O83" s="149"/>
      <c r="P83" s="149"/>
      <c r="Q83" s="149"/>
      <c r="R83" s="149"/>
      <c r="S83" s="149"/>
      <c r="T83" s="149"/>
      <c r="U83" s="149"/>
      <c r="V83" s="149"/>
      <c r="W83" s="149"/>
      <c r="X83" s="149">
        <v>3</v>
      </c>
      <c r="Y83" s="149"/>
      <c r="Z83" s="149"/>
      <c r="AB83" s="129" t="str">
        <f t="shared" si="82"/>
        <v>-</v>
      </c>
      <c r="AC83" s="129" t="str">
        <f t="shared" si="82"/>
        <v>-</v>
      </c>
      <c r="AD83" s="129" t="str">
        <f t="shared" si="82"/>
        <v>-</v>
      </c>
      <c r="AE83" s="129" t="str">
        <f t="shared" si="82"/>
        <v>-</v>
      </c>
      <c r="AF83" s="129" t="str">
        <f t="shared" si="82"/>
        <v>-</v>
      </c>
      <c r="AG83" s="129" t="str">
        <f t="shared" si="82"/>
        <v>-</v>
      </c>
      <c r="AH83" s="129" t="str">
        <f t="shared" si="82"/>
        <v>-</v>
      </c>
      <c r="AI83" s="129" t="str">
        <f t="shared" si="82"/>
        <v>-</v>
      </c>
      <c r="AJ83" s="129" t="str">
        <f t="shared" si="82"/>
        <v>-</v>
      </c>
      <c r="AK83" s="129" t="str">
        <f t="shared" si="82"/>
        <v>-</v>
      </c>
      <c r="AL83" s="129" t="str">
        <f t="shared" si="82"/>
        <v>-</v>
      </c>
      <c r="AM83" s="129" t="str">
        <f t="shared" si="82"/>
        <v>-</v>
      </c>
      <c r="AO83" s="121" t="str">
        <f t="shared" si="83"/>
        <v>-</v>
      </c>
      <c r="AP83" s="121" t="str">
        <f t="shared" si="83"/>
        <v>-</v>
      </c>
      <c r="AQ83" s="121" t="str">
        <f t="shared" si="83"/>
        <v>-</v>
      </c>
      <c r="AR83" s="121" t="str">
        <f t="shared" si="83"/>
        <v>-</v>
      </c>
      <c r="AS83" s="121" t="str">
        <f t="shared" si="83"/>
        <v>-</v>
      </c>
      <c r="AT83" s="121" t="str">
        <f t="shared" si="83"/>
        <v>-</v>
      </c>
      <c r="AU83" s="121" t="str">
        <f t="shared" si="83"/>
        <v>-</v>
      </c>
      <c r="AV83" s="121" t="str">
        <f t="shared" si="83"/>
        <v>-</v>
      </c>
      <c r="AW83" s="121" t="str">
        <f t="shared" si="83"/>
        <v>-</v>
      </c>
      <c r="AX83" s="121">
        <f t="shared" si="83"/>
        <v>1</v>
      </c>
      <c r="AY83" s="121" t="str">
        <f t="shared" si="83"/>
        <v>-</v>
      </c>
      <c r="AZ83" s="121" t="str">
        <f t="shared" si="83"/>
        <v>-</v>
      </c>
      <c r="BB83" s="121" t="str">
        <f t="shared" si="84"/>
        <v>-</v>
      </c>
      <c r="BC83" s="121" t="str">
        <f t="shared" si="84"/>
        <v>-</v>
      </c>
      <c r="BD83" s="121" t="str">
        <f t="shared" si="84"/>
        <v>-</v>
      </c>
      <c r="BE83" s="121" t="str">
        <f t="shared" si="84"/>
        <v>-</v>
      </c>
      <c r="BF83" s="121" t="str">
        <f t="shared" si="84"/>
        <v>-</v>
      </c>
      <c r="BG83" s="121" t="str">
        <f t="shared" si="84"/>
        <v>-</v>
      </c>
      <c r="BH83" s="121" t="str">
        <f t="shared" si="84"/>
        <v>-</v>
      </c>
      <c r="BI83" s="121" t="str">
        <f t="shared" si="84"/>
        <v>-</v>
      </c>
      <c r="BJ83" s="121" t="str">
        <f t="shared" si="84"/>
        <v>-</v>
      </c>
      <c r="BK83" s="121" t="str">
        <f t="shared" si="84"/>
        <v>-</v>
      </c>
      <c r="BL83" s="121" t="str">
        <f t="shared" si="84"/>
        <v>-</v>
      </c>
      <c r="BM83" s="121" t="str">
        <f t="shared" si="84"/>
        <v>-</v>
      </c>
      <c r="BO83" s="121" t="str">
        <f t="shared" si="85"/>
        <v>-</v>
      </c>
      <c r="BP83" s="121" t="str">
        <f t="shared" si="85"/>
        <v>-</v>
      </c>
      <c r="BQ83" s="121" t="str">
        <f t="shared" si="85"/>
        <v>-</v>
      </c>
      <c r="BR83" s="121" t="str">
        <f t="shared" si="85"/>
        <v>-</v>
      </c>
      <c r="BS83" s="121" t="str">
        <f t="shared" si="85"/>
        <v>-</v>
      </c>
      <c r="BT83" s="121" t="str">
        <f t="shared" si="85"/>
        <v>-</v>
      </c>
      <c r="BU83" s="121" t="str">
        <f t="shared" si="85"/>
        <v>-</v>
      </c>
      <c r="BV83" s="121" t="str">
        <f t="shared" si="85"/>
        <v>-</v>
      </c>
      <c r="BW83" s="121" t="str">
        <f t="shared" si="85"/>
        <v>-</v>
      </c>
      <c r="BX83" s="121" t="str">
        <f t="shared" si="85"/>
        <v>-</v>
      </c>
      <c r="BY83" s="121" t="str">
        <f t="shared" si="85"/>
        <v>-</v>
      </c>
      <c r="BZ83" s="121" t="str">
        <f t="shared" si="85"/>
        <v>-</v>
      </c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</row>
    <row r="84" spans="1:27" ht="12.75">
      <c r="A84" s="150"/>
      <c r="B84" s="151" t="s">
        <v>354</v>
      </c>
      <c r="C84" s="152"/>
      <c r="D84" s="152"/>
      <c r="E84" s="152"/>
      <c r="F84" s="152"/>
      <c r="G84" s="152"/>
      <c r="H84" s="153"/>
      <c r="I84" s="107">
        <f aca="true" t="shared" si="86" ref="I84:N84">SUM(I85:I87)</f>
        <v>317</v>
      </c>
      <c r="J84" s="116">
        <f t="shared" si="86"/>
        <v>0</v>
      </c>
      <c r="K84" s="107">
        <f t="shared" si="86"/>
        <v>0</v>
      </c>
      <c r="L84" s="107">
        <f t="shared" si="86"/>
        <v>0</v>
      </c>
      <c r="M84" s="107">
        <f t="shared" si="86"/>
        <v>210</v>
      </c>
      <c r="N84" s="107">
        <f t="shared" si="86"/>
        <v>105</v>
      </c>
      <c r="O84" s="154"/>
      <c r="P84" s="138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</row>
    <row r="85" spans="1:26" ht="12.75">
      <c r="A85" s="156"/>
      <c r="B85" s="152" t="s">
        <v>355</v>
      </c>
      <c r="C85" s="152"/>
      <c r="D85" s="152"/>
      <c r="E85" s="152"/>
      <c r="F85" s="152"/>
      <c r="G85" s="152"/>
      <c r="H85" s="152"/>
      <c r="I85" s="107">
        <v>45</v>
      </c>
      <c r="J85" s="107"/>
      <c r="K85" s="152"/>
      <c r="L85" s="152"/>
      <c r="M85" s="152">
        <v>30</v>
      </c>
      <c r="N85" s="152">
        <v>15</v>
      </c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:26" ht="12.75">
      <c r="A86" s="156"/>
      <c r="B86" s="152" t="s">
        <v>356</v>
      </c>
      <c r="C86" s="152"/>
      <c r="D86" s="152"/>
      <c r="E86" s="152"/>
      <c r="F86" s="152"/>
      <c r="G86" s="152"/>
      <c r="H86" s="152"/>
      <c r="I86" s="107">
        <v>92</v>
      </c>
      <c r="J86" s="107"/>
      <c r="K86" s="152"/>
      <c r="L86" s="152"/>
      <c r="M86" s="152">
        <v>60</v>
      </c>
      <c r="N86" s="152">
        <v>30</v>
      </c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:26" ht="12.75">
      <c r="A87" s="156"/>
      <c r="B87" s="157" t="s">
        <v>357</v>
      </c>
      <c r="C87" s="152"/>
      <c r="D87" s="152"/>
      <c r="E87" s="152"/>
      <c r="F87" s="152"/>
      <c r="G87" s="152"/>
      <c r="H87" s="152"/>
      <c r="I87" s="107">
        <v>180</v>
      </c>
      <c r="J87" s="107"/>
      <c r="K87" s="152"/>
      <c r="L87" s="152"/>
      <c r="M87" s="152">
        <v>120</v>
      </c>
      <c r="N87" s="152">
        <v>60</v>
      </c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:26" ht="12.75">
      <c r="A88" s="135"/>
      <c r="B88" s="158" t="s">
        <v>358</v>
      </c>
      <c r="C88" s="101"/>
      <c r="D88" s="159"/>
      <c r="E88" s="159"/>
      <c r="F88" s="159"/>
      <c r="G88" s="160"/>
      <c r="H88" s="125">
        <f>J88/I88*100</f>
        <v>51.63868904876099</v>
      </c>
      <c r="I88" s="159">
        <f aca="true" t="shared" si="87" ref="I88:Z88">I8+I21+I32+I56+I65+I74</f>
        <v>7506</v>
      </c>
      <c r="J88" s="159">
        <f t="shared" si="87"/>
        <v>3876</v>
      </c>
      <c r="K88" s="159">
        <f t="shared" si="87"/>
        <v>1980</v>
      </c>
      <c r="L88" s="159">
        <f t="shared" si="87"/>
        <v>526</v>
      </c>
      <c r="M88" s="159">
        <f t="shared" si="87"/>
        <v>1440</v>
      </c>
      <c r="N88" s="159">
        <f t="shared" si="87"/>
        <v>3560</v>
      </c>
      <c r="O88" s="101">
        <f t="shared" si="87"/>
        <v>30</v>
      </c>
      <c r="P88" s="101">
        <f t="shared" si="87"/>
        <v>30</v>
      </c>
      <c r="Q88" s="101">
        <f t="shared" si="87"/>
        <v>30</v>
      </c>
      <c r="R88" s="101">
        <f t="shared" si="87"/>
        <v>30</v>
      </c>
      <c r="S88" s="101">
        <f t="shared" si="87"/>
        <v>28</v>
      </c>
      <c r="T88" s="101">
        <f t="shared" si="87"/>
        <v>28</v>
      </c>
      <c r="U88" s="101">
        <f t="shared" si="87"/>
        <v>28</v>
      </c>
      <c r="V88" s="101">
        <f t="shared" si="87"/>
        <v>28</v>
      </c>
      <c r="W88" s="101">
        <f t="shared" si="87"/>
        <v>28</v>
      </c>
      <c r="X88" s="101">
        <f t="shared" si="87"/>
        <v>28</v>
      </c>
      <c r="Y88" s="101">
        <f t="shared" si="87"/>
        <v>28</v>
      </c>
      <c r="Z88" s="101">
        <f t="shared" si="87"/>
        <v>28</v>
      </c>
    </row>
    <row r="89" spans="1:26" ht="12.75">
      <c r="A89" s="161"/>
      <c r="B89" s="162"/>
      <c r="C89" s="101"/>
      <c r="D89" s="975" t="s">
        <v>359</v>
      </c>
      <c r="E89" s="975"/>
      <c r="F89" s="975"/>
      <c r="G89" s="975"/>
      <c r="H89" s="975"/>
      <c r="I89" s="163">
        <f>ROUND(I88/54,1)</f>
        <v>139</v>
      </c>
      <c r="J89" s="163"/>
      <c r="K89" s="163"/>
      <c r="L89" s="163"/>
      <c r="M89" s="105"/>
      <c r="N89" s="163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91" ht="12.75">
      <c r="A90" s="155"/>
      <c r="B90" s="164" t="s">
        <v>360</v>
      </c>
      <c r="C90" s="164"/>
      <c r="D90" s="164"/>
      <c r="E90" s="164"/>
      <c r="F90" s="165"/>
      <c r="G90" s="165"/>
      <c r="H90" s="165"/>
      <c r="I90" s="153">
        <f aca="true" t="shared" si="88" ref="I90:N90">I8+I21+I32+I56+I65+I74</f>
        <v>7506</v>
      </c>
      <c r="J90" s="153">
        <f t="shared" si="88"/>
        <v>3876</v>
      </c>
      <c r="K90" s="153">
        <f t="shared" si="88"/>
        <v>1980</v>
      </c>
      <c r="L90" s="153">
        <f t="shared" si="88"/>
        <v>526</v>
      </c>
      <c r="M90" s="153">
        <f t="shared" si="88"/>
        <v>1440</v>
      </c>
      <c r="N90" s="153">
        <f t="shared" si="88"/>
        <v>3560</v>
      </c>
      <c r="O90" s="153">
        <f aca="true" t="shared" si="89" ref="O90:Z90">O8+O21+O32+O56+O65</f>
        <v>30</v>
      </c>
      <c r="P90" s="153">
        <f t="shared" si="89"/>
        <v>30</v>
      </c>
      <c r="Q90" s="153">
        <f t="shared" si="89"/>
        <v>30</v>
      </c>
      <c r="R90" s="153">
        <f t="shared" si="89"/>
        <v>30</v>
      </c>
      <c r="S90" s="153">
        <f t="shared" si="89"/>
        <v>28</v>
      </c>
      <c r="T90" s="153">
        <f t="shared" si="89"/>
        <v>28</v>
      </c>
      <c r="U90" s="153">
        <f t="shared" si="89"/>
        <v>28</v>
      </c>
      <c r="V90" s="153">
        <f t="shared" si="89"/>
        <v>28</v>
      </c>
      <c r="W90" s="153">
        <f t="shared" si="89"/>
        <v>21</v>
      </c>
      <c r="X90" s="153">
        <f t="shared" si="89"/>
        <v>25</v>
      </c>
      <c r="Y90" s="153">
        <f t="shared" si="89"/>
        <v>28</v>
      </c>
      <c r="Z90" s="153">
        <f t="shared" si="89"/>
        <v>16</v>
      </c>
      <c r="AB90" s="166">
        <f aca="true" t="shared" si="90" ref="AB90:AM90">SUM(AB8+AB21+AB32+AB56+AB65+AB74)</f>
        <v>4</v>
      </c>
      <c r="AC90" s="166">
        <f t="shared" si="90"/>
        <v>2</v>
      </c>
      <c r="AD90" s="166">
        <f t="shared" si="90"/>
        <v>5</v>
      </c>
      <c r="AE90" s="166">
        <f t="shared" si="90"/>
        <v>5</v>
      </c>
      <c r="AF90" s="166">
        <f t="shared" si="90"/>
        <v>1</v>
      </c>
      <c r="AG90" s="166">
        <f t="shared" si="90"/>
        <v>2</v>
      </c>
      <c r="AH90" s="166">
        <f t="shared" si="90"/>
        <v>4</v>
      </c>
      <c r="AI90" s="166">
        <f t="shared" si="90"/>
        <v>1</v>
      </c>
      <c r="AJ90" s="166">
        <f t="shared" si="90"/>
        <v>4</v>
      </c>
      <c r="AK90" s="166">
        <f t="shared" si="90"/>
        <v>4</v>
      </c>
      <c r="AL90" s="166">
        <f t="shared" si="90"/>
        <v>1</v>
      </c>
      <c r="AM90" s="166">
        <f t="shared" si="90"/>
        <v>1</v>
      </c>
      <c r="AN90" s="107"/>
      <c r="AO90" s="166">
        <f aca="true" t="shared" si="91" ref="AO90:AZ90">SUM(AO8+AO21+AO32+AO56+AO65+AO74)</f>
        <v>5</v>
      </c>
      <c r="AP90" s="166">
        <f t="shared" si="91"/>
        <v>4</v>
      </c>
      <c r="AQ90" s="166">
        <f t="shared" si="91"/>
        <v>4</v>
      </c>
      <c r="AR90" s="166">
        <f t="shared" si="91"/>
        <v>3</v>
      </c>
      <c r="AS90" s="166">
        <f t="shared" si="91"/>
        <v>4</v>
      </c>
      <c r="AT90" s="166">
        <f t="shared" si="91"/>
        <v>6</v>
      </c>
      <c r="AU90" s="166">
        <f t="shared" si="91"/>
        <v>3</v>
      </c>
      <c r="AV90" s="166">
        <f t="shared" si="91"/>
        <v>4</v>
      </c>
      <c r="AW90" s="166">
        <f t="shared" si="91"/>
        <v>4</v>
      </c>
      <c r="AX90" s="166">
        <f t="shared" si="91"/>
        <v>3</v>
      </c>
      <c r="AY90" s="166">
        <f t="shared" si="91"/>
        <v>7</v>
      </c>
      <c r="AZ90" s="166">
        <f t="shared" si="91"/>
        <v>6</v>
      </c>
      <c r="BA90" s="107"/>
      <c r="BB90" s="166">
        <f aca="true" t="shared" si="92" ref="BB90:BM90">SUM(BB8+BB21+BB32+BB56+BB65+BB74)</f>
        <v>0</v>
      </c>
      <c r="BC90" s="166">
        <f t="shared" si="92"/>
        <v>0</v>
      </c>
      <c r="BD90" s="166">
        <f t="shared" si="92"/>
        <v>0</v>
      </c>
      <c r="BE90" s="166">
        <f t="shared" si="92"/>
        <v>0</v>
      </c>
      <c r="BF90" s="166">
        <f t="shared" si="92"/>
        <v>0</v>
      </c>
      <c r="BG90" s="166">
        <f t="shared" si="92"/>
        <v>0</v>
      </c>
      <c r="BH90" s="166">
        <f t="shared" si="92"/>
        <v>1</v>
      </c>
      <c r="BI90" s="166">
        <f t="shared" si="92"/>
        <v>1</v>
      </c>
      <c r="BJ90" s="166">
        <f t="shared" si="92"/>
        <v>1</v>
      </c>
      <c r="BK90" s="166">
        <f t="shared" si="92"/>
        <v>1</v>
      </c>
      <c r="BL90" s="166">
        <f t="shared" si="92"/>
        <v>1</v>
      </c>
      <c r="BM90" s="166">
        <f t="shared" si="92"/>
        <v>1</v>
      </c>
      <c r="BN90" s="107"/>
      <c r="BO90" s="166">
        <f aca="true" t="shared" si="93" ref="BO90:BZ90">SUM(BO8+BO21+BO32+BO56+BO65+BO74)</f>
        <v>0</v>
      </c>
      <c r="BP90" s="166">
        <f t="shared" si="93"/>
        <v>0</v>
      </c>
      <c r="BQ90" s="166">
        <f t="shared" si="93"/>
        <v>0</v>
      </c>
      <c r="BR90" s="166">
        <f t="shared" si="93"/>
        <v>1</v>
      </c>
      <c r="BS90" s="166">
        <f t="shared" si="93"/>
        <v>0</v>
      </c>
      <c r="BT90" s="166">
        <f t="shared" si="93"/>
        <v>2</v>
      </c>
      <c r="BU90" s="166">
        <f t="shared" si="93"/>
        <v>1</v>
      </c>
      <c r="BV90" s="166">
        <f t="shared" si="93"/>
        <v>1</v>
      </c>
      <c r="BW90" s="166">
        <f t="shared" si="93"/>
        <v>1</v>
      </c>
      <c r="BX90" s="166">
        <f t="shared" si="93"/>
        <v>1</v>
      </c>
      <c r="BY90" s="166">
        <f t="shared" si="93"/>
        <v>1</v>
      </c>
      <c r="BZ90" s="166">
        <f t="shared" si="93"/>
        <v>1</v>
      </c>
      <c r="CB90" s="166">
        <f aca="true" t="shared" si="94" ref="CB90:CM90">SUM(CB8+CB21+CB32+CB56+CB65+CB74)</f>
        <v>4</v>
      </c>
      <c r="CC90" s="166">
        <f t="shared" si="94"/>
        <v>2</v>
      </c>
      <c r="CD90" s="166">
        <f t="shared" si="94"/>
        <v>8</v>
      </c>
      <c r="CE90" s="166">
        <f t="shared" si="94"/>
        <v>5</v>
      </c>
      <c r="CF90" s="166">
        <f t="shared" si="94"/>
        <v>3</v>
      </c>
      <c r="CG90" s="166">
        <f t="shared" si="94"/>
        <v>0</v>
      </c>
      <c r="CH90" s="166">
        <f t="shared" si="94"/>
        <v>3</v>
      </c>
      <c r="CI90" s="166">
        <f t="shared" si="94"/>
        <v>1</v>
      </c>
      <c r="CJ90" s="166">
        <f t="shared" si="94"/>
        <v>2</v>
      </c>
      <c r="CK90" s="166">
        <f t="shared" si="94"/>
        <v>2</v>
      </c>
      <c r="CL90" s="166">
        <f t="shared" si="94"/>
        <v>0</v>
      </c>
      <c r="CM90" s="166">
        <f t="shared" si="94"/>
        <v>1</v>
      </c>
    </row>
    <row r="91" spans="1:26" ht="12.75">
      <c r="A91" s="155"/>
      <c r="B91" s="152" t="s">
        <v>216</v>
      </c>
      <c r="C91" s="107">
        <f>SUM(O91:Z91)</f>
        <v>6</v>
      </c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01"/>
      <c r="O91" s="107">
        <f aca="true" t="shared" si="95" ref="O91:Z91">BB90</f>
        <v>0</v>
      </c>
      <c r="P91" s="107">
        <f t="shared" si="95"/>
        <v>0</v>
      </c>
      <c r="Q91" s="107">
        <f t="shared" si="95"/>
        <v>0</v>
      </c>
      <c r="R91" s="107">
        <f t="shared" si="95"/>
        <v>0</v>
      </c>
      <c r="S91" s="107">
        <f t="shared" si="95"/>
        <v>0</v>
      </c>
      <c r="T91" s="107">
        <f t="shared" si="95"/>
        <v>0</v>
      </c>
      <c r="U91" s="107">
        <f t="shared" si="95"/>
        <v>1</v>
      </c>
      <c r="V91" s="107">
        <f t="shared" si="95"/>
        <v>1</v>
      </c>
      <c r="W91" s="107">
        <f t="shared" si="95"/>
        <v>1</v>
      </c>
      <c r="X91" s="107">
        <f t="shared" si="95"/>
        <v>1</v>
      </c>
      <c r="Y91" s="107">
        <f t="shared" si="95"/>
        <v>1</v>
      </c>
      <c r="Z91" s="107">
        <f t="shared" si="95"/>
        <v>1</v>
      </c>
    </row>
    <row r="92" spans="1:26" ht="12.75">
      <c r="A92" s="155"/>
      <c r="B92" s="152" t="s">
        <v>217</v>
      </c>
      <c r="C92" s="107">
        <f>SUM(O92:Z92)</f>
        <v>9</v>
      </c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01"/>
      <c r="O92" s="107">
        <f aca="true" t="shared" si="96" ref="O92:Z92">BO90</f>
        <v>0</v>
      </c>
      <c r="P92" s="107">
        <f t="shared" si="96"/>
        <v>0</v>
      </c>
      <c r="Q92" s="107">
        <f t="shared" si="96"/>
        <v>0</v>
      </c>
      <c r="R92" s="107">
        <f t="shared" si="96"/>
        <v>1</v>
      </c>
      <c r="S92" s="107">
        <f t="shared" si="96"/>
        <v>0</v>
      </c>
      <c r="T92" s="107">
        <f t="shared" si="96"/>
        <v>2</v>
      </c>
      <c r="U92" s="107">
        <f t="shared" si="96"/>
        <v>1</v>
      </c>
      <c r="V92" s="107">
        <f t="shared" si="96"/>
        <v>1</v>
      </c>
      <c r="W92" s="107">
        <f t="shared" si="96"/>
        <v>1</v>
      </c>
      <c r="X92" s="107">
        <f t="shared" si="96"/>
        <v>1</v>
      </c>
      <c r="Y92" s="107">
        <f t="shared" si="96"/>
        <v>1</v>
      </c>
      <c r="Z92" s="107">
        <f t="shared" si="96"/>
        <v>1</v>
      </c>
    </row>
    <row r="93" spans="1:26" ht="12.75">
      <c r="A93" s="155"/>
      <c r="B93" s="152" t="s">
        <v>361</v>
      </c>
      <c r="C93" s="107">
        <f>SUM(O93:Z93)</f>
        <v>31</v>
      </c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01"/>
      <c r="O93" s="107">
        <f aca="true" t="shared" si="97" ref="O93:Z93">CB90</f>
        <v>4</v>
      </c>
      <c r="P93" s="107">
        <f t="shared" si="97"/>
        <v>2</v>
      </c>
      <c r="Q93" s="107">
        <f t="shared" si="97"/>
        <v>8</v>
      </c>
      <c r="R93" s="107">
        <f t="shared" si="97"/>
        <v>5</v>
      </c>
      <c r="S93" s="107">
        <f t="shared" si="97"/>
        <v>3</v>
      </c>
      <c r="T93" s="107">
        <f t="shared" si="97"/>
        <v>0</v>
      </c>
      <c r="U93" s="107">
        <f t="shared" si="97"/>
        <v>3</v>
      </c>
      <c r="V93" s="107">
        <f t="shared" si="97"/>
        <v>1</v>
      </c>
      <c r="W93" s="107">
        <f t="shared" si="97"/>
        <v>2</v>
      </c>
      <c r="X93" s="107">
        <f t="shared" si="97"/>
        <v>2</v>
      </c>
      <c r="Y93" s="107">
        <f t="shared" si="97"/>
        <v>0</v>
      </c>
      <c r="Z93" s="107">
        <f t="shared" si="97"/>
        <v>1</v>
      </c>
    </row>
    <row r="94" spans="1:26" ht="12.75">
      <c r="A94" s="155"/>
      <c r="B94" s="152" t="s">
        <v>362</v>
      </c>
      <c r="C94" s="107">
        <f>SUM(O94:Z94)</f>
        <v>34</v>
      </c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01"/>
      <c r="O94" s="107">
        <f aca="true" t="shared" si="98" ref="O94:Z94">AB90</f>
        <v>4</v>
      </c>
      <c r="P94" s="107">
        <f t="shared" si="98"/>
        <v>2</v>
      </c>
      <c r="Q94" s="107">
        <f t="shared" si="98"/>
        <v>5</v>
      </c>
      <c r="R94" s="107">
        <f t="shared" si="98"/>
        <v>5</v>
      </c>
      <c r="S94" s="107">
        <f t="shared" si="98"/>
        <v>1</v>
      </c>
      <c r="T94" s="107">
        <f t="shared" si="98"/>
        <v>2</v>
      </c>
      <c r="U94" s="107">
        <f t="shared" si="98"/>
        <v>4</v>
      </c>
      <c r="V94" s="107">
        <f t="shared" si="98"/>
        <v>1</v>
      </c>
      <c r="W94" s="107">
        <f t="shared" si="98"/>
        <v>4</v>
      </c>
      <c r="X94" s="107">
        <f t="shared" si="98"/>
        <v>4</v>
      </c>
      <c r="Y94" s="107">
        <f t="shared" si="98"/>
        <v>1</v>
      </c>
      <c r="Z94" s="107">
        <f t="shared" si="98"/>
        <v>1</v>
      </c>
    </row>
    <row r="95" spans="1:26" ht="12.75">
      <c r="A95" s="146"/>
      <c r="B95" s="167" t="s">
        <v>215</v>
      </c>
      <c r="C95" s="168">
        <f>SUM(O95:Z95)</f>
        <v>53</v>
      </c>
      <c r="D95" s="169" t="s">
        <v>363</v>
      </c>
      <c r="E95" s="170"/>
      <c r="F95" s="170"/>
      <c r="G95" s="170"/>
      <c r="H95" s="170"/>
      <c r="I95" s="170"/>
      <c r="J95" s="170"/>
      <c r="K95" s="170"/>
      <c r="L95" s="170"/>
      <c r="M95" s="170"/>
      <c r="N95" s="149"/>
      <c r="O95" s="168">
        <f aca="true" t="shared" si="99" ref="O95:Z95">AO90</f>
        <v>5</v>
      </c>
      <c r="P95" s="168">
        <f t="shared" si="99"/>
        <v>4</v>
      </c>
      <c r="Q95" s="168">
        <f t="shared" si="99"/>
        <v>4</v>
      </c>
      <c r="R95" s="168">
        <f t="shared" si="99"/>
        <v>3</v>
      </c>
      <c r="S95" s="168">
        <f t="shared" si="99"/>
        <v>4</v>
      </c>
      <c r="T95" s="168">
        <f t="shared" si="99"/>
        <v>6</v>
      </c>
      <c r="U95" s="168">
        <f t="shared" si="99"/>
        <v>3</v>
      </c>
      <c r="V95" s="168">
        <f t="shared" si="99"/>
        <v>4</v>
      </c>
      <c r="W95" s="168">
        <f t="shared" si="99"/>
        <v>4</v>
      </c>
      <c r="X95" s="168">
        <f t="shared" si="99"/>
        <v>3</v>
      </c>
      <c r="Y95" s="168">
        <f t="shared" si="99"/>
        <v>7</v>
      </c>
      <c r="Z95" s="168">
        <f t="shared" si="99"/>
        <v>6</v>
      </c>
    </row>
    <row r="96" spans="1:26" ht="12.75">
      <c r="A96" s="171"/>
      <c r="B96" s="976" t="s">
        <v>364</v>
      </c>
      <c r="C96" s="976"/>
      <c r="D96" s="976"/>
      <c r="E96" s="977" t="s">
        <v>365</v>
      </c>
      <c r="F96" s="977"/>
      <c r="G96" s="977"/>
      <c r="H96" s="977"/>
      <c r="I96" s="977"/>
      <c r="J96" s="977"/>
      <c r="K96" s="977"/>
      <c r="L96" s="977"/>
      <c r="M96" s="978" t="s">
        <v>366</v>
      </c>
      <c r="N96" s="978"/>
      <c r="O96" s="978"/>
      <c r="P96" s="978"/>
      <c r="Q96" s="978"/>
      <c r="R96" s="978"/>
      <c r="S96" s="978"/>
      <c r="T96" s="172" t="s">
        <v>367</v>
      </c>
      <c r="U96" s="978" t="s">
        <v>368</v>
      </c>
      <c r="V96" s="978"/>
      <c r="W96" s="978"/>
      <c r="X96" s="978"/>
      <c r="Y96" s="978"/>
      <c r="Z96" s="978"/>
    </row>
    <row r="97" spans="1:26" ht="12.75">
      <c r="A97" s="173"/>
      <c r="B97" s="174" t="s">
        <v>369</v>
      </c>
      <c r="C97" s="175" t="s">
        <v>367</v>
      </c>
      <c r="D97" s="176" t="s">
        <v>370</v>
      </c>
      <c r="E97" s="974" t="s">
        <v>369</v>
      </c>
      <c r="F97" s="974"/>
      <c r="G97" s="974"/>
      <c r="H97" s="974"/>
      <c r="I97" s="974"/>
      <c r="J97" s="974"/>
      <c r="K97" s="175" t="s">
        <v>367</v>
      </c>
      <c r="L97" s="176" t="s">
        <v>370</v>
      </c>
      <c r="M97" s="980" t="s">
        <v>371</v>
      </c>
      <c r="N97" s="980"/>
      <c r="O97" s="980"/>
      <c r="P97" s="980"/>
      <c r="Q97" s="980"/>
      <c r="R97" s="980"/>
      <c r="S97" s="980"/>
      <c r="T97" s="177"/>
      <c r="U97" s="981" t="s">
        <v>372</v>
      </c>
      <c r="V97" s="981"/>
      <c r="W97" s="981"/>
      <c r="X97" s="981"/>
      <c r="Y97" s="981"/>
      <c r="Z97" s="981"/>
    </row>
    <row r="98" spans="1:24" ht="12.75">
      <c r="A98" s="171"/>
      <c r="B98" s="152" t="s">
        <v>355</v>
      </c>
      <c r="C98" s="178">
        <v>4</v>
      </c>
      <c r="D98" s="179">
        <v>1</v>
      </c>
      <c r="E98" s="973" t="s">
        <v>357</v>
      </c>
      <c r="F98" s="973"/>
      <c r="G98" s="973"/>
      <c r="H98" s="973"/>
      <c r="I98" s="973"/>
      <c r="J98" s="973"/>
      <c r="K98" s="106">
        <v>6</v>
      </c>
      <c r="L98" s="180">
        <v>4</v>
      </c>
      <c r="M98" s="181"/>
      <c r="N98" s="181"/>
      <c r="O98" s="181"/>
      <c r="P98" s="181"/>
      <c r="Q98" s="181"/>
      <c r="R98" s="181"/>
      <c r="S98" s="181"/>
      <c r="T98" s="182"/>
      <c r="X98" t="s">
        <v>373</v>
      </c>
    </row>
    <row r="99" spans="1:26" ht="12.75">
      <c r="A99" s="171"/>
      <c r="B99" s="152" t="s">
        <v>356</v>
      </c>
      <c r="C99" s="178">
        <v>4</v>
      </c>
      <c r="D99" s="179">
        <v>2</v>
      </c>
      <c r="E99" s="973" t="s">
        <v>0</v>
      </c>
      <c r="F99" s="973"/>
      <c r="G99" s="973"/>
      <c r="H99" s="973"/>
      <c r="I99" s="973"/>
      <c r="J99" s="973"/>
      <c r="K99" s="178" t="s">
        <v>0</v>
      </c>
      <c r="L99" s="183" t="s">
        <v>0</v>
      </c>
      <c r="M99" s="972" t="s">
        <v>0</v>
      </c>
      <c r="N99" s="972"/>
      <c r="O99" s="972"/>
      <c r="P99" s="972"/>
      <c r="Q99" s="972"/>
      <c r="R99" s="972"/>
      <c r="S99" s="972"/>
      <c r="T99" s="184" t="s">
        <v>0</v>
      </c>
      <c r="U99" s="972" t="s">
        <v>374</v>
      </c>
      <c r="V99" s="972"/>
      <c r="W99" s="972"/>
      <c r="X99" s="972"/>
      <c r="Y99" s="972"/>
      <c r="Z99" s="972"/>
    </row>
    <row r="100" spans="1:26" ht="12.75">
      <c r="A100" s="146"/>
      <c r="B100" s="167" t="s">
        <v>375</v>
      </c>
      <c r="C100" s="185">
        <v>2</v>
      </c>
      <c r="D100" s="186">
        <v>3</v>
      </c>
      <c r="E100" s="974" t="s">
        <v>0</v>
      </c>
      <c r="F100" s="974"/>
      <c r="G100" s="974"/>
      <c r="H100" s="974"/>
      <c r="I100" s="974"/>
      <c r="J100" s="974"/>
      <c r="K100" s="185" t="s">
        <v>0</v>
      </c>
      <c r="L100" s="187"/>
      <c r="M100" s="188"/>
      <c r="N100" s="188"/>
      <c r="O100" s="188"/>
      <c r="P100" s="188"/>
      <c r="Q100" s="188"/>
      <c r="R100" s="188"/>
      <c r="S100" s="188"/>
      <c r="T100" s="189"/>
      <c r="U100" s="981" t="s">
        <v>376</v>
      </c>
      <c r="V100" s="981"/>
      <c r="W100" s="981"/>
      <c r="X100" s="981"/>
      <c r="Y100" s="981"/>
      <c r="Z100" s="981"/>
    </row>
    <row r="102" spans="2:3" ht="12.75">
      <c r="B102" s="190" t="s">
        <v>377</v>
      </c>
      <c r="C102" t="s">
        <v>378</v>
      </c>
    </row>
    <row r="103" ht="12.75">
      <c r="D103" s="132" t="s">
        <v>379</v>
      </c>
    </row>
    <row r="104" ht="12.75">
      <c r="C104" t="s">
        <v>380</v>
      </c>
    </row>
    <row r="105" ht="12.75">
      <c r="D105" s="132" t="s">
        <v>381</v>
      </c>
    </row>
    <row r="107" spans="2:14" ht="12.75">
      <c r="B107" s="972" t="s">
        <v>382</v>
      </c>
      <c r="C107" s="972"/>
      <c r="D107" s="972"/>
      <c r="E107" s="972"/>
      <c r="F107" s="972"/>
      <c r="G107" s="972"/>
      <c r="H107" s="972"/>
      <c r="L107" s="181" t="s">
        <v>383</v>
      </c>
      <c r="M107" s="181"/>
      <c r="N107" s="181"/>
    </row>
    <row r="109" spans="2:12" ht="12.75">
      <c r="B109" s="972" t="s">
        <v>384</v>
      </c>
      <c r="C109" s="972"/>
      <c r="D109" s="972"/>
      <c r="E109" s="181"/>
      <c r="F109" s="181"/>
      <c r="G109" s="181"/>
      <c r="H109" s="181"/>
      <c r="L109" t="s">
        <v>385</v>
      </c>
    </row>
    <row r="111" spans="2:12" ht="12.75">
      <c r="B111" s="972" t="s">
        <v>386</v>
      </c>
      <c r="C111" s="972"/>
      <c r="D111" s="972"/>
      <c r="E111" s="972"/>
      <c r="F111" s="972"/>
      <c r="G111" s="972"/>
      <c r="H111" s="972"/>
      <c r="L111" t="s">
        <v>387</v>
      </c>
    </row>
  </sheetData>
  <sheetProtection selectLockedCells="1" selectUnlockedCells="1"/>
  <mergeCells count="37">
    <mergeCell ref="R3:T3"/>
    <mergeCell ref="U97:Z97"/>
    <mergeCell ref="U3:W3"/>
    <mergeCell ref="X3:Z3"/>
    <mergeCell ref="BB5:BM5"/>
    <mergeCell ref="B1:Z1"/>
    <mergeCell ref="C2:G2"/>
    <mergeCell ref="H2:N2"/>
    <mergeCell ref="O2:Z2"/>
    <mergeCell ref="H3:H6"/>
    <mergeCell ref="O3:Q3"/>
    <mergeCell ref="BO5:BZ5"/>
    <mergeCell ref="O5:Z5"/>
    <mergeCell ref="CB5:CM5"/>
    <mergeCell ref="AB6:AM6"/>
    <mergeCell ref="AO6:AZ6"/>
    <mergeCell ref="BB6:BM6"/>
    <mergeCell ref="BO6:BZ6"/>
    <mergeCell ref="CB6:CM6"/>
    <mergeCell ref="M96:S96"/>
    <mergeCell ref="B107:H107"/>
    <mergeCell ref="AB5:AM5"/>
    <mergeCell ref="AO5:AZ5"/>
    <mergeCell ref="U96:Z96"/>
    <mergeCell ref="E97:J97"/>
    <mergeCell ref="M97:S97"/>
    <mergeCell ref="U99:Z99"/>
    <mergeCell ref="M99:S99"/>
    <mergeCell ref="U100:Z100"/>
    <mergeCell ref="B109:D109"/>
    <mergeCell ref="B111:H111"/>
    <mergeCell ref="E98:J98"/>
    <mergeCell ref="E99:J99"/>
    <mergeCell ref="E100:J100"/>
    <mergeCell ref="D89:H89"/>
    <mergeCell ref="B96:D96"/>
    <mergeCell ref="E96:L96"/>
  </mergeCells>
  <printOptions horizontalCentered="1"/>
  <pageMargins left="0" right="0" top="0.5902777777777778" bottom="0" header="0.5118055555555555" footer="0.5118055555555555"/>
  <pageSetup fitToHeight="1" fitToWidth="1" horizontalDpi="300" verticalDpi="3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2023-08-21T09:06:46Z</cp:lastPrinted>
  <dcterms:created xsi:type="dcterms:W3CDTF">2019-06-14T12:12:05Z</dcterms:created>
  <dcterms:modified xsi:type="dcterms:W3CDTF">2024-01-16T11:00:14Z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