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Default Extension="vml" ContentType="application/vnd.openxmlformats-officedocument.vmlDrawing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720" windowHeight="9330" tabRatio="763" firstSheet="2" activeTab="5"/>
  </bookViews>
  <sheets>
    <sheet name="K_PGS_01 (3)" sheetId="1" state="hidden" r:id="rId1"/>
    <sheet name="K_PGS_03" sheetId="2" state="hidden" r:id="rId2"/>
    <sheet name="Титул бакалавр" sheetId="3" r:id="rId3"/>
    <sheet name="RUPpgs03_з триместрами" sheetId="4" state="hidden" r:id="rId4"/>
    <sheet name="НП бакалавр БЛОК" sheetId="5" r:id="rId5"/>
    <sheet name="Додаток вибір дисциплін" sheetId="6" r:id="rId6"/>
  </sheets>
  <definedNames>
    <definedName name="Excel_BuiltIn__FilterDatabase" localSheetId="3">'RUPpgs03_з триместрами'!$C$7:$C$100</definedName>
    <definedName name="Excel_BuiltIn__FilterDatabase" localSheetId="4">'НП бакалавр БЛОК'!$N$4:$U$100</definedName>
    <definedName name="_xlnm.Print_Area" localSheetId="0">'K_PGS_01 (3)'!$A$1:$BJ$27</definedName>
    <definedName name="_xlnm.Print_Area" localSheetId="1">'K_PGS_03'!$A$1:$BJ$27</definedName>
    <definedName name="_xlnm.Print_Area" localSheetId="4">'НП бакалавр БЛОК'!$A$1:$U$106</definedName>
    <definedName name="_xlnm.Print_Area" localSheetId="2">'Титул бакалавр'!$A$1:$BD$42</definedName>
  </definedNames>
  <calcPr fullCalcOnLoad="1"/>
</workbook>
</file>

<file path=xl/comments5.xml><?xml version="1.0" encoding="utf-8"?>
<comments xmlns="http://schemas.openxmlformats.org/spreadsheetml/2006/main">
  <authors>
    <author/>
  </authors>
  <commentList>
    <comment ref="X83" authorId="0">
      <text>
        <r>
          <rPr>
            <b/>
            <sz val="9"/>
            <color indexed="8"/>
            <rFont val="Tahoma"/>
            <family val="2"/>
          </rPr>
          <t xml:space="preserve">Пользователь Windows:
</t>
        </r>
        <r>
          <rPr>
            <sz val="9"/>
            <color indexed="8"/>
            <rFont val="Tahoma"/>
            <family val="2"/>
          </rPr>
          <t>треба, щоб було по 30 в кожному семестрі</t>
        </r>
      </text>
    </comment>
  </commentList>
</comments>
</file>

<file path=xl/sharedStrings.xml><?xml version="1.0" encoding="utf-8"?>
<sst xmlns="http://schemas.openxmlformats.org/spreadsheetml/2006/main" count="1288" uniqueCount="585">
  <si>
    <t xml:space="preserve"> </t>
  </si>
  <si>
    <t>ЗАТВЕРДЖУЮ</t>
  </si>
  <si>
    <t>Полтавський державний технічний університет                                          імені Юрія Кондратюка</t>
  </si>
  <si>
    <t>РЕКТОР __________________ОНИЩЕНКО О.Г.</t>
  </si>
  <si>
    <t>Освітньо-кваліфікаційний рівень -БАКАЛАВР-БУДІВНИЦТВА</t>
  </si>
  <si>
    <t>"_____"_________________2001 року</t>
  </si>
  <si>
    <t>Термін навчання  -</t>
  </si>
  <si>
    <t xml:space="preserve">                        4 роки </t>
  </si>
  <si>
    <t>№____________</t>
  </si>
  <si>
    <r>
      <t xml:space="preserve">Кваліфікація  -  </t>
    </r>
    <r>
      <rPr>
        <sz val="12"/>
        <rFont val="Times New Roman Cyr"/>
        <family val="1"/>
      </rPr>
      <t>бакалавр будівництва</t>
    </r>
  </si>
  <si>
    <t>МІНІСТЕРСТВО  ОСВІТИ  І  НАУКИ  УКРАЇНИ</t>
  </si>
  <si>
    <t xml:space="preserve">   </t>
  </si>
  <si>
    <t>ПОЛТАВСЬКИЙ ДЕРЖАВНИЙ ТЕХНІЧНИЙ УНІВЕРСИТЕТ ІМЕНІ ЮРІЯ КОНДРАТЮКА</t>
  </si>
  <si>
    <t>НАВЧАЛЬНИЙ ПЛАН</t>
  </si>
  <si>
    <r>
      <t>Спеціальність 6.092100 "</t>
    </r>
    <r>
      <rPr>
        <b/>
        <sz val="12"/>
        <rFont val="Times New Roman Cyr"/>
        <family val="1"/>
      </rPr>
      <t>ПРОМИСЛОВЕ І ЦИВІЛЬНЕ БУДІВНИЦТВО</t>
    </r>
    <r>
      <rPr>
        <sz val="12"/>
        <rFont val="Times New Roman Cyr"/>
        <family val="1"/>
      </rPr>
      <t>"</t>
    </r>
  </si>
  <si>
    <t xml:space="preserve">    </t>
  </si>
  <si>
    <t>За напрямком підготовки 0921 - "БУДІВНИЦТВО"</t>
  </si>
  <si>
    <t xml:space="preserve">(2001-2005 н.р.)  </t>
  </si>
  <si>
    <t xml:space="preserve">  </t>
  </si>
  <si>
    <t>ГРАФІК НАВЧАЛЬНОГО ПРОЦЕСУ</t>
  </si>
  <si>
    <t>ЗАГАЛЬНІ  ДАНІ  ПО  БЮДЖЕТУ  ЧАСУ  (у тижнях)</t>
  </si>
  <si>
    <t>Курси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</si>
  <si>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</si>
  <si>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</si>
  <si>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</si>
  <si>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</si>
  <si>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</si>
  <si>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</si>
  <si>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</si>
  <si>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</si>
  <si>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</si>
  <si>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</si>
  <si>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</si>
  <si>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</si>
  <si>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Теор.</t>
  </si>
  <si>
    <t>Екзам.</t>
  </si>
  <si>
    <t>Навч.</t>
  </si>
  <si>
    <t>Вироб.</t>
  </si>
  <si>
    <t>Дипл.</t>
  </si>
  <si>
    <t>Держ.</t>
  </si>
  <si>
    <t>Канікули</t>
  </si>
  <si>
    <t>Всього</t>
  </si>
  <si>
    <t>навч.</t>
  </si>
  <si>
    <t>сесії</t>
  </si>
  <si>
    <t>практ.</t>
  </si>
  <si>
    <t>робота,</t>
  </si>
  <si>
    <t>іспит</t>
  </si>
  <si>
    <t>XI</t>
  </si>
  <si>
    <t>XII</t>
  </si>
  <si>
    <t>I</t>
  </si>
  <si>
    <t>ІІ</t>
  </si>
  <si>
    <t>III</t>
  </si>
  <si>
    <t>V</t>
  </si>
  <si>
    <t>VI</t>
  </si>
  <si>
    <t>VIII</t>
  </si>
  <si>
    <t xml:space="preserve">з відр. </t>
  </si>
  <si>
    <t>проект</t>
  </si>
  <si>
    <t>від вир.</t>
  </si>
  <si>
    <t>К</t>
  </si>
  <si>
    <t>с</t>
  </si>
  <si>
    <t>О</t>
  </si>
  <si>
    <t>II</t>
  </si>
  <si>
    <t>Х</t>
  </si>
  <si>
    <t>IV</t>
  </si>
  <si>
    <t>ДІ</t>
  </si>
  <si>
    <t>Всього :</t>
  </si>
  <si>
    <t>Умовні позначки :</t>
  </si>
  <si>
    <t>Теоретичне навчання =&gt;</t>
  </si>
  <si>
    <t>Екзаменаційна сесія =&gt;</t>
  </si>
  <si>
    <t>Учбова практика =&gt;</t>
  </si>
  <si>
    <t>Виробнича практика =&gt;</t>
  </si>
  <si>
    <t>Дипломний проект, робота =&gt;</t>
  </si>
  <si>
    <t>Д</t>
  </si>
  <si>
    <t>Держ. іспит =&gt;</t>
  </si>
  <si>
    <t>Канікули                      =&gt;</t>
  </si>
  <si>
    <t>"_____"_________________2003 року</t>
  </si>
  <si>
    <t xml:space="preserve">(2003-2007 н.р.)  </t>
  </si>
  <si>
    <t>Екзам. Сесії</t>
  </si>
  <si>
    <t>Навчальні практики</t>
  </si>
  <si>
    <t>Виробничі  практики</t>
  </si>
  <si>
    <t>Дипломна робота, проект</t>
  </si>
  <si>
    <t>Державні  іспити</t>
  </si>
  <si>
    <t>Відкритий міжнародний університет розвитку людини "Україна"</t>
  </si>
  <si>
    <t>"Затверджую"</t>
  </si>
  <si>
    <t>Затверджено</t>
  </si>
  <si>
    <t>Президент Відкритого</t>
  </si>
  <si>
    <t xml:space="preserve">рішенням Вченої ради Відкритого </t>
  </si>
  <si>
    <t>міжнародного університету</t>
  </si>
  <si>
    <t>Н А В Ч А Л Ь Н И Й    П Л А Н</t>
  </si>
  <si>
    <t>розвитку людини "Україна"</t>
  </si>
  <si>
    <t>протокол № ___</t>
  </si>
  <si>
    <t xml:space="preserve">ЗА ОСВІТНЬО-ПРОФЕСІЙНОЮ ПРОГРАМОЮ </t>
  </si>
  <si>
    <t>від "___" ____________ 2020 року</t>
  </si>
  <si>
    <t>"Психологія"</t>
  </si>
  <si>
    <t xml:space="preserve">                                                                                     </t>
  </si>
  <si>
    <t>І . ГРАФІК НАВЧАЛЬНОГО ПРОЦЕСУ</t>
  </si>
  <si>
    <t>Курс</t>
  </si>
  <si>
    <t>Т</t>
  </si>
  <si>
    <t xml:space="preserve">Т </t>
  </si>
  <si>
    <t>С</t>
  </si>
  <si>
    <t>П</t>
  </si>
  <si>
    <t xml:space="preserve">П </t>
  </si>
  <si>
    <t>Е</t>
  </si>
  <si>
    <r>
      <t>ПОЗНАЧЕННЯ:</t>
    </r>
    <r>
      <rPr>
        <sz val="8"/>
        <rFont val="Times New Roman"/>
        <family val="1"/>
      </rPr>
      <t xml:space="preserve"> </t>
    </r>
  </si>
  <si>
    <t xml:space="preserve">– теоретичне навчання; </t>
  </si>
  <si>
    <t xml:space="preserve">С </t>
  </si>
  <si>
    <t xml:space="preserve">– екзаменаційна сесія; </t>
  </si>
  <si>
    <t xml:space="preserve">– практика; </t>
  </si>
  <si>
    <t xml:space="preserve">К </t>
  </si>
  <si>
    <t xml:space="preserve">– канікули; </t>
  </si>
  <si>
    <t xml:space="preserve">Е </t>
  </si>
  <si>
    <t xml:space="preserve">З </t>
  </si>
  <si>
    <t>II. ЗВЕДЕНІ ДАНІ ПРО БЮДЖЕТ ЧАСУ, тижні</t>
  </si>
  <si>
    <t>ІІІ. ПРАКТИКА</t>
  </si>
  <si>
    <t>IV.  АТЕСТАЦІЯ</t>
  </si>
  <si>
    <t>Теоретичне 
навчання</t>
  </si>
  <si>
    <t>Практика</t>
  </si>
  <si>
    <t>Атестація</t>
  </si>
  <si>
    <t>Усього</t>
  </si>
  <si>
    <t>Назва
 практики</t>
  </si>
  <si>
    <t>Семестр</t>
  </si>
  <si>
    <t>Тижні</t>
  </si>
  <si>
    <t>Назва</t>
  </si>
  <si>
    <t>Комплексний атестаційний екзамен</t>
  </si>
  <si>
    <t>Разом</t>
  </si>
  <si>
    <r>
      <t>підготовки</t>
    </r>
    <r>
      <rPr>
        <b/>
        <sz val="12"/>
        <rFont val="Times New Roman"/>
        <family val="1"/>
      </rPr>
      <t xml:space="preserve"> </t>
    </r>
    <r>
      <rPr>
        <b/>
        <u val="single"/>
        <sz val="14"/>
        <rFont val="Times New Roman"/>
        <family val="1"/>
      </rPr>
      <t>бакалавра</t>
    </r>
    <r>
      <rPr>
        <sz val="14"/>
        <rFont val="Times New Roman"/>
        <family val="1"/>
      </rPr>
      <t xml:space="preserve"> </t>
    </r>
    <r>
      <rPr>
        <sz val="12"/>
        <rFont val="Times New Roman"/>
        <family val="1"/>
      </rPr>
      <t>(перший рівень вищої освіти)</t>
    </r>
  </si>
  <si>
    <t>______________ П.М. Таланчук</t>
  </si>
  <si>
    <t>"___" ___________ 2020 року</t>
  </si>
  <si>
    <r>
      <t xml:space="preserve">з галузі знань </t>
    </r>
    <r>
      <rPr>
        <b/>
        <sz val="10"/>
        <rFont val="Times New Roman"/>
        <family val="1"/>
      </rPr>
      <t>05 Соціальні та поведінкові науки</t>
    </r>
  </si>
  <si>
    <t xml:space="preserve">                                                        </t>
  </si>
  <si>
    <r>
      <t xml:space="preserve">за спеціальністю </t>
    </r>
    <r>
      <rPr>
        <b/>
        <sz val="10"/>
        <rFont val="Times New Roman"/>
        <family val="1"/>
      </rPr>
      <t>053 Психологія</t>
    </r>
  </si>
  <si>
    <t xml:space="preserve">                                                                                                 </t>
  </si>
  <si>
    <r>
      <t>кваліфікація:</t>
    </r>
    <r>
      <rPr>
        <sz val="12"/>
        <rFont val="Times New Roman"/>
        <family val="1"/>
      </rPr>
      <t xml:space="preserve"> </t>
    </r>
    <r>
      <rPr>
        <b/>
        <sz val="10"/>
        <rFont val="Times New Roman"/>
        <family val="1"/>
      </rPr>
      <t>бакалавр з психології</t>
    </r>
  </si>
  <si>
    <r>
      <t xml:space="preserve">Форма навчання: </t>
    </r>
    <r>
      <rPr>
        <b/>
        <sz val="10"/>
        <rFont val="Times New Roman"/>
        <family val="1"/>
      </rPr>
      <t>денна</t>
    </r>
  </si>
  <si>
    <r>
      <t xml:space="preserve">Строк навчання: </t>
    </r>
    <r>
      <rPr>
        <b/>
        <sz val="10"/>
        <rFont val="Times New Roman"/>
        <family val="1"/>
      </rPr>
      <t>3 роки 10 місяців</t>
    </r>
  </si>
  <si>
    <t>на основі повної загальної середньої освіти</t>
  </si>
  <si>
    <t xml:space="preserve">– складання випускового іспиту; </t>
  </si>
  <si>
    <t xml:space="preserve"> – підготовка дипломного проекту;</t>
  </si>
  <si>
    <t>Екзаменаційна сесія</t>
  </si>
  <si>
    <t>Ознайомча</t>
  </si>
  <si>
    <t>Загальна психологія; Соціальна та політична психологія; Експериментальна психологія; Вікова психологія; Клінічна психологія; Патопсихологія; Основи психологічного консультування; Основи психологічної корекції; Теорія та практика психологічного тренінгу; Психологія праці</t>
  </si>
  <si>
    <t>Навчальна</t>
  </si>
  <si>
    <t>Виробнича</t>
  </si>
  <si>
    <t xml:space="preserve">Захист бакалаврської кваліфікаційної роботи </t>
  </si>
  <si>
    <t>БУДІВЕЛЬНИЙ ФАКУЛЬТЕТ  2003 - 2007 р.р.</t>
  </si>
  <si>
    <t>Розподіл по семестрах</t>
  </si>
  <si>
    <t>Годин</t>
  </si>
  <si>
    <t>Розподіл по курсах і семестрах</t>
  </si>
  <si>
    <t>№</t>
  </si>
  <si>
    <t>% ауд</t>
  </si>
  <si>
    <t>1 курс</t>
  </si>
  <si>
    <t>2 курс</t>
  </si>
  <si>
    <t>3 курс</t>
  </si>
  <si>
    <t>4 курс</t>
  </si>
  <si>
    <t>поз</t>
  </si>
  <si>
    <t xml:space="preserve">         Назва дисципліни</t>
  </si>
  <si>
    <t>залік</t>
  </si>
  <si>
    <t>курс.</t>
  </si>
  <si>
    <t>РГР</t>
  </si>
  <si>
    <t>Всьо-</t>
  </si>
  <si>
    <t>Ауди-</t>
  </si>
  <si>
    <t>Лек-</t>
  </si>
  <si>
    <t>Лаб.</t>
  </si>
  <si>
    <t>Пра-</t>
  </si>
  <si>
    <t>Сам.</t>
  </si>
  <si>
    <t>н.п.</t>
  </si>
  <si>
    <t>пр-кт</t>
  </si>
  <si>
    <t>роб.</t>
  </si>
  <si>
    <t>го</t>
  </si>
  <si>
    <t>торні</t>
  </si>
  <si>
    <t>ції</t>
  </si>
  <si>
    <t>ктич.</t>
  </si>
  <si>
    <t>кількість тижнів</t>
  </si>
  <si>
    <t>Іспит</t>
  </si>
  <si>
    <t>Залік</t>
  </si>
  <si>
    <t>Курсовий проект</t>
  </si>
  <si>
    <t>Курсова робота</t>
  </si>
  <si>
    <t>Р  Г  Р</t>
  </si>
  <si>
    <t xml:space="preserve"> Гуманітарні та соціально-економічні:</t>
  </si>
  <si>
    <t xml:space="preserve"> Історія України</t>
  </si>
  <si>
    <t xml:space="preserve"> Ділова українська мова </t>
  </si>
  <si>
    <t xml:space="preserve"> Українська і зарубіжна культура</t>
  </si>
  <si>
    <t xml:space="preserve"> Філософія</t>
  </si>
  <si>
    <t xml:space="preserve"> Основи психології і педагогіки</t>
  </si>
  <si>
    <t xml:space="preserve"> Релігієзнавство</t>
  </si>
  <si>
    <t xml:space="preserve"> Основи економічних теорій</t>
  </si>
  <si>
    <t xml:space="preserve"> Політологія</t>
  </si>
  <si>
    <t xml:space="preserve"> Основи права</t>
  </si>
  <si>
    <t xml:space="preserve"> Соціологія</t>
  </si>
  <si>
    <t xml:space="preserve"> Іноземна мова</t>
  </si>
  <si>
    <t>1,2,3</t>
  </si>
  <si>
    <t xml:space="preserve"> Фізичне виховання</t>
  </si>
  <si>
    <t>3,6,9</t>
  </si>
  <si>
    <t xml:space="preserve"> Ф у н д а м е н т а л ь н і  :</t>
  </si>
  <si>
    <t xml:space="preserve"> Вища математика</t>
  </si>
  <si>
    <t>1,2,3,4</t>
  </si>
  <si>
    <t xml:space="preserve"> Фізика</t>
  </si>
  <si>
    <t xml:space="preserve"> Хімія</t>
  </si>
  <si>
    <t xml:space="preserve"> Теоретична механіка</t>
  </si>
  <si>
    <t>3-3,4-3</t>
  </si>
  <si>
    <t>Обчислювальна техніка і програмування,</t>
  </si>
  <si>
    <t xml:space="preserve"> практикум з ОТ і програмування</t>
  </si>
  <si>
    <t xml:space="preserve">3-2,4-2 </t>
  </si>
  <si>
    <t xml:space="preserve"> Основи екології</t>
  </si>
  <si>
    <t xml:space="preserve"> Безпека життєдіяльності </t>
  </si>
  <si>
    <t xml:space="preserve"> Основи охорони праці</t>
  </si>
  <si>
    <t xml:space="preserve"> Вступ до системного аналізу</t>
  </si>
  <si>
    <t xml:space="preserve">  Професійно-орієнтовані  :</t>
  </si>
  <si>
    <t xml:space="preserve"> Вступ до будівельної справи</t>
  </si>
  <si>
    <t xml:space="preserve"> Технічна механіка рідин і газу </t>
  </si>
  <si>
    <t xml:space="preserve"> Опір матеріалів </t>
  </si>
  <si>
    <t xml:space="preserve"> Будівельна механіка</t>
  </si>
  <si>
    <t xml:space="preserve"> Будівельне матеріалознавство</t>
  </si>
  <si>
    <t xml:space="preserve"> Інженерна графіка</t>
  </si>
  <si>
    <t>1-2,2-1,3-1</t>
  </si>
  <si>
    <t xml:space="preserve"> Метрологія і стандартизація</t>
  </si>
  <si>
    <t xml:space="preserve"> Інженерна геодезія</t>
  </si>
  <si>
    <t xml:space="preserve"> Практикум з інженерної геодезії</t>
  </si>
  <si>
    <t>4 - д.з.</t>
  </si>
  <si>
    <t xml:space="preserve"> Інженерна геологія</t>
  </si>
  <si>
    <t xml:space="preserve"> Інженерні вишукування</t>
  </si>
  <si>
    <t xml:space="preserve"> Архітектура будівель і споруд</t>
  </si>
  <si>
    <t xml:space="preserve"> Транспорт і шляхи сполучення</t>
  </si>
  <si>
    <t xml:space="preserve"> Планування міст</t>
  </si>
  <si>
    <t xml:space="preserve"> Будівельні конструкції </t>
  </si>
  <si>
    <t xml:space="preserve"> Будівельна техніка</t>
  </si>
  <si>
    <t xml:space="preserve"> Технологія будівельного виробництва</t>
  </si>
  <si>
    <t xml:space="preserve"> Організація будівництва</t>
  </si>
  <si>
    <t xml:space="preserve"> Економіка будівництва</t>
  </si>
  <si>
    <t xml:space="preserve"> Виробнича база будівництва</t>
  </si>
  <si>
    <t xml:space="preserve"> Електротехніка у будівництві</t>
  </si>
  <si>
    <t xml:space="preserve"> Водопостачання і каналізація</t>
  </si>
  <si>
    <t xml:space="preserve"> Теплопостачання і вентиляція</t>
  </si>
  <si>
    <t>Вибіркові дисципліни за програмою</t>
  </si>
  <si>
    <t>4.1</t>
  </si>
  <si>
    <t>Металознавство і зварювання</t>
  </si>
  <si>
    <t>4.2</t>
  </si>
  <si>
    <t>Опір матеріалів (спецкурс)</t>
  </si>
  <si>
    <t>7-3</t>
  </si>
  <si>
    <t>4.3</t>
  </si>
  <si>
    <t>Теоретична механіка ( спецкурс)</t>
  </si>
  <si>
    <t>5-3</t>
  </si>
  <si>
    <t>4.4</t>
  </si>
  <si>
    <t>Будівельна механіка ( спецкурс)</t>
  </si>
  <si>
    <t>8-1,9-2,10-2</t>
  </si>
  <si>
    <t>4.5</t>
  </si>
  <si>
    <t>Економіка будівництва ( спецкурс)</t>
  </si>
  <si>
    <t>4.6</t>
  </si>
  <si>
    <t>Будівельна техніка ( спецкурс)</t>
  </si>
  <si>
    <t>4.7</t>
  </si>
  <si>
    <t>Інженерна графіка ( спецкурс)</t>
  </si>
  <si>
    <t>3-1</t>
  </si>
  <si>
    <t>4.8</t>
  </si>
  <si>
    <t xml:space="preserve">Архітектура будівель і споруд (спецкурс) </t>
  </si>
  <si>
    <t>5</t>
  </si>
  <si>
    <t>Вибіркові дисципліни навчальн. закладу</t>
  </si>
  <si>
    <t>5.1</t>
  </si>
  <si>
    <t>5.2</t>
  </si>
  <si>
    <t xml:space="preserve"> Основи автоматизованого проектування</t>
  </si>
  <si>
    <t>5.3</t>
  </si>
  <si>
    <t xml:space="preserve"> Будівельні конструкції (спецкурс):</t>
  </si>
  <si>
    <t xml:space="preserve"> - металеві</t>
  </si>
  <si>
    <t xml:space="preserve"> - дерев'яні</t>
  </si>
  <si>
    <t>12-1</t>
  </si>
  <si>
    <t xml:space="preserve"> - кам'яні та залізобетонні</t>
  </si>
  <si>
    <t>5.4</t>
  </si>
  <si>
    <t xml:space="preserve"> Механіка грунтів, основи і фундаменти</t>
  </si>
  <si>
    <t>5.5</t>
  </si>
  <si>
    <t xml:space="preserve"> Архітектура будівель і споруд </t>
  </si>
  <si>
    <t>6</t>
  </si>
  <si>
    <t xml:space="preserve"> Дисципліни вільного вибору студентом</t>
  </si>
  <si>
    <t>6.1</t>
  </si>
  <si>
    <t xml:space="preserve"> 1 - Основи науково-технічної творчості</t>
  </si>
  <si>
    <t xml:space="preserve"> 2 - Проектно-кошторисна справа</t>
  </si>
  <si>
    <t>6.2</t>
  </si>
  <si>
    <t xml:space="preserve"> Технічна експлуатація будівель і споруд </t>
  </si>
  <si>
    <t xml:space="preserve"> Випробування у будівництві </t>
  </si>
  <si>
    <t>6.3</t>
  </si>
  <si>
    <t xml:space="preserve"> 1 - Облік і аудит</t>
  </si>
  <si>
    <t xml:space="preserve"> 2 - Чисельні методи рішення інженерних задач на ПЕОМ</t>
  </si>
  <si>
    <t>6.4</t>
  </si>
  <si>
    <t xml:space="preserve"> 1 - Основи менеджменту</t>
  </si>
  <si>
    <t xml:space="preserve"> 2 - Основи бізнесу</t>
  </si>
  <si>
    <t>6.5</t>
  </si>
  <si>
    <t>Учбові практики:</t>
  </si>
  <si>
    <t>З інженерної геології</t>
  </si>
  <si>
    <t>Професійна</t>
  </si>
  <si>
    <t xml:space="preserve"> Разом з підготовки бакалавра</t>
  </si>
  <si>
    <t>Кредити =&gt;</t>
  </si>
  <si>
    <t>Кількість годин учбових занять</t>
  </si>
  <si>
    <t>Кількість курсових проектів</t>
  </si>
  <si>
    <t>Кількість курсових робіт</t>
  </si>
  <si>
    <t>Кількість РГР</t>
  </si>
  <si>
    <t>Кількість іспитів</t>
  </si>
  <si>
    <t>Кількість заліків</t>
  </si>
  <si>
    <t>(53)</t>
  </si>
  <si>
    <t>Учбова  практика</t>
  </si>
  <si>
    <t>Виробнича  практика</t>
  </si>
  <si>
    <t>Дипломні проекти або</t>
  </si>
  <si>
    <t>Сем.</t>
  </si>
  <si>
    <t>Державний  іспит</t>
  </si>
  <si>
    <t>Назва практики</t>
  </si>
  <si>
    <t>Тижн.</t>
  </si>
  <si>
    <t>Дипломні роботи</t>
  </si>
  <si>
    <t>(Назва дисциплін)</t>
  </si>
  <si>
    <t>8 семестр</t>
  </si>
  <si>
    <t xml:space="preserve">Державний іспит </t>
  </si>
  <si>
    <t>Геодезичний практикум</t>
  </si>
  <si>
    <t>з спеціальності</t>
  </si>
  <si>
    <t>П Р И М І Т К А :</t>
  </si>
  <si>
    <t xml:space="preserve">1. Корегування робочого навчального плану затверджено Радою факультету </t>
  </si>
  <si>
    <t>(протокол №      від               2002р.)</t>
  </si>
  <si>
    <t xml:space="preserve">2. Робочий навчальний план розглянутий і затверджений Радою університету </t>
  </si>
  <si>
    <t>(протокол №      від              2002р.)</t>
  </si>
  <si>
    <t>Проректор з навчально-організаційної роботи</t>
  </si>
  <si>
    <t>А.В. Васильєв</t>
  </si>
  <si>
    <t xml:space="preserve">             Декан факультету</t>
  </si>
  <si>
    <t>О.А. Шкурупій</t>
  </si>
  <si>
    <t>Начальник навчального відділу</t>
  </si>
  <si>
    <t>В.Г. Ліберний</t>
  </si>
  <si>
    <t>V. ПЛАН НАВЧАЛЬНОГО ПРОЦЕСУ</t>
  </si>
  <si>
    <t>Шифр за ОПП</t>
  </si>
  <si>
    <t>НАЗВА НАВЧАЛЬНОЇ ДИСЦИПЛІНИ</t>
  </si>
  <si>
    <t>Розподіл за семестрами</t>
  </si>
  <si>
    <t>Кількість кредитів ЄКТС</t>
  </si>
  <si>
    <t>Обсяг навчального навантаження в академічних годинах,  1 ак.год. = 45 хв.</t>
  </si>
  <si>
    <t>Розподіл годин на тиждень за курсами і семестрами</t>
  </si>
  <si>
    <t>екзамени</t>
  </si>
  <si>
    <t>заліки</t>
  </si>
  <si>
    <t>курсові</t>
  </si>
  <si>
    <t>загальний обсяг</t>
  </si>
  <si>
    <t>в тому числі аудиторних</t>
  </si>
  <si>
    <t>самостійна робота</t>
  </si>
  <si>
    <t>I курс</t>
  </si>
  <si>
    <t>II курс</t>
  </si>
  <si>
    <t>III курс</t>
  </si>
  <si>
    <t>IV курс</t>
  </si>
  <si>
    <t>роботи</t>
  </si>
  <si>
    <t>всього ауд.годин</t>
  </si>
  <si>
    <t>лекції</t>
  </si>
  <si>
    <t>лабораторні</t>
  </si>
  <si>
    <t>практичні (семінарські)</t>
  </si>
  <si>
    <t>семестри</t>
  </si>
  <si>
    <t>кількість тижнів у семестрі</t>
  </si>
  <si>
    <t>І. ЦИКЛ ЗАГАЛЬНОЇ ПІДГОТОВКИ</t>
  </si>
  <si>
    <t>1.1. Обов’язкові компоненти освітньої програми</t>
  </si>
  <si>
    <t>ОК 1.1</t>
  </si>
  <si>
    <t>Україна в контексті світового розвитку</t>
  </si>
  <si>
    <t>ОК 1.2</t>
  </si>
  <si>
    <t>Українська мова (за професійним спрямуванням)</t>
  </si>
  <si>
    <t>ОК 1.3</t>
  </si>
  <si>
    <t>Фізична культура (Фізичне виховання. Основи здорового способу життя)</t>
  </si>
  <si>
    <t>ОК 1.4</t>
  </si>
  <si>
    <t>Інформаційні технології</t>
  </si>
  <si>
    <t>ОК 1.5</t>
  </si>
  <si>
    <t>Основи наукових досліджень та академічного письма</t>
  </si>
  <si>
    <t>ОК 1.6</t>
  </si>
  <si>
    <t>Інклюзивне суспільство</t>
  </si>
  <si>
    <t>ОК 1.7</t>
  </si>
  <si>
    <t>Основи навчання студентів (самоуправління навчанням)</t>
  </si>
  <si>
    <t>ОК 1.8</t>
  </si>
  <si>
    <t>Іноземна мова</t>
  </si>
  <si>
    <t>ОК 1.9</t>
  </si>
  <si>
    <t>Іноземна мова (за професійним спрямуванням)</t>
  </si>
  <si>
    <t>ОК 1.10</t>
  </si>
  <si>
    <t>Іноземна мова поглибленого вивчення</t>
  </si>
  <si>
    <t>ОК 1.11</t>
  </si>
  <si>
    <t>Філософія</t>
  </si>
  <si>
    <t>ОК 1.12</t>
  </si>
  <si>
    <t>Права людини та верховенство права в сучасних реаліях</t>
  </si>
  <si>
    <t>ОК 1.13</t>
  </si>
  <si>
    <t>Екологія та екологічна етика</t>
  </si>
  <si>
    <t>Всього за п. 1.1</t>
  </si>
  <si>
    <t>1.2. Вибіркові компоненти освітньої програми</t>
  </si>
  <si>
    <t>ВК 1.1</t>
  </si>
  <si>
    <t>Дисципліни вільного вибору студентів із загальноуніверситетського переліку дисциплін</t>
  </si>
  <si>
    <t>ВК 1.2</t>
  </si>
  <si>
    <t>ВК 1.3</t>
  </si>
  <si>
    <t>ВК 1.4</t>
  </si>
  <si>
    <t>ВК 1.5</t>
  </si>
  <si>
    <t>Всього за І циклом</t>
  </si>
  <si>
    <t>ІІ. ЦИКЛ ПРОФЕСІЙНОЇ ПІДГОТОВКИ</t>
  </si>
  <si>
    <t>2.1. Обов’язкові компоненти освітньої програми</t>
  </si>
  <si>
    <t>ОК 2.1</t>
  </si>
  <si>
    <t>Вступ до спеціальності</t>
  </si>
  <si>
    <t>ОК 2.2</t>
  </si>
  <si>
    <t>Математичні методи в психології</t>
  </si>
  <si>
    <t>ОК 2.3</t>
  </si>
  <si>
    <t>Загальна психологія</t>
  </si>
  <si>
    <t>ОК 2.4</t>
  </si>
  <si>
    <t>Практикум із загальної психології</t>
  </si>
  <si>
    <t>ОК 2.5</t>
  </si>
  <si>
    <t>Вікова психологія</t>
  </si>
  <si>
    <t>ОК 2.6</t>
  </si>
  <si>
    <t>ОК 2.7</t>
  </si>
  <si>
    <t>Експериментальна психологія</t>
  </si>
  <si>
    <t>ОК 2.8</t>
  </si>
  <si>
    <t>Соціальна та політична психологія</t>
  </si>
  <si>
    <t>ОК 2.9</t>
  </si>
  <si>
    <t>Історія психології</t>
  </si>
  <si>
    <t>ОК 2.10</t>
  </si>
  <si>
    <t>Клінічна психологія</t>
  </si>
  <si>
    <t>ОК 2.11</t>
  </si>
  <si>
    <t>Патопсихологія</t>
  </si>
  <si>
    <t>ОК 2.12</t>
  </si>
  <si>
    <t>Основи психологічної корекції</t>
  </si>
  <si>
    <t>ОК 2.13</t>
  </si>
  <si>
    <t>Основи психологічного консультування</t>
  </si>
  <si>
    <t>ОК 2.14</t>
  </si>
  <si>
    <t>Теорія та практика психологічного тренінгу</t>
  </si>
  <si>
    <t>ОК 2.15</t>
  </si>
  <si>
    <t>Реабілітаційна психологія</t>
  </si>
  <si>
    <t>ОК 2.16</t>
  </si>
  <si>
    <t>Юридична психологія</t>
  </si>
  <si>
    <t>ОК 2.17</t>
  </si>
  <si>
    <t>Методика викладання психології</t>
  </si>
  <si>
    <t>ПР 1</t>
  </si>
  <si>
    <t>Ознайомча практика</t>
  </si>
  <si>
    <t>ПР 2</t>
  </si>
  <si>
    <t>Навчальна практика</t>
  </si>
  <si>
    <t>ПР 3</t>
  </si>
  <si>
    <t>Виробнича практика</t>
  </si>
  <si>
    <t>ПР 4</t>
  </si>
  <si>
    <t>Підготовка бакалаврської кваліфікаційної роботи</t>
  </si>
  <si>
    <t>Захист бакалаврської кваліфікаційної роботи</t>
  </si>
  <si>
    <t>Всього за п. 2.1</t>
  </si>
  <si>
    <t>2.2. Вибіркові компоненти освітньої програми</t>
  </si>
  <si>
    <t>Майнор (або вільний Майнор) (Мinor course) (студенти мають обрати варіативні навчальні дисципліни із загальноуніверситетського пулу)</t>
  </si>
  <si>
    <t>Навчальна дисципліна за вибором студента</t>
  </si>
  <si>
    <t>Мейджор (Major course) (cтуденти обирають один із запропонованих мейджорів)</t>
  </si>
  <si>
    <t>Мейджор «Психологія особистості»</t>
  </si>
  <si>
    <t>ВК 2.1</t>
  </si>
  <si>
    <t>Проблеми мотивації поведінки та діяльності людини</t>
  </si>
  <si>
    <t>ВК 2.2</t>
  </si>
  <si>
    <t xml:space="preserve">Психологія праці </t>
  </si>
  <si>
    <t>ВК 2.3</t>
  </si>
  <si>
    <t xml:space="preserve">Психологічні проблеми спілкування </t>
  </si>
  <si>
    <t>ВК 2.4</t>
  </si>
  <si>
    <t xml:space="preserve">Основи роботи психолога з персоналом </t>
  </si>
  <si>
    <t>ВК 2.5</t>
  </si>
  <si>
    <t xml:space="preserve">Психологія особистості </t>
  </si>
  <si>
    <t>ВК 2.6</t>
  </si>
  <si>
    <t xml:space="preserve">Психологія стресостійкості особистості </t>
  </si>
  <si>
    <t>ВК 2.7</t>
  </si>
  <si>
    <t xml:space="preserve">Психологія реклами </t>
  </si>
  <si>
    <t>Мейджор «Практична психологія»</t>
  </si>
  <si>
    <t>ВК 2.8</t>
  </si>
  <si>
    <t xml:space="preserve">Психологія залежностей </t>
  </si>
  <si>
    <t>ВК 2.9</t>
  </si>
  <si>
    <t xml:space="preserve">Психологічна допомога в екстремальних ситуаціях </t>
  </si>
  <si>
    <t>ВК 2.10</t>
  </si>
  <si>
    <t xml:space="preserve">Основи позитивної психотерапії </t>
  </si>
  <si>
    <t>ВК 2.11</t>
  </si>
  <si>
    <t xml:space="preserve">Основи психогенетики і психосоматики </t>
  </si>
  <si>
    <t>ВК 2.12</t>
  </si>
  <si>
    <t xml:space="preserve">Основи психотерапії </t>
  </si>
  <si>
    <t>ВК 2.13</t>
  </si>
  <si>
    <t xml:space="preserve">Психологія стресу та стресових розладів особистості </t>
  </si>
  <si>
    <t>ВК 2.14</t>
  </si>
  <si>
    <t xml:space="preserve">Пропедевтика психічних хвороб </t>
  </si>
  <si>
    <t>Всього за ІІ циклом</t>
  </si>
  <si>
    <t xml:space="preserve">ЗАГАЛЬНА КІЛЬКІСТЬ ГОДИН </t>
  </si>
  <si>
    <t>Максимально можлива кількість годин на тиждень</t>
  </si>
  <si>
    <t>Кількість екзаменів</t>
  </si>
  <si>
    <t>Кількість дипломних робіт</t>
  </si>
  <si>
    <t>ПОГОДЖЕНО</t>
  </si>
  <si>
    <t>Проректор з навчально-виховної роботи</t>
  </si>
  <si>
    <t>Голова Науково-методичного об'єднання</t>
  </si>
  <si>
    <t>___________ О.П. Коляда</t>
  </si>
  <si>
    <t>"____"  _____________ 2020 р.</t>
  </si>
  <si>
    <t>з психології</t>
  </si>
  <si>
    <t xml:space="preserve">______________ Л.З. Сердюк </t>
  </si>
  <si>
    <t>Завідувач кафедри</t>
  </si>
  <si>
    <t>Начальник управління</t>
  </si>
  <si>
    <t>психології</t>
  </si>
  <si>
    <t>навчально-виховної роботи</t>
  </si>
  <si>
    <t>______________О.А. Веденєєва</t>
  </si>
  <si>
    <t>Додаток 1</t>
  </si>
  <si>
    <t>Кількість годин</t>
  </si>
  <si>
    <t>Форма контролю</t>
  </si>
  <si>
    <t>Кафедра / циклова комісія</t>
  </si>
  <si>
    <t>Навчально-виховний підрозділ</t>
  </si>
  <si>
    <t>Форма навчання</t>
  </si>
  <si>
    <t>Назва електронного курсу (з посиланням на курс дисципліни на платформі Moodle)</t>
  </si>
  <si>
    <t>Посилання на анотацію дисципліни</t>
  </si>
  <si>
    <t>Викладач ПІБ (з посиланням на особисту сторінку, якщо є)</t>
  </si>
  <si>
    <t>аудиторних</t>
  </si>
  <si>
    <t>всього</t>
  </si>
  <si>
    <t>у тому числі:</t>
  </si>
  <si>
    <t>практичні</t>
  </si>
  <si>
    <t>Психологія залежностей</t>
  </si>
  <si>
    <t>з</t>
  </si>
  <si>
    <t>ІСТ</t>
  </si>
  <si>
    <t>http://vo.ukraine.edu.ua/course/view.php?id=4342</t>
  </si>
  <si>
    <t>Лісовий К.А.</t>
  </si>
  <si>
    <t>http://vo.ukraine.edu.ua/course/view.php?id=12623</t>
  </si>
  <si>
    <t>Дубчак Г.М.</t>
  </si>
  <si>
    <t>http://vo.ukraine.edu.ua/course/view.php?id=4343</t>
  </si>
  <si>
    <t>Федорченко І.М.</t>
  </si>
  <si>
    <t>Питлюк-Смеречинська О.Д.</t>
  </si>
  <si>
    <t>Для ОС "бакалавр"</t>
  </si>
  <si>
    <t xml:space="preserve">Основи біології та генетики  </t>
  </si>
  <si>
    <t>фізичної терапії, ерготерапії та фізичного виховання</t>
  </si>
  <si>
    <t>http://vo.ukraine.edu.ua/course/view.php?id=10685</t>
  </si>
  <si>
    <t>Основи біології та генетики людини</t>
  </si>
  <si>
    <t>Колядич О.І.</t>
  </si>
  <si>
    <t>Анатомія, фізіологія, патологія з основами валеології</t>
  </si>
  <si>
    <t>http://vo.ukraine.edu.ua/course/view.php?id=12626</t>
  </si>
  <si>
    <t>Анатомія людини</t>
  </si>
  <si>
    <t>http://vo.ukraine.edu.ua/course/view.php?id=494</t>
  </si>
  <si>
    <t xml:space="preserve">Психологія спілкування </t>
  </si>
  <si>
    <t>http://vo.ukraine.edu.ua/course/view.php?id=9648</t>
  </si>
  <si>
    <t>Психологія спілкування</t>
  </si>
  <si>
    <t>Чиханцова О.А.</t>
  </si>
  <si>
    <t>Мистецтво педагогічної комунікації</t>
  </si>
  <si>
    <t>http://vo.ukraine.edu.ua/course/view.php?id=12631</t>
  </si>
  <si>
    <t>Педагогічна майстерність</t>
  </si>
  <si>
    <t>http://vo.ukraine.edu.ua/course/view.php?id=12632</t>
  </si>
  <si>
    <t xml:space="preserve">Конфліктологія  </t>
  </si>
  <si>
    <t>http://vo.ukraine.edu.ua/course/view.php?id=9081</t>
  </si>
  <si>
    <t>Конфліктологія (Пс)</t>
  </si>
  <si>
    <t>Деонтологія конфліктів</t>
  </si>
  <si>
    <t>http://vo.ukraine.edu.ua/course/view.php?id=12629</t>
  </si>
  <si>
    <t>Конфлікти в організаціях</t>
  </si>
  <si>
    <t>http://vo.ukraine.edu.ua/course/view.php?id=12630</t>
  </si>
  <si>
    <t xml:space="preserve">Психологія управління  </t>
  </si>
  <si>
    <t>http://vo.ukraine.edu.ua/course/view.php?id=563</t>
  </si>
  <si>
    <t>Психологія управління</t>
  </si>
  <si>
    <t>Психологія організацій та управління персоналом</t>
  </si>
  <si>
    <t>https://ab.uu.edu.ua/edu-discipline/psikhologiya_organizatsii</t>
  </si>
  <si>
    <t>Менеджмент в організаціях</t>
  </si>
  <si>
    <t>http://vo.ukraine.edu.ua/course/view.php?id=12633</t>
  </si>
  <si>
    <t xml:space="preserve">Психологія сім’ї    </t>
  </si>
  <si>
    <t>http://vo.ukraine.edu.ua/course/view.php?id=560</t>
  </si>
  <si>
    <t>Психологія сім'ї</t>
  </si>
  <si>
    <t>Психологія сімейних конфліктів</t>
  </si>
  <si>
    <t>http://vo.ukraine.edu.ua/course/view.php?id=12627</t>
  </si>
  <si>
    <t>Сердюк Л.З.</t>
  </si>
  <si>
    <t>Формування готовності молоді до подружнього життя</t>
  </si>
  <si>
    <t>http://vo.ukraine.edu.ua/course/view.php?id=12628</t>
  </si>
  <si>
    <t>Додаток 2</t>
  </si>
  <si>
    <t>Дисципліни вільного вибору студентів професійного циклу</t>
  </si>
  <si>
    <t>Хорунженко Г.В.</t>
  </si>
  <si>
    <t>http://vo.ukraine.edu.ua/course/view.php?id=12639</t>
  </si>
  <si>
    <t>http://vo.ukraine.edu.ua/course/view.php?id=12640</t>
  </si>
  <si>
    <t>http://vo.ukraine.edu.ua/course/view.php?id=553</t>
  </si>
  <si>
    <t>http://vo.ukraine.edu.ua/course/view.php?id=558</t>
  </si>
  <si>
    <t>Психологія праці</t>
  </si>
  <si>
    <t>Кокун О.М.</t>
  </si>
  <si>
    <t>http://vo.ukraine.edu.ua/course/view.php?id=556</t>
  </si>
  <si>
    <t>Психологічні проблеми спілкування</t>
  </si>
  <si>
    <t>Курбатова А.О.</t>
  </si>
  <si>
    <t>http://vo.ukraine.edu.ua/course/view.php?id=547</t>
  </si>
  <si>
    <t>Основи роботи психолога з персоналом</t>
  </si>
  <si>
    <t>http://vo.ukraine.edu.ua/course/view.php?id=557</t>
  </si>
  <si>
    <t>Психологія особистості</t>
  </si>
  <si>
    <t>http://vo.ukraine.edu.ua/course/view.php?id=559</t>
  </si>
  <si>
    <t>Психологія реклами</t>
  </si>
  <si>
    <t>http://vo.ukraine.edu.ua/course/view.php?id=12642</t>
  </si>
  <si>
    <t>http://vo.ukraine.edu.ua/course/view.php?id=4339</t>
  </si>
  <si>
    <t>Основи психосоматики та психогенетики</t>
  </si>
  <si>
    <t>http://vo.ukraine.edu.ua/course/view.php?id=546</t>
  </si>
  <si>
    <t>Основи психотерапії</t>
  </si>
  <si>
    <t>http://vo.ukraine.edu.ua/course/view.php?id=12643</t>
  </si>
  <si>
    <t>Основи психосоматики і психогенетики</t>
  </si>
  <si>
    <t xml:space="preserve">– захист дипломного проєкту. </t>
  </si>
  <si>
    <t>Виконання дипломного проєкту 
(роботи)</t>
  </si>
  <si>
    <t>Форма атестації (іспит, дипломний проєкт (робота))</t>
  </si>
  <si>
    <t>проєкти</t>
  </si>
  <si>
    <t>Кількість курсових проєктів</t>
  </si>
  <si>
    <t>Частка компонент загального циклу в загальному обсязі освітньої програми,%</t>
  </si>
  <si>
    <t>Частка вибіркових компонент у загальному обсязі освітньої програми, %</t>
  </si>
  <si>
    <t>Психодіагностика</t>
  </si>
  <si>
    <t>ВК 15</t>
  </si>
  <si>
    <t>ВК 16</t>
  </si>
  <si>
    <t>ВК 17</t>
  </si>
  <si>
    <t>ВК 18</t>
  </si>
  <si>
    <t>ВК 19</t>
  </si>
  <si>
    <t>денна, заочна</t>
  </si>
  <si>
    <t>Білоцерківський інститут економіки та управління</t>
  </si>
  <si>
    <t>Директор Білоцерківського інституту</t>
  </si>
  <si>
    <t>економіки та управління</t>
  </si>
  <si>
    <t>______________Я.В. Новак</t>
  </si>
  <si>
    <t>права та соціально-поведінкових наук</t>
  </si>
  <si>
    <t>______________ В.В. Сидоренко</t>
  </si>
</sst>
</file>

<file path=xl/styles.xml><?xml version="1.0" encoding="utf-8"?>
<styleSheet xmlns="http://schemas.openxmlformats.org/spreadsheetml/2006/main">
  <numFmts count="2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1.&quot;0"/>
    <numFmt numFmtId="174" formatCode="&quot;1.&quot;00"/>
    <numFmt numFmtId="175" formatCode="&quot;2.&quot;0"/>
    <numFmt numFmtId="176" formatCode="&quot;3.&quot;0"/>
    <numFmt numFmtId="177" formatCode="&quot;3.&quot;00"/>
  </numFmts>
  <fonts count="102">
    <font>
      <sz val="10"/>
      <name val="Arial Cyr"/>
      <family val="2"/>
    </font>
    <font>
      <sz val="10"/>
      <name val="Arial"/>
      <family val="0"/>
    </font>
    <font>
      <sz val="10"/>
      <name val="Times New Roman Cyr"/>
      <family val="1"/>
    </font>
    <font>
      <sz val="12"/>
      <name val="Times New Roman Cyr"/>
      <family val="1"/>
    </font>
    <font>
      <sz val="14"/>
      <name val="Times New Roman Cyr"/>
      <family val="1"/>
    </font>
    <font>
      <sz val="10"/>
      <name val="Condens"/>
      <family val="0"/>
    </font>
    <font>
      <b/>
      <sz val="10"/>
      <name val="Times New Roman Cyr"/>
      <family val="1"/>
    </font>
    <font>
      <b/>
      <sz val="12"/>
      <name val="Times New Roman Cyr"/>
      <family val="1"/>
    </font>
    <font>
      <b/>
      <sz val="22"/>
      <name val="Times New Roman Cyr"/>
      <family val="1"/>
    </font>
    <font>
      <sz val="11"/>
      <name val="Times New Roman Cyr"/>
      <family val="1"/>
    </font>
    <font>
      <b/>
      <sz val="14"/>
      <name val="Times New Roman Cyr"/>
      <family val="1"/>
    </font>
    <font>
      <sz val="12"/>
      <name val="Arial Cyr"/>
      <family val="2"/>
    </font>
    <font>
      <sz val="8"/>
      <name val="Times New Roman Cyr"/>
      <family val="1"/>
    </font>
    <font>
      <sz val="16"/>
      <name val="Times New Roman"/>
      <family val="1"/>
    </font>
    <font>
      <sz val="10"/>
      <name val="Times New Roman"/>
      <family val="1"/>
    </font>
    <font>
      <sz val="18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u val="single"/>
      <sz val="14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7"/>
      <name val="Times New Roman"/>
      <family val="1"/>
    </font>
    <font>
      <sz val="10"/>
      <color indexed="10"/>
      <name val="Arial Cyr"/>
      <family val="2"/>
    </font>
    <font>
      <sz val="10"/>
      <color indexed="48"/>
      <name val="Arial Cyr"/>
      <family val="2"/>
    </font>
    <font>
      <sz val="8"/>
      <color indexed="48"/>
      <name val="Arial Cyr"/>
      <family val="2"/>
    </font>
    <font>
      <sz val="10"/>
      <color indexed="8"/>
      <name val="Arial Cyr"/>
      <family val="2"/>
    </font>
    <font>
      <b/>
      <sz val="10"/>
      <name val="Arial Cyr"/>
      <family val="2"/>
    </font>
    <font>
      <sz val="8"/>
      <name val="Arial Cyr"/>
      <family val="2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1"/>
      <color indexed="18"/>
      <name val="Times New Roman"/>
      <family val="1"/>
    </font>
    <font>
      <b/>
      <sz val="11"/>
      <color indexed="18"/>
      <name val="Times New Roman"/>
      <family val="1"/>
    </font>
    <font>
      <sz val="12"/>
      <color indexed="19"/>
      <name val="Times New Roman"/>
      <family val="1"/>
    </font>
    <font>
      <sz val="11"/>
      <color indexed="19"/>
      <name val="Times New Roman"/>
      <family val="1"/>
    </font>
    <font>
      <sz val="12"/>
      <color indexed="8"/>
      <name val="Times New Roman"/>
      <family val="1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sz val="11"/>
      <name val="Arial Cyr"/>
      <family val="2"/>
    </font>
    <font>
      <b/>
      <i/>
      <sz val="12"/>
      <name val="Times New Roman"/>
      <family val="1"/>
    </font>
    <font>
      <b/>
      <sz val="14"/>
      <name val="Times New Roman"/>
      <family val="1"/>
    </font>
    <font>
      <sz val="14"/>
      <name val="Calibri"/>
      <family val="2"/>
    </font>
    <font>
      <sz val="14"/>
      <name val="Arial Cyr"/>
      <family val="2"/>
    </font>
    <font>
      <u val="single"/>
      <sz val="10"/>
      <color indexed="12"/>
      <name val="Arial Cyr"/>
      <family val="2"/>
    </font>
    <font>
      <u val="single"/>
      <sz val="11"/>
      <color indexed="12"/>
      <name val="Times New Roman"/>
      <family val="1"/>
    </font>
    <font>
      <u val="single"/>
      <sz val="10"/>
      <color indexed="12"/>
      <name val="Times New Roman"/>
      <family val="1"/>
    </font>
    <font>
      <b/>
      <i/>
      <sz val="11"/>
      <name val="Times New Roman"/>
      <family val="1"/>
    </font>
    <font>
      <sz val="11"/>
      <color indexed="8"/>
      <name val="Times New Roman"/>
      <family val="1"/>
    </font>
    <font>
      <b/>
      <sz val="12"/>
      <color indexed="19"/>
      <name val="Times New Roman"/>
      <family val="1"/>
    </font>
    <font>
      <b/>
      <sz val="11"/>
      <color indexed="19"/>
      <name val="Times New Roman"/>
      <family val="1"/>
    </font>
    <font>
      <b/>
      <sz val="14"/>
      <color indexed="19"/>
      <name val="Times New Roman"/>
      <family val="1"/>
    </font>
    <font>
      <sz val="11"/>
      <color indexed="62"/>
      <name val="Times New Roman"/>
      <family val="1"/>
    </font>
    <font>
      <b/>
      <sz val="11"/>
      <color indexed="62"/>
      <name val="Times New Roman"/>
      <family val="1"/>
    </font>
    <font>
      <b/>
      <sz val="12"/>
      <color indexed="58"/>
      <name val="Times New Roman"/>
      <family val="1"/>
    </font>
    <font>
      <sz val="12"/>
      <color indexed="58"/>
      <name val="Times New Roman"/>
      <family val="1"/>
    </font>
    <font>
      <sz val="10"/>
      <color indexed="19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55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1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Arial Cyr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19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medium"/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 style="medium"/>
      <right style="thin">
        <color indexed="8"/>
      </right>
      <top style="thin"/>
      <bottom style="thin"/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medium"/>
      <top style="medium"/>
      <bottom style="thin"/>
    </border>
    <border>
      <left style="thin">
        <color indexed="8"/>
      </left>
      <right style="medium"/>
      <top style="thin"/>
      <bottom style="thin"/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/>
      <right style="medium"/>
      <top style="thin"/>
      <bottom style="medium"/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>
        <color indexed="63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medium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medium">
        <color indexed="8"/>
      </bottom>
    </border>
    <border>
      <left style="medium"/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 style="thin">
        <color indexed="8"/>
      </bottom>
    </border>
    <border>
      <left style="medium"/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thin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>
        <color indexed="63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thin">
        <color indexed="8"/>
      </right>
      <top style="medium">
        <color indexed="8"/>
      </top>
      <bottom style="medium"/>
    </border>
    <border>
      <left style="thin">
        <color indexed="8"/>
      </left>
      <right style="medium"/>
      <top style="medium">
        <color indexed="8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medium"/>
      <right style="thin">
        <color indexed="8"/>
      </right>
      <top style="thin">
        <color indexed="8"/>
      </top>
      <bottom style="thin"/>
    </border>
    <border>
      <left>
        <color indexed="63"/>
      </left>
      <right style="medium"/>
      <top style="thin">
        <color indexed="8"/>
      </top>
      <bottom style="thin"/>
    </border>
    <border>
      <left style="medium"/>
      <right style="thin">
        <color indexed="8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 style="medium"/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medium"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>
        <color indexed="63"/>
      </left>
      <right style="thin"/>
      <top style="thin"/>
      <bottom style="medium"/>
    </border>
    <border>
      <left style="thin">
        <color indexed="8"/>
      </left>
      <right style="thin"/>
      <top style="medium"/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/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thin"/>
      <top style="medium">
        <color indexed="8"/>
      </top>
      <bottom style="thin">
        <color indexed="8"/>
      </bottom>
    </border>
    <border>
      <left style="medium">
        <color indexed="8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0" fontId="85" fillId="20" borderId="0" applyNumberFormat="0" applyBorder="0" applyAlignment="0" applyProtection="0"/>
    <xf numFmtId="0" fontId="85" fillId="21" borderId="0" applyNumberFormat="0" applyBorder="0" applyAlignment="0" applyProtection="0"/>
    <xf numFmtId="0" fontId="85" fillId="22" borderId="0" applyNumberFormat="0" applyBorder="0" applyAlignment="0" applyProtection="0"/>
    <xf numFmtId="0" fontId="85" fillId="23" borderId="0" applyNumberFormat="0" applyBorder="0" applyAlignment="0" applyProtection="0"/>
    <xf numFmtId="0" fontId="85" fillId="24" borderId="0" applyNumberFormat="0" applyBorder="0" applyAlignment="0" applyProtection="0"/>
    <xf numFmtId="0" fontId="85" fillId="25" borderId="0" applyNumberFormat="0" applyBorder="0" applyAlignment="0" applyProtection="0"/>
    <xf numFmtId="0" fontId="86" fillId="26" borderId="1" applyNumberFormat="0" applyAlignment="0" applyProtection="0"/>
    <xf numFmtId="0" fontId="87" fillId="27" borderId="2" applyNumberFormat="0" applyAlignment="0" applyProtection="0"/>
    <xf numFmtId="0" fontId="88" fillId="27" borderId="1" applyNumberFormat="0" applyAlignment="0" applyProtection="0"/>
    <xf numFmtId="0" fontId="53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9" fillId="0" borderId="3" applyNumberFormat="0" applyFill="0" applyAlignment="0" applyProtection="0"/>
    <xf numFmtId="0" fontId="90" fillId="0" borderId="4" applyNumberFormat="0" applyFill="0" applyAlignment="0" applyProtection="0"/>
    <xf numFmtId="0" fontId="91" fillId="0" borderId="5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6" applyNumberFormat="0" applyFill="0" applyAlignment="0" applyProtection="0"/>
    <xf numFmtId="0" fontId="93" fillId="28" borderId="7" applyNumberFormat="0" applyAlignment="0" applyProtection="0"/>
    <xf numFmtId="0" fontId="94" fillId="0" borderId="0" applyNumberFormat="0" applyFill="0" applyBorder="0" applyAlignment="0" applyProtection="0"/>
    <xf numFmtId="0" fontId="95" fillId="29" borderId="0" applyNumberFormat="0" applyBorder="0" applyAlignment="0" applyProtection="0"/>
    <xf numFmtId="0" fontId="0" fillId="0" borderId="0">
      <alignment/>
      <protection/>
    </xf>
    <xf numFmtId="0" fontId="96" fillId="30" borderId="0" applyNumberFormat="0" applyBorder="0" applyAlignment="0" applyProtection="0"/>
    <xf numFmtId="0" fontId="9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98" fillId="0" borderId="9" applyNumberFormat="0" applyFill="0" applyAlignment="0" applyProtection="0"/>
    <xf numFmtId="0" fontId="9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00" fillId="32" borderId="0" applyNumberFormat="0" applyBorder="0" applyAlignment="0" applyProtection="0"/>
  </cellStyleXfs>
  <cellXfs count="101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/>
    </xf>
    <xf numFmtId="0" fontId="7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10" xfId="0" applyFont="1" applyBorder="1" applyAlignment="1">
      <alignment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5" xfId="0" applyFont="1" applyBorder="1" applyAlignment="1">
      <alignment horizontal="left"/>
    </xf>
    <xf numFmtId="0" fontId="9" fillId="0" borderId="16" xfId="0" applyFont="1" applyBorder="1" applyAlignment="1">
      <alignment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/>
    </xf>
    <xf numFmtId="0" fontId="9" fillId="0" borderId="14" xfId="0" applyFont="1" applyBorder="1" applyAlignment="1">
      <alignment/>
    </xf>
    <xf numFmtId="0" fontId="4" fillId="0" borderId="18" xfId="0" applyFont="1" applyBorder="1" applyAlignment="1">
      <alignment horizontal="center"/>
    </xf>
    <xf numFmtId="0" fontId="2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3" fillId="0" borderId="14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6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25" xfId="0" applyFont="1" applyBorder="1" applyAlignment="1">
      <alignment/>
    </xf>
    <xf numFmtId="0" fontId="10" fillId="0" borderId="25" xfId="0" applyFont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11" fillId="0" borderId="0" xfId="0" applyFont="1" applyAlignment="1">
      <alignment/>
    </xf>
    <xf numFmtId="0" fontId="9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6" fillId="0" borderId="25" xfId="0" applyFont="1" applyBorder="1" applyAlignment="1">
      <alignment horizontal="center"/>
    </xf>
    <xf numFmtId="16" fontId="0" fillId="0" borderId="0" xfId="0" applyNumberFormat="1" applyAlignment="1">
      <alignment/>
    </xf>
    <xf numFmtId="0" fontId="12" fillId="0" borderId="16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3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 wrapText="1"/>
    </xf>
    <xf numFmtId="0" fontId="15" fillId="0" borderId="0" xfId="0" applyFont="1" applyFill="1" applyAlignment="1">
      <alignment vertical="center" wrapText="1"/>
    </xf>
    <xf numFmtId="0" fontId="17" fillId="0" borderId="0" xfId="0" applyFont="1" applyFill="1" applyAlignment="1">
      <alignment vertical="center" wrapText="1"/>
    </xf>
    <xf numFmtId="0" fontId="18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20" fillId="0" borderId="0" xfId="0" applyFont="1" applyFill="1" applyAlignment="1">
      <alignment horizontal="center" vertical="top"/>
    </xf>
    <xf numFmtId="0" fontId="14" fillId="0" borderId="0" xfId="0" applyFont="1" applyFill="1" applyAlignment="1">
      <alignment vertical="center"/>
    </xf>
    <xf numFmtId="0" fontId="14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 vertical="center"/>
    </xf>
    <xf numFmtId="0" fontId="24" fillId="0" borderId="0" xfId="0" applyFont="1" applyFill="1" applyBorder="1" applyAlignment="1">
      <alignment horizontal="left" vertical="center"/>
    </xf>
    <xf numFmtId="0" fontId="14" fillId="0" borderId="26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/>
    </xf>
    <xf numFmtId="0" fontId="20" fillId="0" borderId="0" xfId="0" applyFont="1" applyFill="1" applyBorder="1" applyAlignment="1">
      <alignment horizontal="left"/>
    </xf>
    <xf numFmtId="0" fontId="20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 applyBorder="1" applyAlignment="1">
      <alignment/>
    </xf>
    <xf numFmtId="0" fontId="26" fillId="0" borderId="0" xfId="0" applyFont="1" applyFill="1" applyBorder="1" applyAlignment="1">
      <alignment horizontal="center" vertical="center" textRotation="90" wrapText="1"/>
    </xf>
    <xf numFmtId="0" fontId="26" fillId="0" borderId="0" xfId="0" applyFont="1" applyFill="1" applyBorder="1" applyAlignment="1">
      <alignment horizontal="center"/>
    </xf>
    <xf numFmtId="0" fontId="14" fillId="0" borderId="22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/>
    </xf>
    <xf numFmtId="0" fontId="14" fillId="0" borderId="0" xfId="0" applyFont="1" applyFill="1" applyAlignment="1">
      <alignment horizontal="left"/>
    </xf>
    <xf numFmtId="0" fontId="16" fillId="0" borderId="0" xfId="0" applyFont="1" applyFill="1" applyAlignment="1">
      <alignment/>
    </xf>
    <xf numFmtId="0" fontId="29" fillId="0" borderId="0" xfId="0" applyFont="1" applyFill="1" applyAlignment="1">
      <alignment vertical="center"/>
    </xf>
    <xf numFmtId="0" fontId="19" fillId="0" borderId="0" xfId="0" applyFont="1" applyFill="1" applyAlignment="1">
      <alignment horizontal="left" vertical="center"/>
    </xf>
    <xf numFmtId="0" fontId="14" fillId="0" borderId="10" xfId="0" applyFont="1" applyFill="1" applyBorder="1" applyAlignment="1">
      <alignment/>
    </xf>
    <xf numFmtId="0" fontId="14" fillId="0" borderId="27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/>
    </xf>
    <xf numFmtId="0" fontId="14" fillId="0" borderId="30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/>
    </xf>
    <xf numFmtId="0" fontId="14" fillId="0" borderId="31" xfId="0" applyFont="1" applyFill="1" applyBorder="1" applyAlignment="1">
      <alignment horizontal="center" vertical="center"/>
    </xf>
    <xf numFmtId="0" fontId="14" fillId="0" borderId="17" xfId="0" applyFont="1" applyFill="1" applyBorder="1" applyAlignment="1">
      <alignment horizontal="center" vertical="center"/>
    </xf>
    <xf numFmtId="0" fontId="26" fillId="0" borderId="32" xfId="0" applyFont="1" applyFill="1" applyBorder="1" applyAlignment="1">
      <alignment horizontal="left"/>
    </xf>
    <xf numFmtId="0" fontId="20" fillId="0" borderId="14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/>
    </xf>
    <xf numFmtId="0" fontId="26" fillId="0" borderId="18" xfId="0" applyFont="1" applyFill="1" applyBorder="1" applyAlignment="1">
      <alignment horizontal="center" vertical="center" textRotation="90" wrapText="1" shrinkToFit="1"/>
    </xf>
    <xf numFmtId="0" fontId="30" fillId="0" borderId="21" xfId="0" applyFont="1" applyFill="1" applyBorder="1" applyAlignment="1">
      <alignment horizontal="center" vertical="center"/>
    </xf>
    <xf numFmtId="0" fontId="30" fillId="0" borderId="23" xfId="0" applyFont="1" applyFill="1" applyBorder="1" applyAlignment="1">
      <alignment horizontal="center" vertical="center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15" xfId="0" applyFont="1" applyBorder="1" applyAlignment="1">
      <alignment horizontal="center"/>
    </xf>
    <xf numFmtId="0" fontId="0" fillId="0" borderId="35" xfId="0" applyBorder="1" applyAlignment="1">
      <alignment/>
    </xf>
    <xf numFmtId="0" fontId="0" fillId="0" borderId="35" xfId="0" applyBorder="1" applyAlignment="1">
      <alignment horizontal="center"/>
    </xf>
    <xf numFmtId="0" fontId="0" fillId="0" borderId="35" xfId="0" applyBorder="1" applyAlignment="1">
      <alignment horizontal="center" textRotation="90"/>
    </xf>
    <xf numFmtId="0" fontId="0" fillId="0" borderId="0" xfId="0" applyAlignment="1">
      <alignment horizontal="center"/>
    </xf>
    <xf numFmtId="0" fontId="0" fillId="0" borderId="15" xfId="0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36" xfId="0" applyFont="1" applyBorder="1" applyAlignment="1">
      <alignment/>
    </xf>
    <xf numFmtId="0" fontId="0" fillId="0" borderId="37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 textRotation="90"/>
    </xf>
    <xf numFmtId="0" fontId="0" fillId="0" borderId="39" xfId="0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9" xfId="0" applyBorder="1" applyAlignment="1">
      <alignment/>
    </xf>
    <xf numFmtId="172" fontId="33" fillId="0" borderId="40" xfId="0" applyNumberFormat="1" applyFont="1" applyBorder="1" applyAlignment="1">
      <alignment/>
    </xf>
    <xf numFmtId="1" fontId="33" fillId="0" borderId="14" xfId="0" applyNumberFormat="1" applyFont="1" applyBorder="1" applyAlignment="1">
      <alignment/>
    </xf>
    <xf numFmtId="173" fontId="0" fillId="0" borderId="41" xfId="0" applyNumberFormat="1" applyBorder="1" applyAlignment="1">
      <alignment horizontal="center"/>
    </xf>
    <xf numFmtId="172" fontId="34" fillId="0" borderId="15" xfId="0" applyNumberFormat="1" applyFont="1" applyBorder="1" applyAlignment="1">
      <alignment/>
    </xf>
    <xf numFmtId="1" fontId="35" fillId="0" borderId="42" xfId="0" applyNumberFormat="1" applyFont="1" applyBorder="1" applyAlignment="1" applyProtection="1">
      <alignment horizontal="center" vertical="center"/>
      <protection hidden="1"/>
    </xf>
    <xf numFmtId="173" fontId="0" fillId="0" borderId="41" xfId="0" applyNumberFormat="1" applyBorder="1" applyAlignment="1">
      <alignment horizontal="center" vertical="center"/>
    </xf>
    <xf numFmtId="0" fontId="0" fillId="0" borderId="15" xfId="0" applyFont="1" applyBorder="1" applyAlignment="1" applyProtection="1">
      <alignment horizontal="left" vertical="center" wrapText="1"/>
      <protection/>
    </xf>
    <xf numFmtId="174" fontId="0" fillId="0" borderId="41" xfId="0" applyNumberFormat="1" applyBorder="1" applyAlignment="1">
      <alignment horizontal="center"/>
    </xf>
    <xf numFmtId="172" fontId="33" fillId="0" borderId="14" xfId="0" applyNumberFormat="1" applyFont="1" applyBorder="1" applyAlignment="1">
      <alignment/>
    </xf>
    <xf numFmtId="0" fontId="33" fillId="0" borderId="14" xfId="0" applyFont="1" applyBorder="1" applyAlignment="1">
      <alignment/>
    </xf>
    <xf numFmtId="175" fontId="0" fillId="0" borderId="15" xfId="0" applyNumberFormat="1" applyBorder="1" applyAlignment="1">
      <alignment/>
    </xf>
    <xf numFmtId="0" fontId="0" fillId="0" borderId="15" xfId="0" applyNumberFormat="1" applyFont="1" applyBorder="1" applyAlignment="1">
      <alignment horizontal="center"/>
    </xf>
    <xf numFmtId="1" fontId="35" fillId="0" borderId="43" xfId="0" applyNumberFormat="1" applyFont="1" applyBorder="1" applyAlignment="1" applyProtection="1">
      <alignment horizontal="center" vertical="center"/>
      <protection hidden="1"/>
    </xf>
    <xf numFmtId="0" fontId="0" fillId="0" borderId="15" xfId="0" applyFont="1" applyBorder="1" applyAlignment="1">
      <alignment horizontal="left"/>
    </xf>
    <xf numFmtId="49" fontId="0" fillId="0" borderId="15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0" fontId="36" fillId="0" borderId="0" xfId="0" applyFont="1" applyBorder="1" applyAlignment="1">
      <alignment/>
    </xf>
    <xf numFmtId="176" fontId="0" fillId="0" borderId="15" xfId="0" applyNumberFormat="1" applyBorder="1" applyAlignment="1">
      <alignment/>
    </xf>
    <xf numFmtId="177" fontId="0" fillId="0" borderId="15" xfId="0" applyNumberFormat="1" applyBorder="1" applyAlignment="1">
      <alignment/>
    </xf>
    <xf numFmtId="0" fontId="33" fillId="0" borderId="15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0" xfId="0" applyBorder="1" applyAlignment="1">
      <alignment/>
    </xf>
    <xf numFmtId="49" fontId="0" fillId="0" borderId="14" xfId="0" applyNumberFormat="1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left"/>
    </xf>
    <xf numFmtId="49" fontId="0" fillId="0" borderId="15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top"/>
    </xf>
    <xf numFmtId="0" fontId="0" fillId="0" borderId="15" xfId="0" applyFont="1" applyBorder="1" applyAlignment="1">
      <alignment horizontal="left" vertical="center" wrapText="1"/>
    </xf>
    <xf numFmtId="49" fontId="0" fillId="0" borderId="16" xfId="0" applyNumberFormat="1" applyFont="1" applyBorder="1" applyAlignment="1">
      <alignment horizontal="center" vertical="top"/>
    </xf>
    <xf numFmtId="0" fontId="0" fillId="0" borderId="44" xfId="0" applyFont="1" applyBorder="1" applyAlignment="1">
      <alignment/>
    </xf>
    <xf numFmtId="0" fontId="0" fillId="0" borderId="44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 vertical="center" wrapText="1"/>
    </xf>
    <xf numFmtId="0" fontId="0" fillId="0" borderId="30" xfId="0" applyFont="1" applyBorder="1" applyAlignment="1">
      <alignment vertical="center" wrapText="1"/>
    </xf>
    <xf numFmtId="0" fontId="0" fillId="0" borderId="30" xfId="0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/>
    </xf>
    <xf numFmtId="0" fontId="0" fillId="0" borderId="41" xfId="0" applyBorder="1" applyAlignment="1">
      <alignment/>
    </xf>
    <xf numFmtId="49" fontId="0" fillId="0" borderId="47" xfId="0" applyNumberFormat="1" applyBorder="1" applyAlignment="1">
      <alignment horizontal="center" vertical="top"/>
    </xf>
    <xf numFmtId="0" fontId="0" fillId="0" borderId="30" xfId="0" applyFont="1" applyBorder="1" applyAlignment="1">
      <alignment horizontal="left" vertical="center" wrapText="1"/>
    </xf>
    <xf numFmtId="0" fontId="37" fillId="0" borderId="15" xfId="0" applyFont="1" applyBorder="1" applyAlignment="1">
      <alignment/>
    </xf>
    <xf numFmtId="0" fontId="0" fillId="0" borderId="13" xfId="0" applyBorder="1" applyAlignment="1">
      <alignment/>
    </xf>
    <xf numFmtId="172" fontId="33" fillId="0" borderId="13" xfId="0" applyNumberFormat="1" applyFont="1" applyBorder="1" applyAlignment="1">
      <alignment horizontal="center"/>
    </xf>
    <xf numFmtId="177" fontId="0" fillId="0" borderId="16" xfId="0" applyNumberFormat="1" applyBorder="1" applyAlignment="1">
      <alignment/>
    </xf>
    <xf numFmtId="0" fontId="37" fillId="0" borderId="0" xfId="0" applyFont="1" applyBorder="1" applyAlignment="1">
      <alignment/>
    </xf>
    <xf numFmtId="1" fontId="0" fillId="0" borderId="15" xfId="0" applyNumberFormat="1" applyBorder="1" applyAlignment="1">
      <alignment/>
    </xf>
    <xf numFmtId="0" fontId="0" fillId="0" borderId="48" xfId="0" applyFont="1" applyBorder="1" applyAlignment="1">
      <alignment/>
    </xf>
    <xf numFmtId="0" fontId="0" fillId="0" borderId="49" xfId="0" applyBorder="1" applyAlignment="1">
      <alignment/>
    </xf>
    <xf numFmtId="1" fontId="0" fillId="0" borderId="14" xfId="0" applyNumberFormat="1" applyBorder="1" applyAlignment="1">
      <alignment/>
    </xf>
    <xf numFmtId="0" fontId="0" fillId="0" borderId="31" xfId="0" applyFont="1" applyBorder="1" applyAlignment="1">
      <alignment/>
    </xf>
    <xf numFmtId="0" fontId="0" fillId="0" borderId="17" xfId="0" applyBorder="1" applyAlignment="1">
      <alignment/>
    </xf>
    <xf numFmtId="49" fontId="0" fillId="0" borderId="10" xfId="0" applyNumberFormat="1" applyFont="1" applyBorder="1" applyAlignment="1">
      <alignment horizontal="left" vertical="center"/>
    </xf>
    <xf numFmtId="0" fontId="0" fillId="0" borderId="10" xfId="0" applyBorder="1" applyAlignment="1">
      <alignment/>
    </xf>
    <xf numFmtId="0" fontId="0" fillId="0" borderId="50" xfId="0" applyBorder="1" applyAlignment="1">
      <alignment/>
    </xf>
    <xf numFmtId="0" fontId="0" fillId="0" borderId="51" xfId="0" applyFont="1" applyBorder="1" applyAlignment="1">
      <alignment/>
    </xf>
    <xf numFmtId="0" fontId="0" fillId="0" borderId="52" xfId="0" applyBorder="1" applyAlignment="1">
      <alignment/>
    </xf>
    <xf numFmtId="0" fontId="0" fillId="0" borderId="31" xfId="0" applyFont="1" applyBorder="1" applyAlignment="1">
      <alignment horizontal="center"/>
    </xf>
    <xf numFmtId="0" fontId="38" fillId="0" borderId="17" xfId="0" applyFont="1" applyBorder="1" applyAlignment="1">
      <alignment/>
    </xf>
    <xf numFmtId="0" fontId="38" fillId="0" borderId="24" xfId="0" applyFont="1" applyBorder="1" applyAlignment="1">
      <alignment/>
    </xf>
    <xf numFmtId="0" fontId="0" fillId="0" borderId="53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0" xfId="0" applyAlignment="1">
      <alignment/>
    </xf>
    <xf numFmtId="0" fontId="0" fillId="0" borderId="55" xfId="0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55" xfId="0" applyFon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56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56" xfId="0" applyBorder="1" applyAlignment="1">
      <alignment/>
    </xf>
    <xf numFmtId="0" fontId="37" fillId="0" borderId="0" xfId="0" applyFont="1" applyAlignment="1">
      <alignment horizontal="center"/>
    </xf>
    <xf numFmtId="0" fontId="14" fillId="33" borderId="0" xfId="0" applyFont="1" applyFill="1" applyAlignment="1">
      <alignment vertical="center"/>
    </xf>
    <xf numFmtId="0" fontId="18" fillId="0" borderId="57" xfId="0" applyFont="1" applyFill="1" applyBorder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17" fillId="0" borderId="0" xfId="0" applyFont="1" applyFill="1" applyAlignment="1">
      <alignment horizontal="center" vertical="center"/>
    </xf>
    <xf numFmtId="0" fontId="40" fillId="0" borderId="0" xfId="0" applyFont="1" applyFill="1" applyAlignment="1">
      <alignment vertical="center"/>
    </xf>
    <xf numFmtId="0" fontId="41" fillId="0" borderId="19" xfId="0" applyFont="1" applyBorder="1" applyAlignment="1" applyProtection="1">
      <alignment vertical="center"/>
      <protection locked="0"/>
    </xf>
    <xf numFmtId="0" fontId="42" fillId="0" borderId="19" xfId="0" applyFont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2" fillId="0" borderId="46" xfId="0" applyFont="1" applyBorder="1" applyAlignment="1">
      <alignment horizontal="center" vertical="center"/>
    </xf>
    <xf numFmtId="0" fontId="42" fillId="0" borderId="27" xfId="0" applyFont="1" applyBorder="1" applyAlignment="1">
      <alignment horizontal="center" vertical="center"/>
    </xf>
    <xf numFmtId="1" fontId="41" fillId="0" borderId="13" xfId="0" applyNumberFormat="1" applyFont="1" applyBorder="1" applyAlignment="1">
      <alignment horizontal="center" vertical="center"/>
    </xf>
    <xf numFmtId="1" fontId="41" fillId="0" borderId="27" xfId="0" applyNumberFormat="1" applyFont="1" applyBorder="1" applyAlignment="1" applyProtection="1">
      <alignment horizontal="center" vertical="center"/>
      <protection locked="0"/>
    </xf>
    <xf numFmtId="0" fontId="41" fillId="0" borderId="13" xfId="0" applyFont="1" applyFill="1" applyBorder="1" applyAlignment="1">
      <alignment horizontal="center" vertical="center"/>
    </xf>
    <xf numFmtId="0" fontId="41" fillId="0" borderId="19" xfId="0" applyFont="1" applyFill="1" applyBorder="1" applyAlignment="1">
      <alignment horizontal="center" vertical="center"/>
    </xf>
    <xf numFmtId="0" fontId="42" fillId="34" borderId="19" xfId="0" applyFont="1" applyFill="1" applyBorder="1" applyAlignment="1">
      <alignment horizontal="center" vertical="center"/>
    </xf>
    <xf numFmtId="0" fontId="40" fillId="35" borderId="0" xfId="0" applyFont="1" applyFill="1" applyAlignment="1">
      <alignment vertical="center"/>
    </xf>
    <xf numFmtId="0" fontId="41" fillId="0" borderId="14" xfId="0" applyFont="1" applyBorder="1" applyAlignment="1" applyProtection="1">
      <alignment horizontal="left" vertical="center" wrapText="1"/>
      <protection locked="0"/>
    </xf>
    <xf numFmtId="0" fontId="41" fillId="0" borderId="14" xfId="0" applyFont="1" applyBorder="1" applyAlignment="1" applyProtection="1">
      <alignment horizontal="center" vertical="center"/>
      <protection locked="0"/>
    </xf>
    <xf numFmtId="0" fontId="41" fillId="0" borderId="14" xfId="0" applyFont="1" applyFill="1" applyBorder="1" applyAlignment="1" applyProtection="1">
      <alignment horizontal="center" vertical="center"/>
      <protection locked="0"/>
    </xf>
    <xf numFmtId="0" fontId="41" fillId="0" borderId="47" xfId="0" applyFont="1" applyBorder="1" applyAlignment="1" applyProtection="1">
      <alignment horizontal="center" vertical="center"/>
      <protection locked="0"/>
    </xf>
    <xf numFmtId="0" fontId="42" fillId="0" borderId="29" xfId="0" applyFont="1" applyBorder="1" applyAlignment="1" applyProtection="1">
      <alignment horizontal="center" vertical="center"/>
      <protection locked="0"/>
    </xf>
    <xf numFmtId="1" fontId="41" fillId="0" borderId="30" xfId="0" applyNumberFormat="1" applyFont="1" applyBorder="1" applyAlignment="1">
      <alignment horizontal="center" vertical="center"/>
    </xf>
    <xf numFmtId="1" fontId="41" fillId="0" borderId="29" xfId="0" applyNumberFormat="1" applyFont="1" applyBorder="1" applyAlignment="1" applyProtection="1">
      <alignment horizontal="center" vertical="center"/>
      <protection locked="0"/>
    </xf>
    <xf numFmtId="0" fontId="41" fillId="0" borderId="30" xfId="0" applyFont="1" applyBorder="1" applyAlignment="1" applyProtection="1">
      <alignment horizontal="center" vertical="center"/>
      <protection locked="0"/>
    </xf>
    <xf numFmtId="0" fontId="41" fillId="34" borderId="14" xfId="0" applyFont="1" applyFill="1" applyBorder="1" applyAlignment="1" applyProtection="1">
      <alignment horizontal="center" vertical="center"/>
      <protection locked="0"/>
    </xf>
    <xf numFmtId="0" fontId="41" fillId="0" borderId="14" xfId="0" applyFont="1" applyBorder="1" applyAlignment="1" applyProtection="1">
      <alignment vertical="center" wrapText="1"/>
      <protection locked="0"/>
    </xf>
    <xf numFmtId="0" fontId="41" fillId="0" borderId="14" xfId="0" applyFont="1" applyBorder="1" applyAlignment="1" applyProtection="1">
      <alignment vertical="center"/>
      <protection locked="0"/>
    </xf>
    <xf numFmtId="0" fontId="41" fillId="0" borderId="30" xfId="0" applyFont="1" applyFill="1" applyBorder="1" applyAlignment="1" applyProtection="1">
      <alignment horizontal="center" vertical="center"/>
      <protection locked="0"/>
    </xf>
    <xf numFmtId="0" fontId="41" fillId="0" borderId="14" xfId="0" applyFont="1" applyBorder="1" applyAlignment="1" applyProtection="1">
      <alignment horizontal="left" vertical="center"/>
      <protection locked="0"/>
    </xf>
    <xf numFmtId="1" fontId="41" fillId="0" borderId="14" xfId="0" applyNumberFormat="1" applyFont="1" applyFill="1" applyBorder="1" applyAlignment="1" applyProtection="1">
      <alignment horizontal="center" vertical="center"/>
      <protection locked="0"/>
    </xf>
    <xf numFmtId="0" fontId="41" fillId="0" borderId="14" xfId="0" applyNumberFormat="1" applyFont="1" applyBorder="1" applyAlignment="1" applyProtection="1">
      <alignment vertical="center" wrapText="1"/>
      <protection locked="0"/>
    </xf>
    <xf numFmtId="0" fontId="41" fillId="0" borderId="57" xfId="0" applyFont="1" applyBorder="1" applyAlignment="1" applyProtection="1">
      <alignment vertical="center"/>
      <protection locked="0"/>
    </xf>
    <xf numFmtId="0" fontId="41" fillId="0" borderId="57" xfId="0" applyFont="1" applyBorder="1" applyAlignment="1" applyProtection="1">
      <alignment horizontal="center" vertical="center"/>
      <protection locked="0"/>
    </xf>
    <xf numFmtId="0" fontId="41" fillId="0" borderId="58" xfId="0" applyFont="1" applyBorder="1" applyAlignment="1" applyProtection="1">
      <alignment horizontal="center" vertical="center"/>
      <protection locked="0"/>
    </xf>
    <xf numFmtId="0" fontId="42" fillId="0" borderId="59" xfId="0" applyFont="1" applyBorder="1" applyAlignment="1" applyProtection="1">
      <alignment horizontal="center" vertical="center"/>
      <protection locked="0"/>
    </xf>
    <xf numFmtId="1" fontId="41" fillId="0" borderId="60" xfId="0" applyNumberFormat="1" applyFont="1" applyBorder="1" applyAlignment="1">
      <alignment horizontal="center" vertical="center"/>
    </xf>
    <xf numFmtId="1" fontId="41" fillId="0" borderId="59" xfId="0" applyNumberFormat="1" applyFont="1" applyBorder="1" applyAlignment="1" applyProtection="1">
      <alignment horizontal="center" vertical="center"/>
      <protection locked="0"/>
    </xf>
    <xf numFmtId="0" fontId="41" fillId="0" borderId="60" xfId="0" applyFont="1" applyBorder="1" applyAlignment="1" applyProtection="1">
      <alignment horizontal="center" vertical="center"/>
      <protection locked="0"/>
    </xf>
    <xf numFmtId="0" fontId="41" fillId="34" borderId="57" xfId="0" applyFont="1" applyFill="1" applyBorder="1" applyAlignment="1" applyProtection="1">
      <alignment horizontal="center" vertical="center"/>
      <protection locked="0"/>
    </xf>
    <xf numFmtId="0" fontId="43" fillId="0" borderId="0" xfId="0" applyFont="1" applyFill="1" applyAlignment="1">
      <alignment vertical="center"/>
    </xf>
    <xf numFmtId="0" fontId="17" fillId="0" borderId="14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1" fontId="22" fillId="0" borderId="12" xfId="0" applyNumberFormat="1" applyFont="1" applyFill="1" applyBorder="1" applyAlignment="1">
      <alignment horizontal="center" vertical="center"/>
    </xf>
    <xf numFmtId="1" fontId="22" fillId="0" borderId="49" xfId="0" applyNumberFormat="1" applyFont="1" applyFill="1" applyBorder="1" applyAlignment="1">
      <alignment horizontal="center" vertical="center"/>
    </xf>
    <xf numFmtId="1" fontId="45" fillId="0" borderId="14" xfId="0" applyNumberFormat="1" applyFont="1" applyFill="1" applyBorder="1" applyAlignment="1">
      <alignment horizontal="center" vertical="center"/>
    </xf>
    <xf numFmtId="1" fontId="45" fillId="0" borderId="30" xfId="0" applyNumberFormat="1" applyFont="1" applyFill="1" applyBorder="1" applyAlignment="1">
      <alignment horizontal="center" vertical="center"/>
    </xf>
    <xf numFmtId="1" fontId="45" fillId="0" borderId="15" xfId="0" applyNumberFormat="1" applyFont="1" applyFill="1" applyBorder="1" applyAlignment="1">
      <alignment horizontal="center" vertical="center"/>
    </xf>
    <xf numFmtId="1" fontId="17" fillId="0" borderId="14" xfId="0" applyNumberFormat="1" applyFont="1" applyFill="1" applyBorder="1" applyAlignment="1">
      <alignment vertical="center"/>
    </xf>
    <xf numFmtId="1" fontId="17" fillId="0" borderId="30" xfId="0" applyNumberFormat="1" applyFont="1" applyFill="1" applyBorder="1" applyAlignment="1">
      <alignment vertical="center"/>
    </xf>
    <xf numFmtId="0" fontId="17" fillId="0" borderId="14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17" fillId="0" borderId="16" xfId="0" applyFont="1" applyFill="1" applyBorder="1" applyAlignment="1">
      <alignment vertical="center"/>
    </xf>
    <xf numFmtId="1" fontId="17" fillId="0" borderId="45" xfId="0" applyNumberFormat="1" applyFont="1" applyFill="1" applyBorder="1" applyAlignment="1">
      <alignment vertical="center"/>
    </xf>
    <xf numFmtId="1" fontId="17" fillId="0" borderId="16" xfId="0" applyNumberFormat="1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1" fontId="17" fillId="0" borderId="0" xfId="0" applyNumberFormat="1" applyFont="1" applyFill="1" applyBorder="1" applyAlignment="1">
      <alignment vertical="center"/>
    </xf>
    <xf numFmtId="0" fontId="24" fillId="0" borderId="0" xfId="0" applyFont="1" applyFill="1" applyBorder="1" applyAlignment="1">
      <alignment vertical="center"/>
    </xf>
    <xf numFmtId="0" fontId="17" fillId="0" borderId="0" xfId="0" applyFont="1" applyFill="1" applyAlignment="1">
      <alignment horizontal="left" vertical="center"/>
    </xf>
    <xf numFmtId="1" fontId="14" fillId="0" borderId="0" xfId="0" applyNumberFormat="1" applyFont="1" applyFill="1" applyBorder="1" applyAlignment="1">
      <alignment horizontal="center" vertical="center"/>
    </xf>
    <xf numFmtId="0" fontId="48" fillId="0" borderId="0" xfId="0" applyFont="1" applyAlignment="1">
      <alignment vertical="center"/>
    </xf>
    <xf numFmtId="0" fontId="24" fillId="0" borderId="0" xfId="0" applyFont="1" applyAlignment="1">
      <alignment vertical="center" wrapText="1"/>
    </xf>
    <xf numFmtId="0" fontId="24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49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1" fillId="0" borderId="0" xfId="0" applyFont="1" applyAlignment="1">
      <alignment vertical="center"/>
    </xf>
    <xf numFmtId="0" fontId="16" fillId="0" borderId="0" xfId="0" applyFont="1" applyAlignment="1">
      <alignment vertical="center" wrapText="1"/>
    </xf>
    <xf numFmtId="0" fontId="52" fillId="0" borderId="0" xfId="0" applyFont="1" applyAlignment="1">
      <alignment vertical="center"/>
    </xf>
    <xf numFmtId="0" fontId="24" fillId="35" borderId="14" xfId="0" applyFont="1" applyFill="1" applyBorder="1" applyAlignment="1">
      <alignment horizontal="center" vertical="center"/>
    </xf>
    <xf numFmtId="0" fontId="25" fillId="35" borderId="14" xfId="0" applyFont="1" applyFill="1" applyBorder="1" applyAlignment="1" applyProtection="1">
      <alignment horizontal="center" vertical="center" wrapText="1"/>
      <protection locked="0"/>
    </xf>
    <xf numFmtId="0" fontId="24" fillId="35" borderId="14" xfId="0" applyFont="1" applyFill="1" applyBorder="1" applyAlignment="1" applyProtection="1">
      <alignment horizontal="center" vertical="center" wrapText="1"/>
      <protection locked="0"/>
    </xf>
    <xf numFmtId="0" fontId="24" fillId="0" borderId="14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/>
    </xf>
    <xf numFmtId="0" fontId="24" fillId="35" borderId="14" xfId="0" applyFont="1" applyFill="1" applyBorder="1" applyAlignment="1">
      <alignment vertical="center" wrapText="1"/>
    </xf>
    <xf numFmtId="0" fontId="54" fillId="0" borderId="14" xfId="42" applyNumberFormat="1" applyFont="1" applyFill="1" applyBorder="1" applyAlignment="1" applyProtection="1">
      <alignment vertical="center" wrapText="1"/>
      <protection/>
    </xf>
    <xf numFmtId="0" fontId="49" fillId="0" borderId="0" xfId="0" applyFont="1" applyAlignment="1">
      <alignment vertical="center" wrapText="1"/>
    </xf>
    <xf numFmtId="0" fontId="25" fillId="35" borderId="14" xfId="0" applyFont="1" applyFill="1" applyBorder="1" applyAlignment="1">
      <alignment horizontal="center" vertical="center"/>
    </xf>
    <xf numFmtId="0" fontId="24" fillId="35" borderId="47" xfId="0" applyFont="1" applyFill="1" applyBorder="1" applyAlignment="1" applyProtection="1">
      <alignment horizontal="center" vertical="center" wrapText="1"/>
      <protection locked="0"/>
    </xf>
    <xf numFmtId="1" fontId="24" fillId="0" borderId="14" xfId="0" applyNumberFormat="1" applyFont="1" applyFill="1" applyBorder="1" applyAlignment="1">
      <alignment horizontal="center" vertical="center"/>
    </xf>
    <xf numFmtId="1" fontId="25" fillId="0" borderId="14" xfId="0" applyNumberFormat="1" applyFont="1" applyFill="1" applyBorder="1" applyAlignment="1">
      <alignment horizontal="center" vertical="center"/>
    </xf>
    <xf numFmtId="1" fontId="24" fillId="0" borderId="14" xfId="0" applyNumberFormat="1" applyFont="1" applyFill="1" applyBorder="1" applyAlignment="1" applyProtection="1">
      <alignment horizontal="center" vertical="center"/>
      <protection locked="0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vertical="center" wrapText="1"/>
    </xf>
    <xf numFmtId="0" fontId="25" fillId="0" borderId="14" xfId="0" applyFont="1" applyFill="1" applyBorder="1" applyAlignment="1" applyProtection="1">
      <alignment horizontal="center" vertical="center"/>
      <protection locked="0"/>
    </xf>
    <xf numFmtId="0" fontId="24" fillId="0" borderId="19" xfId="0" applyFont="1" applyFill="1" applyBorder="1" applyAlignment="1">
      <alignment vertical="center" wrapText="1"/>
    </xf>
    <xf numFmtId="0" fontId="24" fillId="0" borderId="19" xfId="0" applyFont="1" applyFill="1" applyBorder="1" applyAlignment="1">
      <alignment horizontal="center" vertical="center" wrapText="1"/>
    </xf>
    <xf numFmtId="1" fontId="24" fillId="0" borderId="19" xfId="0" applyNumberFormat="1" applyFont="1" applyFill="1" applyBorder="1" applyAlignment="1" applyProtection="1">
      <alignment horizontal="center" vertical="center"/>
      <protection locked="0"/>
    </xf>
    <xf numFmtId="0" fontId="24" fillId="0" borderId="19" xfId="0" applyFont="1" applyFill="1" applyBorder="1" applyAlignment="1">
      <alignment horizontal="center" vertical="center"/>
    </xf>
    <xf numFmtId="0" fontId="24" fillId="0" borderId="61" xfId="0" applyFont="1" applyFill="1" applyBorder="1" applyAlignment="1">
      <alignment vertical="center" wrapText="1"/>
    </xf>
    <xf numFmtId="0" fontId="25" fillId="0" borderId="61" xfId="0" applyFont="1" applyFill="1" applyBorder="1" applyAlignment="1">
      <alignment horizontal="center" vertical="center" wrapText="1"/>
    </xf>
    <xf numFmtId="0" fontId="24" fillId="0" borderId="61" xfId="0" applyFont="1" applyFill="1" applyBorder="1" applyAlignment="1">
      <alignment horizontal="center" vertical="center" wrapText="1"/>
    </xf>
    <xf numFmtId="0" fontId="25" fillId="0" borderId="61" xfId="0" applyFont="1" applyFill="1" applyBorder="1" applyAlignment="1" applyProtection="1">
      <alignment horizontal="center" vertical="center" wrapText="1"/>
      <protection locked="0"/>
    </xf>
    <xf numFmtId="0" fontId="24" fillId="0" borderId="61" xfId="0" applyFont="1" applyFill="1" applyBorder="1" applyAlignment="1" applyProtection="1">
      <alignment horizontal="center" vertical="center" wrapText="1"/>
      <protection locked="0"/>
    </xf>
    <xf numFmtId="1" fontId="24" fillId="0" borderId="61" xfId="0" applyNumberFormat="1" applyFont="1" applyFill="1" applyBorder="1" applyAlignment="1" applyProtection="1">
      <alignment horizontal="center" vertical="center"/>
      <protection locked="0"/>
    </xf>
    <xf numFmtId="0" fontId="24" fillId="0" borderId="61" xfId="0" applyFont="1" applyFill="1" applyBorder="1" applyAlignment="1">
      <alignment horizontal="center" vertical="center"/>
    </xf>
    <xf numFmtId="0" fontId="25" fillId="0" borderId="19" xfId="0" applyFont="1" applyFill="1" applyBorder="1" applyAlignment="1" applyProtection="1">
      <alignment horizontal="center" vertical="center"/>
      <protection locked="0"/>
    </xf>
    <xf numFmtId="1" fontId="24" fillId="0" borderId="19" xfId="0" applyNumberFormat="1" applyFont="1" applyFill="1" applyBorder="1" applyAlignment="1">
      <alignment horizontal="center" vertical="center"/>
    </xf>
    <xf numFmtId="1" fontId="25" fillId="0" borderId="19" xfId="0" applyNumberFormat="1" applyFont="1" applyFill="1" applyBorder="1" applyAlignment="1">
      <alignment horizontal="center" vertical="center"/>
    </xf>
    <xf numFmtId="0" fontId="24" fillId="0" borderId="62" xfId="0" applyFont="1" applyFill="1" applyBorder="1" applyAlignment="1">
      <alignment vertical="center" wrapText="1"/>
    </xf>
    <xf numFmtId="0" fontId="24" fillId="0" borderId="62" xfId="0" applyFont="1" applyFill="1" applyBorder="1" applyAlignment="1">
      <alignment horizontal="center" vertical="center"/>
    </xf>
    <xf numFmtId="0" fontId="24" fillId="0" borderId="62" xfId="0" applyFont="1" applyFill="1" applyBorder="1" applyAlignment="1">
      <alignment horizontal="center" vertical="center" wrapText="1"/>
    </xf>
    <xf numFmtId="0" fontId="54" fillId="0" borderId="62" xfId="42" applyNumberFormat="1" applyFont="1" applyFill="1" applyBorder="1" applyAlignment="1" applyProtection="1">
      <alignment vertical="center" wrapText="1"/>
      <protection/>
    </xf>
    <xf numFmtId="0" fontId="25" fillId="0" borderId="61" xfId="0" applyFont="1" applyFill="1" applyBorder="1" applyAlignment="1" applyProtection="1">
      <alignment horizontal="center" vertical="center"/>
      <protection locked="0"/>
    </xf>
    <xf numFmtId="1" fontId="24" fillId="0" borderId="61" xfId="0" applyNumberFormat="1" applyFont="1" applyFill="1" applyBorder="1" applyAlignment="1">
      <alignment horizontal="center" vertical="center"/>
    </xf>
    <xf numFmtId="1" fontId="25" fillId="0" borderId="61" xfId="0" applyNumberFormat="1" applyFont="1" applyFill="1" applyBorder="1" applyAlignment="1">
      <alignment horizontal="center" vertical="center"/>
    </xf>
    <xf numFmtId="0" fontId="54" fillId="0" borderId="61" xfId="42" applyNumberFormat="1" applyFont="1" applyFill="1" applyBorder="1" applyAlignment="1" applyProtection="1">
      <alignment vertical="center" wrapText="1"/>
      <protection/>
    </xf>
    <xf numFmtId="0" fontId="24" fillId="0" borderId="57" xfId="0" applyFont="1" applyFill="1" applyBorder="1" applyAlignment="1">
      <alignment vertical="center" wrapText="1"/>
    </xf>
    <xf numFmtId="0" fontId="25" fillId="0" borderId="57" xfId="0" applyFont="1" applyFill="1" applyBorder="1" applyAlignment="1" applyProtection="1">
      <alignment horizontal="center" vertical="center"/>
      <protection locked="0"/>
    </xf>
    <xf numFmtId="1" fontId="24" fillId="0" borderId="57" xfId="0" applyNumberFormat="1" applyFont="1" applyFill="1" applyBorder="1" applyAlignment="1">
      <alignment horizontal="center" vertical="center"/>
    </xf>
    <xf numFmtId="1" fontId="25" fillId="0" borderId="57" xfId="0" applyNumberFormat="1" applyFont="1" applyFill="1" applyBorder="1" applyAlignment="1">
      <alignment horizontal="center" vertical="center"/>
    </xf>
    <xf numFmtId="1" fontId="24" fillId="0" borderId="57" xfId="0" applyNumberFormat="1" applyFont="1" applyFill="1" applyBorder="1" applyAlignment="1" applyProtection="1">
      <alignment horizontal="center" vertical="center"/>
      <protection locked="0"/>
    </xf>
    <xf numFmtId="0" fontId="24" fillId="0" borderId="57" xfId="0" applyFont="1" applyFill="1" applyBorder="1" applyAlignment="1">
      <alignment horizontal="center" vertical="center"/>
    </xf>
    <xf numFmtId="0" fontId="24" fillId="0" borderId="57" xfId="0" applyFont="1" applyFill="1" applyBorder="1" applyAlignment="1">
      <alignment horizontal="center" vertical="center" wrapText="1"/>
    </xf>
    <xf numFmtId="2" fontId="24" fillId="0" borderId="63" xfId="0" applyNumberFormat="1" applyFont="1" applyFill="1" applyBorder="1" applyAlignment="1" applyProtection="1">
      <alignment horizontal="left" vertical="center" wrapText="1"/>
      <protection locked="0"/>
    </xf>
    <xf numFmtId="0" fontId="24" fillId="0" borderId="64" xfId="0" applyFont="1" applyFill="1" applyBorder="1" applyAlignment="1">
      <alignment vertical="center" wrapText="1"/>
    </xf>
    <xf numFmtId="0" fontId="25" fillId="0" borderId="64" xfId="0" applyFont="1" applyFill="1" applyBorder="1" applyAlignment="1">
      <alignment horizontal="center" vertical="center" wrapText="1"/>
    </xf>
    <xf numFmtId="0" fontId="24" fillId="0" borderId="64" xfId="0" applyFont="1" applyFill="1" applyBorder="1" applyAlignment="1">
      <alignment horizontal="center" vertical="center" wrapText="1"/>
    </xf>
    <xf numFmtId="0" fontId="25" fillId="0" borderId="64" xfId="0" applyFont="1" applyFill="1" applyBorder="1" applyAlignment="1" applyProtection="1">
      <alignment horizontal="center" vertical="center" wrapText="1"/>
      <protection locked="0"/>
    </xf>
    <xf numFmtId="0" fontId="24" fillId="0" borderId="64" xfId="0" applyFont="1" applyFill="1" applyBorder="1" applyAlignment="1" applyProtection="1">
      <alignment horizontal="center" vertical="center" wrapText="1"/>
      <protection locked="0"/>
    </xf>
    <xf numFmtId="1" fontId="24" fillId="0" borderId="64" xfId="0" applyNumberFormat="1" applyFont="1" applyFill="1" applyBorder="1" applyAlignment="1" applyProtection="1">
      <alignment horizontal="center" vertical="center"/>
      <protection locked="0"/>
    </xf>
    <xf numFmtId="0" fontId="24" fillId="0" borderId="64" xfId="0" applyFont="1" applyFill="1" applyBorder="1" applyAlignment="1">
      <alignment horizontal="center" vertical="center"/>
    </xf>
    <xf numFmtId="2" fontId="24" fillId="0" borderId="65" xfId="0" applyNumberFormat="1" applyFont="1" applyFill="1" applyBorder="1" applyAlignment="1" applyProtection="1">
      <alignment horizontal="left" vertical="center" wrapText="1"/>
      <protection locked="0"/>
    </xf>
    <xf numFmtId="2" fontId="24" fillId="0" borderId="66" xfId="0" applyNumberFormat="1" applyFont="1" applyFill="1" applyBorder="1" applyAlignment="1" applyProtection="1">
      <alignment horizontal="left" vertical="center" wrapText="1"/>
      <protection locked="0"/>
    </xf>
    <xf numFmtId="2" fontId="24" fillId="0" borderId="67" xfId="0" applyNumberFormat="1" applyFont="1" applyFill="1" applyBorder="1" applyAlignment="1" applyProtection="1">
      <alignment horizontal="left" vertical="center" wrapText="1"/>
      <protection locked="0"/>
    </xf>
    <xf numFmtId="2" fontId="24" fillId="0" borderId="68" xfId="0" applyNumberFormat="1" applyFont="1" applyFill="1" applyBorder="1" applyAlignment="1" applyProtection="1">
      <alignment horizontal="left" vertical="center" wrapText="1"/>
      <protection locked="0"/>
    </xf>
    <xf numFmtId="2" fontId="24" fillId="0" borderId="69" xfId="0" applyNumberFormat="1" applyFont="1" applyFill="1" applyBorder="1" applyAlignment="1" applyProtection="1">
      <alignment horizontal="left" vertical="center" wrapText="1"/>
      <protection locked="0"/>
    </xf>
    <xf numFmtId="0" fontId="24" fillId="0" borderId="70" xfId="0" applyFont="1" applyFill="1" applyBorder="1" applyAlignment="1">
      <alignment vertical="center" wrapText="1"/>
    </xf>
    <xf numFmtId="0" fontId="25" fillId="0" borderId="70" xfId="0" applyFont="1" applyFill="1" applyBorder="1" applyAlignment="1" applyProtection="1">
      <alignment horizontal="center" vertical="center"/>
      <protection locked="0"/>
    </xf>
    <xf numFmtId="1" fontId="24" fillId="0" borderId="70" xfId="0" applyNumberFormat="1" applyFont="1" applyFill="1" applyBorder="1" applyAlignment="1">
      <alignment horizontal="center" vertical="center"/>
    </xf>
    <xf numFmtId="1" fontId="25" fillId="0" borderId="70" xfId="0" applyNumberFormat="1" applyFont="1" applyFill="1" applyBorder="1" applyAlignment="1">
      <alignment horizontal="center" vertical="center"/>
    </xf>
    <xf numFmtId="1" fontId="24" fillId="0" borderId="70" xfId="0" applyNumberFormat="1" applyFont="1" applyFill="1" applyBorder="1" applyAlignment="1" applyProtection="1">
      <alignment horizontal="center" vertical="center"/>
      <protection locked="0"/>
    </xf>
    <xf numFmtId="0" fontId="24" fillId="0" borderId="70" xfId="0" applyFont="1" applyFill="1" applyBorder="1" applyAlignment="1">
      <alignment horizontal="center" vertical="center"/>
    </xf>
    <xf numFmtId="0" fontId="24" fillId="0" borderId="70" xfId="0" applyFont="1" applyFill="1" applyBorder="1" applyAlignment="1">
      <alignment horizontal="center" vertical="center" wrapText="1"/>
    </xf>
    <xf numFmtId="0" fontId="24" fillId="0" borderId="71" xfId="0" applyFont="1" applyFill="1" applyBorder="1" applyAlignment="1">
      <alignment vertical="center" wrapText="1"/>
    </xf>
    <xf numFmtId="0" fontId="24" fillId="0" borderId="72" xfId="0" applyFont="1" applyFill="1" applyBorder="1" applyAlignment="1">
      <alignment vertical="center" wrapText="1"/>
    </xf>
    <xf numFmtId="0" fontId="24" fillId="0" borderId="73" xfId="0" applyFont="1" applyFill="1" applyBorder="1" applyAlignment="1">
      <alignment vertical="center" wrapText="1"/>
    </xf>
    <xf numFmtId="0" fontId="24" fillId="0" borderId="74" xfId="0" applyFont="1" applyFill="1" applyBorder="1" applyAlignment="1">
      <alignment vertical="center" wrapText="1"/>
    </xf>
    <xf numFmtId="0" fontId="24" fillId="0" borderId="75" xfId="0" applyFont="1" applyFill="1" applyBorder="1" applyAlignment="1">
      <alignment vertical="center" wrapText="1"/>
    </xf>
    <xf numFmtId="0" fontId="24" fillId="0" borderId="76" xfId="0" applyFont="1" applyFill="1" applyBorder="1" applyAlignment="1">
      <alignment vertical="center" wrapText="1"/>
    </xf>
    <xf numFmtId="0" fontId="56" fillId="0" borderId="0" xfId="0" applyFont="1" applyAlignment="1">
      <alignment vertical="center" wrapText="1"/>
    </xf>
    <xf numFmtId="0" fontId="48" fillId="0" borderId="0" xfId="0" applyFont="1" applyAlignment="1">
      <alignment vertical="center" wrapText="1"/>
    </xf>
    <xf numFmtId="2" fontId="24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4" fillId="0" borderId="0" xfId="0" applyFont="1" applyFill="1" applyBorder="1" applyAlignment="1">
      <alignment vertical="center" wrapText="1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1" fontId="24" fillId="0" borderId="0" xfId="0" applyNumberFormat="1" applyFont="1" applyFill="1" applyBorder="1" applyAlignment="1">
      <alignment horizontal="center" vertical="center"/>
    </xf>
    <xf numFmtId="1" fontId="25" fillId="0" borderId="0" xfId="0" applyNumberFormat="1" applyFont="1" applyFill="1" applyBorder="1" applyAlignment="1">
      <alignment horizontal="center" vertical="center"/>
    </xf>
    <xf numFmtId="1" fontId="24" fillId="0" borderId="0" xfId="0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>
      <alignment horizontal="center" vertical="center" wrapText="1"/>
    </xf>
    <xf numFmtId="0" fontId="27" fillId="0" borderId="32" xfId="53" applyFont="1" applyFill="1" applyBorder="1" applyAlignment="1">
      <alignment horizontal="center"/>
      <protection/>
    </xf>
    <xf numFmtId="0" fontId="27" fillId="0" borderId="77" xfId="53" applyFont="1" applyFill="1" applyBorder="1" applyAlignment="1">
      <alignment horizontal="center"/>
      <protection/>
    </xf>
    <xf numFmtId="0" fontId="27" fillId="0" borderId="78" xfId="53" applyFont="1" applyFill="1" applyBorder="1" applyAlignment="1">
      <alignment horizontal="center"/>
      <protection/>
    </xf>
    <xf numFmtId="0" fontId="27" fillId="0" borderId="0" xfId="0" applyFont="1" applyFill="1" applyAlignment="1">
      <alignment/>
    </xf>
    <xf numFmtId="0" fontId="26" fillId="0" borderId="31" xfId="53" applyFont="1" applyFill="1" applyBorder="1" applyAlignment="1">
      <alignment horizontal="center"/>
      <protection/>
    </xf>
    <xf numFmtId="0" fontId="26" fillId="0" borderId="17" xfId="53" applyFont="1" applyFill="1" applyBorder="1" applyAlignment="1">
      <alignment horizontal="center"/>
      <protection/>
    </xf>
    <xf numFmtId="0" fontId="26" fillId="0" borderId="24" xfId="53" applyFont="1" applyFill="1" applyBorder="1" applyAlignment="1">
      <alignment horizontal="center"/>
      <protection/>
    </xf>
    <xf numFmtId="0" fontId="27" fillId="0" borderId="30" xfId="53" applyFont="1" applyFill="1" applyBorder="1" applyAlignment="1">
      <alignment horizontal="center" vertical="center"/>
      <protection/>
    </xf>
    <xf numFmtId="0" fontId="27" fillId="0" borderId="14" xfId="53" applyFont="1" applyFill="1" applyBorder="1" applyAlignment="1">
      <alignment horizontal="center" vertical="center"/>
      <protection/>
    </xf>
    <xf numFmtId="0" fontId="27" fillId="0" borderId="22" xfId="53" applyFont="1" applyFill="1" applyBorder="1" applyAlignment="1">
      <alignment horizontal="center" vertical="center"/>
      <protection/>
    </xf>
    <xf numFmtId="0" fontId="27" fillId="0" borderId="31" xfId="53" applyFont="1" applyFill="1" applyBorder="1" applyAlignment="1">
      <alignment horizontal="center" vertical="center"/>
      <protection/>
    </xf>
    <xf numFmtId="0" fontId="27" fillId="0" borderId="17" xfId="53" applyFont="1" applyFill="1" applyBorder="1" applyAlignment="1">
      <alignment horizontal="center" vertical="center"/>
      <protection/>
    </xf>
    <xf numFmtId="0" fontId="27" fillId="0" borderId="24" xfId="53" applyFont="1" applyFill="1" applyBorder="1" applyAlignment="1">
      <alignment horizontal="center" vertical="center"/>
      <protection/>
    </xf>
    <xf numFmtId="0" fontId="43" fillId="0" borderId="0" xfId="0" applyFont="1" applyFill="1" applyAlignment="1">
      <alignment vertical="center"/>
    </xf>
    <xf numFmtId="0" fontId="43" fillId="35" borderId="0" xfId="0" applyFont="1" applyFill="1" applyAlignment="1">
      <alignment vertical="center"/>
    </xf>
    <xf numFmtId="0" fontId="44" fillId="0" borderId="0" xfId="0" applyFont="1" applyFill="1" applyAlignment="1">
      <alignment vertical="center"/>
    </xf>
    <xf numFmtId="0" fontId="44" fillId="36" borderId="0" xfId="0" applyFont="1" applyFill="1" applyAlignment="1">
      <alignment vertical="center"/>
    </xf>
    <xf numFmtId="0" fontId="41" fillId="35" borderId="19" xfId="0" applyFont="1" applyFill="1" applyBorder="1" applyAlignment="1" applyProtection="1">
      <alignment vertical="center" wrapText="1"/>
      <protection locked="0"/>
    </xf>
    <xf numFmtId="0" fontId="41" fillId="0" borderId="19" xfId="0" applyNumberFormat="1" applyFont="1" applyFill="1" applyBorder="1" applyAlignment="1" applyProtection="1">
      <alignment horizontal="center" vertical="center"/>
      <protection locked="0"/>
    </xf>
    <xf numFmtId="0" fontId="41" fillId="35" borderId="19" xfId="0" applyFont="1" applyFill="1" applyBorder="1" applyAlignment="1" applyProtection="1">
      <alignment horizontal="center" vertical="center"/>
      <protection locked="0"/>
    </xf>
    <xf numFmtId="0" fontId="41" fillId="35" borderId="19" xfId="0" applyFont="1" applyFill="1" applyBorder="1" applyAlignment="1">
      <alignment horizontal="center" vertical="center"/>
    </xf>
    <xf numFmtId="0" fontId="41" fillId="35" borderId="46" xfId="0" applyFont="1" applyFill="1" applyBorder="1" applyAlignment="1">
      <alignment horizontal="center" vertical="center"/>
    </xf>
    <xf numFmtId="0" fontId="42" fillId="35" borderId="50" xfId="0" applyFont="1" applyFill="1" applyBorder="1" applyAlignment="1">
      <alignment horizontal="center" vertical="center"/>
    </xf>
    <xf numFmtId="1" fontId="41" fillId="35" borderId="27" xfId="0" applyNumberFormat="1" applyFont="1" applyFill="1" applyBorder="1" applyAlignment="1" applyProtection="1">
      <alignment horizontal="center" vertical="center"/>
      <protection locked="0"/>
    </xf>
    <xf numFmtId="0" fontId="41" fillId="0" borderId="0" xfId="0" applyFont="1" applyFill="1" applyAlignment="1">
      <alignment vertical="center"/>
    </xf>
    <xf numFmtId="0" fontId="41" fillId="0" borderId="14" xfId="0" applyFont="1" applyFill="1" applyBorder="1" applyAlignment="1">
      <alignment horizontal="center" vertical="center"/>
    </xf>
    <xf numFmtId="0" fontId="41" fillId="36" borderId="0" xfId="0" applyFont="1" applyFill="1" applyAlignment="1">
      <alignment vertical="center"/>
    </xf>
    <xf numFmtId="0" fontId="41" fillId="35" borderId="14" xfId="0" applyFont="1" applyFill="1" applyBorder="1" applyAlignment="1" applyProtection="1">
      <alignment vertical="center" wrapText="1"/>
      <protection locked="0"/>
    </xf>
    <xf numFmtId="0" fontId="41" fillId="35" borderId="14" xfId="0" applyNumberFormat="1" applyFont="1" applyFill="1" applyBorder="1" applyAlignment="1" applyProtection="1">
      <alignment horizontal="center" vertical="center"/>
      <protection locked="0"/>
    </xf>
    <xf numFmtId="0" fontId="41" fillId="35" borderId="14" xfId="0" applyFont="1" applyFill="1" applyBorder="1" applyAlignment="1" applyProtection="1">
      <alignment horizontal="center" vertical="center"/>
      <protection locked="0"/>
    </xf>
    <xf numFmtId="0" fontId="41" fillId="35" borderId="14" xfId="0" applyFont="1" applyFill="1" applyBorder="1" applyAlignment="1">
      <alignment horizontal="center" vertical="center"/>
    </xf>
    <xf numFmtId="0" fontId="41" fillId="35" borderId="47" xfId="0" applyFont="1" applyFill="1" applyBorder="1" applyAlignment="1">
      <alignment horizontal="center" vertical="center"/>
    </xf>
    <xf numFmtId="0" fontId="42" fillId="0" borderId="79" xfId="0" applyFont="1" applyFill="1" applyBorder="1" applyAlignment="1">
      <alignment horizontal="center" vertical="center"/>
    </xf>
    <xf numFmtId="1" fontId="41" fillId="35" borderId="29" xfId="0" applyNumberFormat="1" applyFont="1" applyFill="1" applyBorder="1" applyAlignment="1" applyProtection="1">
      <alignment horizontal="center" vertical="center"/>
      <protection locked="0"/>
    </xf>
    <xf numFmtId="0" fontId="41" fillId="35" borderId="30" xfId="0" applyFont="1" applyFill="1" applyBorder="1" applyAlignment="1">
      <alignment horizontal="center" vertical="center"/>
    </xf>
    <xf numFmtId="0" fontId="42" fillId="35" borderId="79" xfId="0" applyFont="1" applyFill="1" applyBorder="1" applyAlignment="1">
      <alignment horizontal="center" vertical="center"/>
    </xf>
    <xf numFmtId="1" fontId="41" fillId="35" borderId="21" xfId="0" applyNumberFormat="1" applyFont="1" applyFill="1" applyBorder="1" applyAlignment="1">
      <alignment horizontal="center" vertical="center"/>
    </xf>
    <xf numFmtId="0" fontId="61" fillId="35" borderId="14" xfId="0" applyFont="1" applyFill="1" applyBorder="1" applyAlignment="1">
      <alignment horizontal="left" vertical="center" wrapText="1"/>
    </xf>
    <xf numFmtId="0" fontId="61" fillId="35" borderId="14" xfId="0" applyFont="1" applyFill="1" applyBorder="1" applyAlignment="1" applyProtection="1">
      <alignment horizontal="center" vertical="center" wrapText="1"/>
      <protection locked="0"/>
    </xf>
    <xf numFmtId="0" fontId="61" fillId="35" borderId="47" xfId="0" applyFont="1" applyFill="1" applyBorder="1" applyAlignment="1" applyProtection="1">
      <alignment horizontal="center" vertical="center" wrapText="1"/>
      <protection locked="0"/>
    </xf>
    <xf numFmtId="0" fontId="62" fillId="35" borderId="29" xfId="0" applyFont="1" applyFill="1" applyBorder="1" applyAlignment="1" applyProtection="1">
      <alignment horizontal="center" vertical="center" wrapText="1"/>
      <protection locked="0"/>
    </xf>
    <xf numFmtId="1" fontId="61" fillId="35" borderId="21" xfId="0" applyNumberFormat="1" applyFont="1" applyFill="1" applyBorder="1" applyAlignment="1">
      <alignment horizontal="center" vertical="center"/>
    </xf>
    <xf numFmtId="1" fontId="61" fillId="35" borderId="29" xfId="0" applyNumberFormat="1" applyFont="1" applyFill="1" applyBorder="1" applyAlignment="1" applyProtection="1">
      <alignment horizontal="center" vertical="center" wrapText="1"/>
      <protection locked="0"/>
    </xf>
    <xf numFmtId="0" fontId="61" fillId="35" borderId="30" xfId="0" applyFont="1" applyFill="1" applyBorder="1" applyAlignment="1" applyProtection="1">
      <alignment horizontal="center" vertical="center" wrapText="1"/>
      <protection locked="0"/>
    </xf>
    <xf numFmtId="0" fontId="41" fillId="35" borderId="17" xfId="0" applyFont="1" applyFill="1" applyBorder="1" applyAlignment="1" applyProtection="1">
      <alignment vertical="center" wrapText="1"/>
      <protection locked="0"/>
    </xf>
    <xf numFmtId="0" fontId="41" fillId="35" borderId="17" xfId="0" applyNumberFormat="1" applyFont="1" applyFill="1" applyBorder="1" applyAlignment="1" applyProtection="1">
      <alignment horizontal="center" vertical="center"/>
      <protection locked="0"/>
    </xf>
    <xf numFmtId="0" fontId="41" fillId="35" borderId="17" xfId="0" applyFont="1" applyFill="1" applyBorder="1" applyAlignment="1" applyProtection="1">
      <alignment horizontal="center" vertical="center"/>
      <protection locked="0"/>
    </xf>
    <xf numFmtId="0" fontId="41" fillId="35" borderId="17" xfId="0" applyFont="1" applyFill="1" applyBorder="1" applyAlignment="1">
      <alignment horizontal="center" vertical="center"/>
    </xf>
    <xf numFmtId="0" fontId="41" fillId="35" borderId="80" xfId="0" applyFont="1" applyFill="1" applyBorder="1" applyAlignment="1">
      <alignment horizontal="center" vertical="center"/>
    </xf>
    <xf numFmtId="0" fontId="42" fillId="35" borderId="81" xfId="0" applyFont="1" applyFill="1" applyBorder="1" applyAlignment="1">
      <alignment horizontal="center" vertical="center"/>
    </xf>
    <xf numFmtId="1" fontId="41" fillId="35" borderId="23" xfId="0" applyNumberFormat="1" applyFont="1" applyFill="1" applyBorder="1" applyAlignment="1">
      <alignment horizontal="center" vertical="center"/>
    </xf>
    <xf numFmtId="1" fontId="41" fillId="35" borderId="26" xfId="0" applyNumberFormat="1" applyFont="1" applyFill="1" applyBorder="1" applyAlignment="1" applyProtection="1">
      <alignment horizontal="center" vertical="center"/>
      <protection locked="0"/>
    </xf>
    <xf numFmtId="0" fontId="41" fillId="35" borderId="31" xfId="0" applyFont="1" applyFill="1" applyBorder="1" applyAlignment="1">
      <alignment horizontal="center" vertical="center"/>
    </xf>
    <xf numFmtId="0" fontId="41" fillId="35" borderId="19" xfId="0" applyFont="1" applyFill="1" applyBorder="1" applyAlignment="1" applyProtection="1">
      <alignment horizontal="left" vertical="center"/>
      <protection locked="0"/>
    </xf>
    <xf numFmtId="0" fontId="41" fillId="35" borderId="19" xfId="0" applyFont="1" applyFill="1" applyBorder="1" applyAlignment="1">
      <alignment horizontal="left" vertical="center"/>
    </xf>
    <xf numFmtId="0" fontId="42" fillId="35" borderId="27" xfId="0" applyFont="1" applyFill="1" applyBorder="1" applyAlignment="1" applyProtection="1">
      <alignment horizontal="center" vertical="center" wrapText="1"/>
      <protection locked="0"/>
    </xf>
    <xf numFmtId="1" fontId="41" fillId="35" borderId="82" xfId="0" applyNumberFormat="1" applyFont="1" applyFill="1" applyBorder="1" applyAlignment="1">
      <alignment horizontal="center" vertical="center"/>
    </xf>
    <xf numFmtId="1" fontId="41" fillId="35" borderId="13" xfId="0" applyNumberFormat="1" applyFont="1" applyFill="1" applyBorder="1" applyAlignment="1">
      <alignment horizontal="center" vertical="center"/>
    </xf>
    <xf numFmtId="1" fontId="41" fillId="35" borderId="19" xfId="0" applyNumberFormat="1" applyFont="1" applyFill="1" applyBorder="1" applyAlignment="1">
      <alignment horizontal="center" vertical="center"/>
    </xf>
    <xf numFmtId="0" fontId="41" fillId="35" borderId="14" xfId="0" applyFont="1" applyFill="1" applyBorder="1" applyAlignment="1" applyProtection="1">
      <alignment horizontal="left" vertical="center"/>
      <protection locked="0"/>
    </xf>
    <xf numFmtId="0" fontId="41" fillId="35" borderId="14" xfId="0" applyFont="1" applyFill="1" applyBorder="1" applyAlignment="1">
      <alignment horizontal="left" vertical="center"/>
    </xf>
    <xf numFmtId="0" fontId="42" fillId="35" borderId="29" xfId="0" applyFont="1" applyFill="1" applyBorder="1" applyAlignment="1" applyProtection="1">
      <alignment horizontal="center" vertical="center" wrapText="1"/>
      <protection locked="0"/>
    </xf>
    <xf numFmtId="1" fontId="41" fillId="35" borderId="30" xfId="0" applyNumberFormat="1" applyFont="1" applyFill="1" applyBorder="1" applyAlignment="1">
      <alignment horizontal="center" vertical="center"/>
    </xf>
    <xf numFmtId="1" fontId="41" fillId="35" borderId="14" xfId="0" applyNumberFormat="1" applyFont="1" applyFill="1" applyBorder="1" applyAlignment="1">
      <alignment horizontal="center" vertical="center"/>
    </xf>
    <xf numFmtId="0" fontId="41" fillId="35" borderId="17" xfId="0" applyFont="1" applyFill="1" applyBorder="1" applyAlignment="1" applyProtection="1">
      <alignment horizontal="left" vertical="center"/>
      <protection locked="0"/>
    </xf>
    <xf numFmtId="0" fontId="41" fillId="35" borderId="17" xfId="0" applyFont="1" applyFill="1" applyBorder="1" applyAlignment="1">
      <alignment horizontal="left" vertical="center"/>
    </xf>
    <xf numFmtId="0" fontId="42" fillId="35" borderId="26" xfId="0" applyFont="1" applyFill="1" applyBorder="1" applyAlignment="1" applyProtection="1">
      <alignment horizontal="center" vertical="center" wrapText="1"/>
      <protection locked="0"/>
    </xf>
    <xf numFmtId="1" fontId="41" fillId="35" borderId="31" xfId="0" applyNumberFormat="1" applyFont="1" applyFill="1" applyBorder="1" applyAlignment="1">
      <alignment horizontal="center" vertical="center"/>
    </xf>
    <xf numFmtId="1" fontId="41" fillId="35" borderId="17" xfId="0" applyNumberFormat="1" applyFont="1" applyFill="1" applyBorder="1" applyAlignment="1">
      <alignment horizontal="center" vertical="center"/>
    </xf>
    <xf numFmtId="0" fontId="42" fillId="35" borderId="83" xfId="0" applyFont="1" applyFill="1" applyBorder="1" applyAlignment="1">
      <alignment vertical="center" wrapText="1"/>
    </xf>
    <xf numFmtId="0" fontId="41" fillId="35" borderId="12" xfId="0" applyFont="1" applyFill="1" applyBorder="1" applyAlignment="1">
      <alignment horizontal="left" vertical="center"/>
    </xf>
    <xf numFmtId="0" fontId="41" fillId="35" borderId="12" xfId="0" applyFont="1" applyFill="1" applyBorder="1" applyAlignment="1">
      <alignment horizontal="center" vertical="center"/>
    </xf>
    <xf numFmtId="0" fontId="41" fillId="35" borderId="83" xfId="0" applyFont="1" applyFill="1" applyBorder="1" applyAlignment="1">
      <alignment horizontal="center" vertical="center"/>
    </xf>
    <xf numFmtId="0" fontId="42" fillId="37" borderId="84" xfId="0" applyFont="1" applyFill="1" applyBorder="1" applyAlignment="1" applyProtection="1">
      <alignment horizontal="center" vertical="center" wrapText="1"/>
      <protection locked="0"/>
    </xf>
    <xf numFmtId="1" fontId="41" fillId="35" borderId="18" xfId="0" applyNumberFormat="1" applyFont="1" applyFill="1" applyBorder="1" applyAlignment="1">
      <alignment horizontal="center" vertical="center"/>
    </xf>
    <xf numFmtId="1" fontId="41" fillId="35" borderId="84" xfId="0" applyNumberFormat="1" applyFont="1" applyFill="1" applyBorder="1" applyAlignment="1" applyProtection="1">
      <alignment horizontal="center" vertical="center"/>
      <protection locked="0"/>
    </xf>
    <xf numFmtId="1" fontId="41" fillId="35" borderId="49" xfId="0" applyNumberFormat="1" applyFont="1" applyFill="1" applyBorder="1" applyAlignment="1">
      <alignment horizontal="center" vertical="center"/>
    </xf>
    <xf numFmtId="1" fontId="41" fillId="35" borderId="12" xfId="0" applyNumberFormat="1" applyFont="1" applyFill="1" applyBorder="1" applyAlignment="1">
      <alignment horizontal="center" vertical="center"/>
    </xf>
    <xf numFmtId="0" fontId="42" fillId="35" borderId="19" xfId="0" applyFont="1" applyFill="1" applyBorder="1" applyAlignment="1">
      <alignment vertical="center" wrapText="1"/>
    </xf>
    <xf numFmtId="0" fontId="42" fillId="37" borderId="27" xfId="0" applyFont="1" applyFill="1" applyBorder="1" applyAlignment="1" applyProtection="1">
      <alignment horizontal="center" vertical="center" wrapText="1"/>
      <protection locked="0"/>
    </xf>
    <xf numFmtId="0" fontId="42" fillId="35" borderId="45" xfId="0" applyFont="1" applyFill="1" applyBorder="1" applyAlignment="1" applyProtection="1">
      <alignment horizontal="left" vertical="center" wrapText="1"/>
      <protection locked="0"/>
    </xf>
    <xf numFmtId="0" fontId="42" fillId="0" borderId="16" xfId="0" applyNumberFormat="1" applyFont="1" applyFill="1" applyBorder="1" applyAlignment="1" applyProtection="1">
      <alignment horizontal="center" vertical="center"/>
      <protection locked="0"/>
    </xf>
    <xf numFmtId="0" fontId="41" fillId="0" borderId="16" xfId="0" applyNumberFormat="1" applyFont="1" applyFill="1" applyBorder="1" applyAlignment="1" applyProtection="1">
      <alignment horizontal="center" vertical="center"/>
      <protection locked="0"/>
    </xf>
    <xf numFmtId="0" fontId="41" fillId="0" borderId="16" xfId="0" applyFont="1" applyFill="1" applyBorder="1" applyAlignment="1">
      <alignment horizontal="center" vertical="center"/>
    </xf>
    <xf numFmtId="0" fontId="41" fillId="35" borderId="44" xfId="0" applyFont="1" applyFill="1" applyBorder="1" applyAlignment="1">
      <alignment horizontal="center" vertical="center"/>
    </xf>
    <xf numFmtId="0" fontId="42" fillId="35" borderId="85" xfId="0" applyFont="1" applyFill="1" applyBorder="1" applyAlignment="1">
      <alignment horizontal="center" vertical="center"/>
    </xf>
    <xf numFmtId="1" fontId="41" fillId="35" borderId="86" xfId="0" applyNumberFormat="1" applyFont="1" applyFill="1" applyBorder="1" applyAlignment="1">
      <alignment horizontal="center" vertical="center"/>
    </xf>
    <xf numFmtId="1" fontId="41" fillId="35" borderId="85" xfId="0" applyNumberFormat="1" applyFont="1" applyFill="1" applyBorder="1" applyAlignment="1" applyProtection="1">
      <alignment horizontal="center" vertical="center"/>
      <protection locked="0"/>
    </xf>
    <xf numFmtId="0" fontId="41" fillId="35" borderId="45" xfId="0" applyFont="1" applyFill="1" applyBorder="1" applyAlignment="1">
      <alignment horizontal="center" vertical="center"/>
    </xf>
    <xf numFmtId="0" fontId="41" fillId="35" borderId="16" xfId="0" applyFont="1" applyFill="1" applyBorder="1" applyAlignment="1">
      <alignment horizontal="center" vertical="center"/>
    </xf>
    <xf numFmtId="0" fontId="44" fillId="0" borderId="13" xfId="0" applyFont="1" applyBorder="1" applyAlignment="1">
      <alignment vertical="center"/>
    </xf>
    <xf numFmtId="0" fontId="44" fillId="0" borderId="0" xfId="0" applyFont="1" applyFill="1" applyAlignment="1">
      <alignment vertical="center"/>
    </xf>
    <xf numFmtId="0" fontId="44" fillId="0" borderId="14" xfId="0" applyFont="1" applyFill="1" applyBorder="1" applyAlignment="1">
      <alignment horizontal="center" vertical="center"/>
    </xf>
    <xf numFmtId="0" fontId="44" fillId="35" borderId="0" xfId="0" applyFont="1" applyFill="1" applyAlignment="1">
      <alignment vertical="center"/>
    </xf>
    <xf numFmtId="0" fontId="44" fillId="0" borderId="30" xfId="0" applyFont="1" applyBorder="1" applyAlignment="1">
      <alignment vertical="center"/>
    </xf>
    <xf numFmtId="0" fontId="44" fillId="0" borderId="57" xfId="0" applyFont="1" applyBorder="1" applyAlignment="1">
      <alignment vertical="center"/>
    </xf>
    <xf numFmtId="0" fontId="39" fillId="38" borderId="15" xfId="0" applyFont="1" applyFill="1" applyBorder="1" applyAlignment="1" applyProtection="1">
      <alignment horizontal="right" vertical="center" wrapText="1"/>
      <protection locked="0"/>
    </xf>
    <xf numFmtId="0" fontId="39" fillId="39" borderId="15" xfId="0" applyFont="1" applyFill="1" applyBorder="1" applyAlignment="1">
      <alignment horizontal="center" vertical="center"/>
    </xf>
    <xf numFmtId="0" fontId="39" fillId="38" borderId="15" xfId="0" applyFont="1" applyFill="1" applyBorder="1" applyAlignment="1">
      <alignment horizontal="center" vertical="center"/>
    </xf>
    <xf numFmtId="1" fontId="39" fillId="38" borderId="25" xfId="0" applyNumberFormat="1" applyFont="1" applyFill="1" applyBorder="1" applyAlignment="1">
      <alignment horizontal="center" vertical="center"/>
    </xf>
    <xf numFmtId="1" fontId="39" fillId="38" borderId="87" xfId="0" applyNumberFormat="1" applyFont="1" applyFill="1" applyBorder="1" applyAlignment="1">
      <alignment horizontal="center" vertical="center"/>
    </xf>
    <xf numFmtId="1" fontId="39" fillId="38" borderId="35" xfId="0" applyNumberFormat="1" applyFont="1" applyFill="1" applyBorder="1" applyAlignment="1">
      <alignment horizontal="center" vertical="center"/>
    </xf>
    <xf numFmtId="1" fontId="39" fillId="38" borderId="15" xfId="0" applyNumberFormat="1" applyFont="1" applyFill="1" applyBorder="1" applyAlignment="1">
      <alignment horizontal="center" vertical="center"/>
    </xf>
    <xf numFmtId="1" fontId="39" fillId="38" borderId="41" xfId="0" applyNumberFormat="1" applyFont="1" applyFill="1" applyBorder="1" applyAlignment="1">
      <alignment horizontal="center" vertical="center"/>
    </xf>
    <xf numFmtId="1" fontId="39" fillId="38" borderId="88" xfId="0" applyNumberFormat="1" applyFont="1" applyFill="1" applyBorder="1" applyAlignment="1">
      <alignment horizontal="center" vertical="center"/>
    </xf>
    <xf numFmtId="0" fontId="39" fillId="38" borderId="89" xfId="0" applyFont="1" applyFill="1" applyBorder="1" applyAlignment="1" applyProtection="1">
      <alignment horizontal="center" vertical="center" wrapText="1"/>
      <protection locked="0"/>
    </xf>
    <xf numFmtId="0" fontId="39" fillId="39" borderId="89" xfId="0" applyFont="1" applyFill="1" applyBorder="1" applyAlignment="1">
      <alignment horizontal="center" vertical="center"/>
    </xf>
    <xf numFmtId="0" fontId="39" fillId="38" borderId="89" xfId="0" applyFont="1" applyFill="1" applyBorder="1" applyAlignment="1">
      <alignment horizontal="center" vertical="center"/>
    </xf>
    <xf numFmtId="0" fontId="39" fillId="38" borderId="90" xfId="0" applyFont="1" applyFill="1" applyBorder="1" applyAlignment="1">
      <alignment horizontal="center" vertical="center"/>
    </xf>
    <xf numFmtId="1" fontId="39" fillId="38" borderId="91" xfId="0" applyNumberFormat="1" applyFont="1" applyFill="1" applyBorder="1" applyAlignment="1">
      <alignment horizontal="center" vertical="center"/>
    </xf>
    <xf numFmtId="1" fontId="39" fillId="38" borderId="92" xfId="0" applyNumberFormat="1" applyFont="1" applyFill="1" applyBorder="1" applyAlignment="1">
      <alignment horizontal="center" vertical="center"/>
    </xf>
    <xf numFmtId="1" fontId="39" fillId="38" borderId="89" xfId="0" applyNumberFormat="1" applyFont="1" applyFill="1" applyBorder="1" applyAlignment="1">
      <alignment horizontal="center" vertical="center"/>
    </xf>
    <xf numFmtId="1" fontId="39" fillId="38" borderId="93" xfId="0" applyNumberFormat="1" applyFont="1" applyFill="1" applyBorder="1" applyAlignment="1">
      <alignment horizontal="center" vertical="center"/>
    </xf>
    <xf numFmtId="0" fontId="58" fillId="40" borderId="91" xfId="0" applyFont="1" applyFill="1" applyBorder="1" applyAlignment="1">
      <alignment horizontal="center" vertical="center"/>
    </xf>
    <xf numFmtId="0" fontId="58" fillId="40" borderId="89" xfId="0" applyFont="1" applyFill="1" applyBorder="1" applyAlignment="1">
      <alignment horizontal="center" vertical="center"/>
    </xf>
    <xf numFmtId="0" fontId="58" fillId="40" borderId="90" xfId="0" applyFont="1" applyFill="1" applyBorder="1" applyAlignment="1">
      <alignment horizontal="center" vertical="center"/>
    </xf>
    <xf numFmtId="0" fontId="58" fillId="40" borderId="25" xfId="0" applyFont="1" applyFill="1" applyBorder="1" applyAlignment="1">
      <alignment horizontal="center" vertical="center"/>
    </xf>
    <xf numFmtId="0" fontId="58" fillId="40" borderId="92" xfId="0" applyFont="1" applyFill="1" applyBorder="1" applyAlignment="1">
      <alignment horizontal="center" vertical="center"/>
    </xf>
    <xf numFmtId="0" fontId="58" fillId="41" borderId="89" xfId="0" applyFont="1" applyFill="1" applyBorder="1" applyAlignment="1">
      <alignment horizontal="center" vertical="center"/>
    </xf>
    <xf numFmtId="1" fontId="58" fillId="40" borderId="92" xfId="0" applyNumberFormat="1" applyFont="1" applyFill="1" applyBorder="1" applyAlignment="1">
      <alignment horizontal="center" vertical="center"/>
    </xf>
    <xf numFmtId="0" fontId="59" fillId="0" borderId="19" xfId="0" applyFont="1" applyFill="1" applyBorder="1" applyAlignment="1">
      <alignment horizontal="center" vertical="center"/>
    </xf>
    <xf numFmtId="0" fontId="44" fillId="0" borderId="19" xfId="0" applyFont="1" applyFill="1" applyBorder="1" applyAlignment="1">
      <alignment horizontal="center" vertical="center"/>
    </xf>
    <xf numFmtId="0" fontId="59" fillId="0" borderId="46" xfId="0" applyFont="1" applyFill="1" applyBorder="1" applyAlignment="1">
      <alignment horizontal="center" vertical="center"/>
    </xf>
    <xf numFmtId="1" fontId="59" fillId="0" borderId="27" xfId="0" applyNumberFormat="1" applyFont="1" applyFill="1" applyBorder="1" applyAlignment="1">
      <alignment horizontal="center" vertical="center"/>
    </xf>
    <xf numFmtId="1" fontId="59" fillId="0" borderId="18" xfId="0" applyNumberFormat="1" applyFont="1" applyFill="1" applyBorder="1" applyAlignment="1">
      <alignment horizontal="center" vertical="center"/>
    </xf>
    <xf numFmtId="1" fontId="59" fillId="0" borderId="13" xfId="0" applyNumberFormat="1" applyFont="1" applyFill="1" applyBorder="1" applyAlignment="1">
      <alignment horizontal="center" vertical="center"/>
    </xf>
    <xf numFmtId="1" fontId="59" fillId="0" borderId="19" xfId="0" applyNumberFormat="1" applyFont="1" applyFill="1" applyBorder="1" applyAlignment="1">
      <alignment horizontal="center" vertical="center"/>
    </xf>
    <xf numFmtId="1" fontId="44" fillId="0" borderId="19" xfId="0" applyNumberFormat="1" applyFont="1" applyFill="1" applyBorder="1" applyAlignment="1">
      <alignment horizontal="center" vertical="center"/>
    </xf>
    <xf numFmtId="0" fontId="59" fillId="0" borderId="14" xfId="0" applyFont="1" applyFill="1" applyBorder="1" applyAlignment="1">
      <alignment horizontal="center" vertical="center"/>
    </xf>
    <xf numFmtId="0" fontId="59" fillId="0" borderId="47" xfId="0" applyFont="1" applyFill="1" applyBorder="1" applyAlignment="1">
      <alignment horizontal="center" vertical="center"/>
    </xf>
    <xf numFmtId="1" fontId="59" fillId="0" borderId="29" xfId="0" applyNumberFormat="1" applyFont="1" applyFill="1" applyBorder="1" applyAlignment="1">
      <alignment horizontal="center" vertical="center"/>
    </xf>
    <xf numFmtId="1" fontId="59" fillId="0" borderId="21" xfId="0" applyNumberFormat="1" applyFont="1" applyFill="1" applyBorder="1" applyAlignment="1">
      <alignment horizontal="center" vertical="center"/>
    </xf>
    <xf numFmtId="1" fontId="59" fillId="0" borderId="30" xfId="0" applyNumberFormat="1" applyFont="1" applyFill="1" applyBorder="1" applyAlignment="1">
      <alignment horizontal="center" vertical="center"/>
    </xf>
    <xf numFmtId="1" fontId="59" fillId="0" borderId="14" xfId="0" applyNumberFormat="1" applyFont="1" applyFill="1" applyBorder="1" applyAlignment="1">
      <alignment horizontal="center" vertical="center"/>
    </xf>
    <xf numFmtId="1" fontId="44" fillId="0" borderId="14" xfId="0" applyNumberFormat="1" applyFont="1" applyFill="1" applyBorder="1" applyAlignment="1">
      <alignment horizontal="center" vertical="center"/>
    </xf>
    <xf numFmtId="1" fontId="59" fillId="0" borderId="82" xfId="0" applyNumberFormat="1" applyFont="1" applyFill="1" applyBorder="1" applyAlignment="1">
      <alignment horizontal="center" vertical="center"/>
    </xf>
    <xf numFmtId="1" fontId="59" fillId="0" borderId="87" xfId="0" applyNumberFormat="1" applyFont="1" applyFill="1" applyBorder="1" applyAlignment="1">
      <alignment horizontal="center" vertical="center"/>
    </xf>
    <xf numFmtId="0" fontId="44" fillId="0" borderId="57" xfId="0" applyFont="1" applyFill="1" applyBorder="1" applyAlignment="1" applyProtection="1">
      <alignment horizontal="center" vertical="center" wrapText="1"/>
      <protection locked="0"/>
    </xf>
    <xf numFmtId="0" fontId="44" fillId="0" borderId="57" xfId="0" applyFont="1" applyFill="1" applyBorder="1" applyAlignment="1" applyProtection="1">
      <alignment vertical="center" wrapText="1"/>
      <protection locked="0"/>
    </xf>
    <xf numFmtId="0" fontId="44" fillId="0" borderId="58" xfId="0" applyFont="1" applyFill="1" applyBorder="1" applyAlignment="1" applyProtection="1">
      <alignment vertical="center" wrapText="1"/>
      <protection locked="0"/>
    </xf>
    <xf numFmtId="0" fontId="59" fillId="0" borderId="59" xfId="0" applyFont="1" applyFill="1" applyBorder="1" applyAlignment="1" applyProtection="1">
      <alignment horizontal="center" vertical="center" wrapText="1"/>
      <protection locked="0"/>
    </xf>
    <xf numFmtId="1" fontId="59" fillId="0" borderId="94" xfId="0" applyNumberFormat="1" applyFont="1" applyFill="1" applyBorder="1" applyAlignment="1">
      <alignment horizontal="center" vertical="center"/>
    </xf>
    <xf numFmtId="1" fontId="44" fillId="0" borderId="59" xfId="0" applyNumberFormat="1" applyFont="1" applyFill="1" applyBorder="1" applyAlignment="1" applyProtection="1">
      <alignment horizontal="center" vertical="center" wrapText="1"/>
      <protection locked="0"/>
    </xf>
    <xf numFmtId="0" fontId="44" fillId="0" borderId="60" xfId="0" applyFont="1" applyFill="1" applyBorder="1" applyAlignment="1" applyProtection="1">
      <alignment horizontal="center" vertical="center" wrapText="1"/>
      <protection locked="0"/>
    </xf>
    <xf numFmtId="1" fontId="44" fillId="42" borderId="19" xfId="0" applyNumberFormat="1" applyFont="1" applyFill="1" applyBorder="1" applyAlignment="1">
      <alignment horizontal="center" vertical="center"/>
    </xf>
    <xf numFmtId="1" fontId="44" fillId="42" borderId="14" xfId="0" applyNumberFormat="1" applyFont="1" applyFill="1" applyBorder="1" applyAlignment="1">
      <alignment horizontal="center" vertical="center"/>
    </xf>
    <xf numFmtId="0" fontId="44" fillId="42" borderId="57" xfId="0" applyFont="1" applyFill="1" applyBorder="1" applyAlignment="1" applyProtection="1">
      <alignment horizontal="center" vertical="center" wrapText="1"/>
      <protection locked="0"/>
    </xf>
    <xf numFmtId="1" fontId="59" fillId="42" borderId="19" xfId="0" applyNumberFormat="1" applyFont="1" applyFill="1" applyBorder="1" applyAlignment="1">
      <alignment horizontal="center" vertical="center"/>
    </xf>
    <xf numFmtId="1" fontId="59" fillId="42" borderId="14" xfId="0" applyNumberFormat="1" applyFont="1" applyFill="1" applyBorder="1" applyAlignment="1">
      <alignment horizontal="center" vertical="center"/>
    </xf>
    <xf numFmtId="0" fontId="44" fillId="0" borderId="95" xfId="0" applyFont="1" applyFill="1" applyBorder="1" applyAlignment="1">
      <alignment vertical="center" wrapText="1"/>
    </xf>
    <xf numFmtId="0" fontId="44" fillId="0" borderId="19" xfId="0" applyFont="1" applyFill="1" applyBorder="1" applyAlignment="1" applyProtection="1">
      <alignment horizontal="center" vertical="center" wrapText="1"/>
      <protection locked="0"/>
    </xf>
    <xf numFmtId="0" fontId="44" fillId="0" borderId="19" xfId="0" applyFont="1" applyFill="1" applyBorder="1" applyAlignment="1" applyProtection="1">
      <alignment vertical="center" wrapText="1"/>
      <protection locked="0"/>
    </xf>
    <xf numFmtId="0" fontId="44" fillId="0" borderId="46" xfId="0" applyFont="1" applyFill="1" applyBorder="1" applyAlignment="1" applyProtection="1">
      <alignment vertical="center" wrapText="1"/>
      <protection locked="0"/>
    </xf>
    <xf numFmtId="0" fontId="59" fillId="0" borderId="27" xfId="0" applyFont="1" applyFill="1" applyBorder="1" applyAlignment="1">
      <alignment horizontal="center" vertical="center"/>
    </xf>
    <xf numFmtId="0" fontId="44" fillId="0" borderId="13" xfId="0" applyFont="1" applyFill="1" applyBorder="1" applyAlignment="1">
      <alignment horizontal="center" vertical="center"/>
    </xf>
    <xf numFmtId="0" fontId="44" fillId="0" borderId="27" xfId="0" applyFont="1" applyFill="1" applyBorder="1" applyAlignment="1" applyProtection="1">
      <alignment horizontal="center" vertical="center" wrapText="1"/>
      <protection locked="0"/>
    </xf>
    <xf numFmtId="0" fontId="44" fillId="0" borderId="96" xfId="0" applyFont="1" applyFill="1" applyBorder="1" applyAlignment="1">
      <alignment vertical="center" wrapText="1"/>
    </xf>
    <xf numFmtId="0" fontId="44" fillId="0" borderId="14" xfId="0" applyFont="1" applyFill="1" applyBorder="1" applyAlignment="1" applyProtection="1">
      <alignment horizontal="center" vertical="center" wrapText="1"/>
      <protection locked="0"/>
    </xf>
    <xf numFmtId="0" fontId="44" fillId="0" borderId="14" xfId="0" applyFont="1" applyFill="1" applyBorder="1" applyAlignment="1" applyProtection="1">
      <alignment vertical="center" wrapText="1"/>
      <protection locked="0"/>
    </xf>
    <xf numFmtId="0" fontId="44" fillId="0" borderId="47" xfId="0" applyFont="1" applyFill="1" applyBorder="1" applyAlignment="1" applyProtection="1">
      <alignment vertical="center" wrapText="1"/>
      <protection locked="0"/>
    </xf>
    <xf numFmtId="0" fontId="59" fillId="0" borderId="29" xfId="0" applyFont="1" applyFill="1" applyBorder="1" applyAlignment="1">
      <alignment horizontal="center" vertical="center"/>
    </xf>
    <xf numFmtId="0" fontId="44" fillId="0" borderId="30" xfId="0" applyFont="1" applyFill="1" applyBorder="1" applyAlignment="1">
      <alignment horizontal="center" vertical="center"/>
    </xf>
    <xf numFmtId="0" fontId="44" fillId="0" borderId="29" xfId="0" applyFont="1" applyFill="1" applyBorder="1" applyAlignment="1" applyProtection="1">
      <alignment horizontal="center" vertical="center" wrapText="1"/>
      <protection locked="0"/>
    </xf>
    <xf numFmtId="0" fontId="44" fillId="0" borderId="54" xfId="0" applyFont="1" applyFill="1" applyBorder="1" applyAlignment="1">
      <alignment vertical="center" wrapText="1"/>
    </xf>
    <xf numFmtId="0" fontId="44" fillId="0" borderId="51" xfId="0" applyFont="1" applyFill="1" applyBorder="1" applyAlignment="1">
      <alignment vertical="center" wrapText="1"/>
    </xf>
    <xf numFmtId="0" fontId="59" fillId="0" borderId="59" xfId="0" applyFont="1" applyFill="1" applyBorder="1" applyAlignment="1">
      <alignment horizontal="center" vertical="center"/>
    </xf>
    <xf numFmtId="0" fontId="44" fillId="0" borderId="60" xfId="0" applyFont="1" applyFill="1" applyBorder="1" applyAlignment="1">
      <alignment horizontal="center" vertical="center"/>
    </xf>
    <xf numFmtId="0" fontId="44" fillId="0" borderId="59" xfId="0" applyFont="1" applyFill="1" applyBorder="1" applyAlignment="1" applyProtection="1">
      <alignment horizontal="center" vertical="center" wrapText="1"/>
      <protection locked="0"/>
    </xf>
    <xf numFmtId="0" fontId="44" fillId="0" borderId="57" xfId="0" applyFont="1" applyFill="1" applyBorder="1" applyAlignment="1">
      <alignment horizontal="center" vertical="center"/>
    </xf>
    <xf numFmtId="1" fontId="41" fillId="43" borderId="13" xfId="0" applyNumberFormat="1" applyFont="1" applyFill="1" applyBorder="1" applyAlignment="1">
      <alignment horizontal="center" vertical="center"/>
    </xf>
    <xf numFmtId="1" fontId="41" fillId="43" borderId="19" xfId="0" applyNumberFormat="1" applyFont="1" applyFill="1" applyBorder="1" applyAlignment="1">
      <alignment horizontal="center" vertical="center"/>
    </xf>
    <xf numFmtId="1" fontId="41" fillId="43" borderId="30" xfId="0" applyNumberFormat="1" applyFont="1" applyFill="1" applyBorder="1" applyAlignment="1">
      <alignment horizontal="center" vertical="center"/>
    </xf>
    <xf numFmtId="1" fontId="41" fillId="43" borderId="14" xfId="0" applyNumberFormat="1" applyFont="1" applyFill="1" applyBorder="1" applyAlignment="1">
      <alignment horizontal="center" vertical="center"/>
    </xf>
    <xf numFmtId="1" fontId="41" fillId="43" borderId="22" xfId="0" applyNumberFormat="1" applyFont="1" applyFill="1" applyBorder="1" applyAlignment="1">
      <alignment horizontal="center" vertical="center"/>
    </xf>
    <xf numFmtId="1" fontId="42" fillId="43" borderId="30" xfId="0" applyNumberFormat="1" applyFont="1" applyFill="1" applyBorder="1" applyAlignment="1">
      <alignment horizontal="center" vertical="center"/>
    </xf>
    <xf numFmtId="0" fontId="62" fillId="43" borderId="30" xfId="0" applyFont="1" applyFill="1" applyBorder="1" applyAlignment="1" applyProtection="1">
      <alignment horizontal="center" vertical="center" wrapText="1"/>
      <protection locked="0"/>
    </xf>
    <xf numFmtId="0" fontId="61" fillId="43" borderId="14" xfId="0" applyFont="1" applyFill="1" applyBorder="1" applyAlignment="1" applyProtection="1">
      <alignment horizontal="center" vertical="center" wrapText="1"/>
      <protection locked="0"/>
    </xf>
    <xf numFmtId="1" fontId="42" fillId="43" borderId="31" xfId="0" applyNumberFormat="1" applyFont="1" applyFill="1" applyBorder="1" applyAlignment="1">
      <alignment horizontal="center" vertical="center"/>
    </xf>
    <xf numFmtId="1" fontId="41" fillId="43" borderId="31" xfId="0" applyNumberFormat="1" applyFont="1" applyFill="1" applyBorder="1" applyAlignment="1">
      <alignment horizontal="center" vertical="center"/>
    </xf>
    <xf numFmtId="1" fontId="41" fillId="43" borderId="17" xfId="0" applyNumberFormat="1" applyFont="1" applyFill="1" applyBorder="1" applyAlignment="1">
      <alignment horizontal="center" vertical="center"/>
    </xf>
    <xf numFmtId="1" fontId="41" fillId="43" borderId="24" xfId="0" applyNumberFormat="1" applyFont="1" applyFill="1" applyBorder="1" applyAlignment="1">
      <alignment horizontal="center" vertical="center"/>
    </xf>
    <xf numFmtId="1" fontId="41" fillId="43" borderId="46" xfId="0" applyNumberFormat="1" applyFont="1" applyFill="1" applyBorder="1" applyAlignment="1">
      <alignment horizontal="center" vertical="center"/>
    </xf>
    <xf numFmtId="1" fontId="41" fillId="43" borderId="47" xfId="0" applyNumberFormat="1" applyFont="1" applyFill="1" applyBorder="1" applyAlignment="1">
      <alignment horizontal="center" vertical="center"/>
    </xf>
    <xf numFmtId="1" fontId="41" fillId="43" borderId="80" xfId="0" applyNumberFormat="1" applyFont="1" applyFill="1" applyBorder="1" applyAlignment="1">
      <alignment horizontal="center" vertical="center"/>
    </xf>
    <xf numFmtId="1" fontId="41" fillId="43" borderId="49" xfId="0" applyNumberFormat="1" applyFont="1" applyFill="1" applyBorder="1" applyAlignment="1">
      <alignment horizontal="center" vertical="center"/>
    </xf>
    <xf numFmtId="1" fontId="41" fillId="43" borderId="12" xfId="0" applyNumberFormat="1" applyFont="1" applyFill="1" applyBorder="1" applyAlignment="1">
      <alignment horizontal="center" vertical="center"/>
    </xf>
    <xf numFmtId="1" fontId="41" fillId="43" borderId="83" xfId="0" applyNumberFormat="1" applyFont="1" applyFill="1" applyBorder="1" applyAlignment="1">
      <alignment horizontal="center" vertical="center"/>
    </xf>
    <xf numFmtId="1" fontId="41" fillId="43" borderId="45" xfId="0" applyNumberFormat="1" applyFont="1" applyFill="1" applyBorder="1" applyAlignment="1">
      <alignment horizontal="center" vertical="center"/>
    </xf>
    <xf numFmtId="1" fontId="41" fillId="43" borderId="16" xfId="0" applyNumberFormat="1" applyFont="1" applyFill="1" applyBorder="1" applyAlignment="1">
      <alignment horizontal="center" vertical="center"/>
    </xf>
    <xf numFmtId="1" fontId="41" fillId="43" borderId="44" xfId="0" applyNumberFormat="1" applyFont="1" applyFill="1" applyBorder="1" applyAlignment="1">
      <alignment horizontal="center" vertical="center"/>
    </xf>
    <xf numFmtId="0" fontId="41" fillId="44" borderId="19" xfId="0" applyFont="1" applyFill="1" applyBorder="1" applyAlignment="1">
      <alignment horizontal="center" vertical="center"/>
    </xf>
    <xf numFmtId="0" fontId="41" fillId="44" borderId="14" xfId="0" applyFont="1" applyFill="1" applyBorder="1" applyAlignment="1">
      <alignment horizontal="center" vertical="center"/>
    </xf>
    <xf numFmtId="0" fontId="61" fillId="44" borderId="14" xfId="0" applyFont="1" applyFill="1" applyBorder="1" applyAlignment="1" applyProtection="1">
      <alignment horizontal="center" vertical="center" wrapText="1"/>
      <protection locked="0"/>
    </xf>
    <xf numFmtId="0" fontId="41" fillId="44" borderId="17" xfId="0" applyFont="1" applyFill="1" applyBorder="1" applyAlignment="1">
      <alignment horizontal="center" vertical="center"/>
    </xf>
    <xf numFmtId="1" fontId="41" fillId="44" borderId="19" xfId="0" applyNumberFormat="1" applyFont="1" applyFill="1" applyBorder="1" applyAlignment="1">
      <alignment horizontal="center" vertical="center"/>
    </xf>
    <xf numFmtId="1" fontId="41" fillId="44" borderId="14" xfId="0" applyNumberFormat="1" applyFont="1" applyFill="1" applyBorder="1" applyAlignment="1">
      <alignment horizontal="center" vertical="center"/>
    </xf>
    <xf numFmtId="1" fontId="41" fillId="44" borderId="17" xfId="0" applyNumberFormat="1" applyFont="1" applyFill="1" applyBorder="1" applyAlignment="1">
      <alignment horizontal="center" vertical="center"/>
    </xf>
    <xf numFmtId="1" fontId="41" fillId="44" borderId="12" xfId="0" applyNumberFormat="1" applyFont="1" applyFill="1" applyBorder="1" applyAlignment="1">
      <alignment horizontal="center" vertical="center"/>
    </xf>
    <xf numFmtId="0" fontId="41" fillId="44" borderId="16" xfId="0" applyFont="1" applyFill="1" applyBorder="1" applyAlignment="1">
      <alignment horizontal="center" vertical="center"/>
    </xf>
    <xf numFmtId="1" fontId="59" fillId="42" borderId="46" xfId="0" applyNumberFormat="1" applyFont="1" applyFill="1" applyBorder="1" applyAlignment="1">
      <alignment horizontal="center" vertical="center"/>
    </xf>
    <xf numFmtId="1" fontId="59" fillId="42" borderId="47" xfId="0" applyNumberFormat="1" applyFont="1" applyFill="1" applyBorder="1" applyAlignment="1">
      <alignment horizontal="center" vertical="center"/>
    </xf>
    <xf numFmtId="0" fontId="44" fillId="42" borderId="58" xfId="0" applyFont="1" applyFill="1" applyBorder="1" applyAlignment="1" applyProtection="1">
      <alignment horizontal="center" vertical="center" wrapText="1"/>
      <protection locked="0"/>
    </xf>
    <xf numFmtId="1" fontId="42" fillId="44" borderId="19" xfId="0" applyNumberFormat="1" applyFont="1" applyFill="1" applyBorder="1" applyAlignment="1">
      <alignment horizontal="center" vertical="center"/>
    </xf>
    <xf numFmtId="1" fontId="41" fillId="44" borderId="19" xfId="0" applyNumberFormat="1" applyFont="1" applyFill="1" applyBorder="1" applyAlignment="1" applyProtection="1">
      <alignment horizontal="center" vertical="center"/>
      <protection locked="0"/>
    </xf>
    <xf numFmtId="1" fontId="41" fillId="44" borderId="46" xfId="0" applyNumberFormat="1" applyFont="1" applyFill="1" applyBorder="1" applyAlignment="1" applyProtection="1">
      <alignment horizontal="center" vertical="center"/>
      <protection locked="0"/>
    </xf>
    <xf numFmtId="1" fontId="42" fillId="44" borderId="14" xfId="0" applyNumberFormat="1" applyFont="1" applyFill="1" applyBorder="1" applyAlignment="1">
      <alignment horizontal="center" vertical="center"/>
    </xf>
    <xf numFmtId="1" fontId="41" fillId="44" borderId="14" xfId="0" applyNumberFormat="1" applyFont="1" applyFill="1" applyBorder="1" applyAlignment="1" applyProtection="1">
      <alignment horizontal="center" vertical="center"/>
      <protection locked="0"/>
    </xf>
    <xf numFmtId="1" fontId="41" fillId="44" borderId="47" xfId="0" applyNumberFormat="1" applyFont="1" applyFill="1" applyBorder="1" applyAlignment="1" applyProtection="1">
      <alignment horizontal="center" vertical="center"/>
      <protection locked="0"/>
    </xf>
    <xf numFmtId="1" fontId="42" fillId="44" borderId="57" xfId="0" applyNumberFormat="1" applyFont="1" applyFill="1" applyBorder="1" applyAlignment="1">
      <alignment horizontal="center" vertical="center"/>
    </xf>
    <xf numFmtId="1" fontId="41" fillId="44" borderId="57" xfId="0" applyNumberFormat="1" applyFont="1" applyFill="1" applyBorder="1" applyAlignment="1" applyProtection="1">
      <alignment horizontal="center" vertical="center"/>
      <protection locked="0"/>
    </xf>
    <xf numFmtId="1" fontId="41" fillId="44" borderId="58" xfId="0" applyNumberFormat="1" applyFont="1" applyFill="1" applyBorder="1" applyAlignment="1" applyProtection="1">
      <alignment horizontal="center" vertical="center"/>
      <protection locked="0"/>
    </xf>
    <xf numFmtId="0" fontId="59" fillId="42" borderId="19" xfId="0" applyFont="1" applyFill="1" applyBorder="1" applyAlignment="1" applyProtection="1">
      <alignment horizontal="center" vertical="center" wrapText="1"/>
      <protection locked="0"/>
    </xf>
    <xf numFmtId="0" fontId="44" fillId="42" borderId="19" xfId="0" applyFont="1" applyFill="1" applyBorder="1" applyAlignment="1" applyProtection="1">
      <alignment horizontal="center" vertical="center" wrapText="1"/>
      <protection locked="0"/>
    </xf>
    <xf numFmtId="0" fontId="59" fillId="42" borderId="14" xfId="0" applyFont="1" applyFill="1" applyBorder="1" applyAlignment="1" applyProtection="1">
      <alignment horizontal="center" vertical="center" wrapText="1"/>
      <protection locked="0"/>
    </xf>
    <xf numFmtId="0" fontId="44" fillId="42" borderId="14" xfId="0" applyFont="1" applyFill="1" applyBorder="1" applyAlignment="1" applyProtection="1">
      <alignment horizontal="center" vertical="center" wrapText="1"/>
      <protection locked="0"/>
    </xf>
    <xf numFmtId="0" fontId="44" fillId="42" borderId="47" xfId="0" applyFont="1" applyFill="1" applyBorder="1" applyAlignment="1" applyProtection="1">
      <alignment horizontal="center" vertical="center" wrapText="1"/>
      <protection locked="0"/>
    </xf>
    <xf numFmtId="0" fontId="59" fillId="42" borderId="57" xfId="0" applyFont="1" applyFill="1" applyBorder="1" applyAlignment="1" applyProtection="1">
      <alignment horizontal="center" vertical="center" wrapText="1"/>
      <protection locked="0"/>
    </xf>
    <xf numFmtId="0" fontId="44" fillId="42" borderId="19" xfId="0" applyFont="1" applyFill="1" applyBorder="1" applyAlignment="1">
      <alignment horizontal="center" vertical="center"/>
    </xf>
    <xf numFmtId="0" fontId="44" fillId="42" borderId="14" xfId="0" applyFont="1" applyFill="1" applyBorder="1" applyAlignment="1">
      <alignment horizontal="center" vertical="center"/>
    </xf>
    <xf numFmtId="0" fontId="44" fillId="42" borderId="57" xfId="0" applyFont="1" applyFill="1" applyBorder="1" applyAlignment="1">
      <alignment horizontal="center" vertical="center"/>
    </xf>
    <xf numFmtId="1" fontId="45" fillId="0" borderId="35" xfId="0" applyNumberFormat="1" applyFont="1" applyFill="1" applyBorder="1" applyAlignment="1">
      <alignment horizontal="center" vertical="center"/>
    </xf>
    <xf numFmtId="1" fontId="22" fillId="42" borderId="12" xfId="0" applyNumberFormat="1" applyFont="1" applyFill="1" applyBorder="1" applyAlignment="1">
      <alignment horizontal="center" vertical="center"/>
    </xf>
    <xf numFmtId="1" fontId="22" fillId="42" borderId="20" xfId="0" applyNumberFormat="1" applyFont="1" applyFill="1" applyBorder="1" applyAlignment="1">
      <alignment horizontal="center" vertical="center"/>
    </xf>
    <xf numFmtId="1" fontId="45" fillId="42" borderId="14" xfId="0" applyNumberFormat="1" applyFont="1" applyFill="1" applyBorder="1" applyAlignment="1">
      <alignment horizontal="center" vertical="center"/>
    </xf>
    <xf numFmtId="1" fontId="45" fillId="42" borderId="96" xfId="0" applyNumberFormat="1" applyFont="1" applyFill="1" applyBorder="1" applyAlignment="1">
      <alignment horizontal="center" vertical="center"/>
    </xf>
    <xf numFmtId="1" fontId="45" fillId="42" borderId="15" xfId="0" applyNumberFormat="1" applyFont="1" applyFill="1" applyBorder="1" applyAlignment="1">
      <alignment horizontal="center" vertical="center"/>
    </xf>
    <xf numFmtId="1" fontId="45" fillId="42" borderId="51" xfId="0" applyNumberFormat="1" applyFont="1" applyFill="1" applyBorder="1" applyAlignment="1">
      <alignment horizontal="center" vertical="center"/>
    </xf>
    <xf numFmtId="1" fontId="17" fillId="42" borderId="14" xfId="0" applyNumberFormat="1" applyFont="1" applyFill="1" applyBorder="1" applyAlignment="1">
      <alignment vertical="center"/>
    </xf>
    <xf numFmtId="1" fontId="17" fillId="42" borderId="96" xfId="0" applyNumberFormat="1" applyFont="1" applyFill="1" applyBorder="1" applyAlignment="1">
      <alignment vertical="center"/>
    </xf>
    <xf numFmtId="1" fontId="17" fillId="42" borderId="16" xfId="0" applyNumberFormat="1" applyFont="1" applyFill="1" applyBorder="1" applyAlignment="1">
      <alignment vertical="center"/>
    </xf>
    <xf numFmtId="1" fontId="17" fillId="42" borderId="97" xfId="0" applyNumberFormat="1" applyFont="1" applyFill="1" applyBorder="1" applyAlignment="1">
      <alignment vertical="center"/>
    </xf>
    <xf numFmtId="1" fontId="22" fillId="45" borderId="91" xfId="0" applyNumberFormat="1" applyFont="1" applyFill="1" applyBorder="1" applyAlignment="1">
      <alignment horizontal="center" vertical="center"/>
    </xf>
    <xf numFmtId="1" fontId="22" fillId="45" borderId="89" xfId="0" applyNumberFormat="1" applyFont="1" applyFill="1" applyBorder="1" applyAlignment="1">
      <alignment horizontal="center" vertical="center"/>
    </xf>
    <xf numFmtId="1" fontId="22" fillId="45" borderId="98" xfId="0" applyNumberFormat="1" applyFont="1" applyFill="1" applyBorder="1" applyAlignment="1">
      <alignment horizontal="center" vertical="center"/>
    </xf>
    <xf numFmtId="1" fontId="22" fillId="46" borderId="92" xfId="0" applyNumberFormat="1" applyFont="1" applyFill="1" applyBorder="1" applyAlignment="1">
      <alignment horizontal="center" vertical="center"/>
    </xf>
    <xf numFmtId="1" fontId="22" fillId="46" borderId="89" xfId="0" applyNumberFormat="1" applyFont="1" applyFill="1" applyBorder="1" applyAlignment="1">
      <alignment horizontal="center" vertical="center"/>
    </xf>
    <xf numFmtId="1" fontId="22" fillId="46" borderId="90" xfId="0" applyNumberFormat="1" applyFont="1" applyFill="1" applyBorder="1" applyAlignment="1">
      <alignment horizontal="center" vertical="center"/>
    </xf>
    <xf numFmtId="1" fontId="22" fillId="46" borderId="25" xfId="0" applyNumberFormat="1" applyFont="1" applyFill="1" applyBorder="1" applyAlignment="1">
      <alignment horizontal="center" vertical="center"/>
    </xf>
    <xf numFmtId="1" fontId="22" fillId="46" borderId="91" xfId="0" applyNumberFormat="1" applyFont="1" applyFill="1" applyBorder="1" applyAlignment="1">
      <alignment horizontal="center" vertical="center"/>
    </xf>
    <xf numFmtId="0" fontId="22" fillId="46" borderId="89" xfId="0" applyFont="1" applyFill="1" applyBorder="1" applyAlignment="1">
      <alignment horizontal="center" vertical="center"/>
    </xf>
    <xf numFmtId="0" fontId="22" fillId="46" borderId="90" xfId="0" applyFont="1" applyFill="1" applyBorder="1" applyAlignment="1">
      <alignment horizontal="center" vertical="center"/>
    </xf>
    <xf numFmtId="0" fontId="14" fillId="0" borderId="74" xfId="0" applyFont="1" applyFill="1" applyBorder="1" applyAlignment="1">
      <alignment horizontal="center" vertical="center"/>
    </xf>
    <xf numFmtId="0" fontId="18" fillId="0" borderId="68" xfId="0" applyFont="1" applyFill="1" applyBorder="1" applyAlignment="1">
      <alignment horizontal="center" vertical="center"/>
    </xf>
    <xf numFmtId="0" fontId="18" fillId="0" borderId="75" xfId="0" applyFont="1" applyFill="1" applyBorder="1" applyAlignment="1">
      <alignment horizontal="center" vertical="center"/>
    </xf>
    <xf numFmtId="2" fontId="41" fillId="0" borderId="99" xfId="0" applyNumberFormat="1" applyFont="1" applyBorder="1" applyAlignment="1" applyProtection="1">
      <alignment horizontal="center" vertical="center" wrapText="1"/>
      <protection locked="0"/>
    </xf>
    <xf numFmtId="0" fontId="42" fillId="34" borderId="73" xfId="0" applyFont="1" applyFill="1" applyBorder="1" applyAlignment="1">
      <alignment horizontal="center" vertical="center"/>
    </xf>
    <xf numFmtId="2" fontId="41" fillId="0" borderId="67" xfId="0" applyNumberFormat="1" applyFont="1" applyBorder="1" applyAlignment="1" applyProtection="1">
      <alignment horizontal="center" vertical="center" wrapText="1"/>
      <protection locked="0"/>
    </xf>
    <xf numFmtId="0" fontId="41" fillId="34" borderId="74" xfId="0" applyFont="1" applyFill="1" applyBorder="1" applyAlignment="1" applyProtection="1">
      <alignment horizontal="center" vertical="center"/>
      <protection locked="0"/>
    </xf>
    <xf numFmtId="2" fontId="41" fillId="0" borderId="66" xfId="0" applyNumberFormat="1" applyFont="1" applyBorder="1" applyAlignment="1" applyProtection="1">
      <alignment horizontal="center" vertical="center" wrapText="1"/>
      <protection locked="0"/>
    </xf>
    <xf numFmtId="2" fontId="41" fillId="0" borderId="100" xfId="0" applyNumberFormat="1" applyFont="1" applyBorder="1" applyAlignment="1" applyProtection="1">
      <alignment horizontal="center" vertical="center" wrapText="1"/>
      <protection locked="0"/>
    </xf>
    <xf numFmtId="0" fontId="41" fillId="34" borderId="75" xfId="0" applyFont="1" applyFill="1" applyBorder="1" applyAlignment="1" applyProtection="1">
      <alignment horizontal="center" vertical="center"/>
      <protection locked="0"/>
    </xf>
    <xf numFmtId="174" fontId="39" fillId="38" borderId="101" xfId="0" applyNumberFormat="1" applyFont="1" applyFill="1" applyBorder="1" applyAlignment="1">
      <alignment horizontal="center" vertical="center"/>
    </xf>
    <xf numFmtId="1" fontId="39" fillId="38" borderId="102" xfId="0" applyNumberFormat="1" applyFont="1" applyFill="1" applyBorder="1" applyAlignment="1">
      <alignment horizontal="center" vertical="center"/>
    </xf>
    <xf numFmtId="0" fontId="58" fillId="40" borderId="101" xfId="0" applyFont="1" applyFill="1" applyBorder="1" applyAlignment="1">
      <alignment horizontal="center" vertical="center"/>
    </xf>
    <xf numFmtId="0" fontId="58" fillId="40" borderId="103" xfId="0" applyFont="1" applyFill="1" applyBorder="1" applyAlignment="1">
      <alignment horizontal="center" vertical="center"/>
    </xf>
    <xf numFmtId="2" fontId="44" fillId="0" borderId="66" xfId="0" applyNumberFormat="1" applyFont="1" applyBorder="1" applyAlignment="1" applyProtection="1">
      <alignment horizontal="center" vertical="center" wrapText="1"/>
      <protection locked="0"/>
    </xf>
    <xf numFmtId="1" fontId="59" fillId="42" borderId="73" xfId="0" applyNumberFormat="1" applyFont="1" applyFill="1" applyBorder="1" applyAlignment="1">
      <alignment horizontal="center" vertical="center"/>
    </xf>
    <xf numFmtId="2" fontId="44" fillId="0" borderId="67" xfId="0" applyNumberFormat="1" applyFont="1" applyBorder="1" applyAlignment="1" applyProtection="1">
      <alignment horizontal="center" vertical="center" wrapText="1"/>
      <protection locked="0"/>
    </xf>
    <xf numFmtId="1" fontId="59" fillId="42" borderId="74" xfId="0" applyNumberFormat="1" applyFont="1" applyFill="1" applyBorder="1" applyAlignment="1">
      <alignment horizontal="center" vertical="center"/>
    </xf>
    <xf numFmtId="2" fontId="44" fillId="0" borderId="68" xfId="0" applyNumberFormat="1" applyFont="1" applyBorder="1" applyAlignment="1" applyProtection="1">
      <alignment horizontal="center" vertical="center" wrapText="1"/>
      <protection locked="0"/>
    </xf>
    <xf numFmtId="0" fontId="44" fillId="42" borderId="75" xfId="0" applyFont="1" applyFill="1" applyBorder="1" applyAlignment="1" applyProtection="1">
      <alignment horizontal="center" vertical="center" wrapText="1"/>
      <protection locked="0"/>
    </xf>
    <xf numFmtId="174" fontId="22" fillId="46" borderId="101" xfId="0" applyNumberFormat="1" applyFont="1" applyFill="1" applyBorder="1" applyAlignment="1">
      <alignment horizontal="center" vertical="center"/>
    </xf>
    <xf numFmtId="1" fontId="22" fillId="46" borderId="102" xfId="0" applyNumberFormat="1" applyFont="1" applyFill="1" applyBorder="1" applyAlignment="1">
      <alignment horizontal="center" vertical="center"/>
    </xf>
    <xf numFmtId="2" fontId="41" fillId="35" borderId="100" xfId="0" applyNumberFormat="1" applyFont="1" applyFill="1" applyBorder="1" applyAlignment="1" applyProtection="1">
      <alignment horizontal="center" vertical="center" wrapText="1"/>
      <protection locked="0"/>
    </xf>
    <xf numFmtId="0" fontId="41" fillId="44" borderId="73" xfId="0" applyFont="1" applyFill="1" applyBorder="1" applyAlignment="1">
      <alignment horizontal="center" vertical="center"/>
    </xf>
    <xf numFmtId="2" fontId="41" fillId="35" borderId="68" xfId="0" applyNumberFormat="1" applyFont="1" applyFill="1" applyBorder="1" applyAlignment="1" applyProtection="1">
      <alignment horizontal="center" vertical="center" wrapText="1"/>
      <protection locked="0"/>
    </xf>
    <xf numFmtId="0" fontId="41" fillId="44" borderId="74" xfId="0" applyFont="1" applyFill="1" applyBorder="1" applyAlignment="1">
      <alignment horizontal="center" vertical="center"/>
    </xf>
    <xf numFmtId="2" fontId="41" fillId="35" borderId="67" xfId="0" applyNumberFormat="1" applyFont="1" applyFill="1" applyBorder="1" applyAlignment="1" applyProtection="1">
      <alignment horizontal="center" vertical="center" wrapText="1"/>
      <protection locked="0"/>
    </xf>
    <xf numFmtId="2" fontId="41" fillId="35" borderId="104" xfId="0" applyNumberFormat="1" applyFont="1" applyFill="1" applyBorder="1" applyAlignment="1" applyProtection="1">
      <alignment horizontal="center" vertical="center" wrapText="1"/>
      <protection locked="0"/>
    </xf>
    <xf numFmtId="0" fontId="41" fillId="44" borderId="105" xfId="0" applyFont="1" applyFill="1" applyBorder="1" applyAlignment="1">
      <alignment horizontal="center" vertical="center"/>
    </xf>
    <xf numFmtId="175" fontId="41" fillId="35" borderId="66" xfId="0" applyNumberFormat="1" applyFont="1" applyFill="1" applyBorder="1" applyAlignment="1" applyProtection="1">
      <alignment horizontal="center" vertical="center"/>
      <protection locked="0"/>
    </xf>
    <xf numFmtId="1" fontId="41" fillId="44" borderId="73" xfId="0" applyNumberFormat="1" applyFont="1" applyFill="1" applyBorder="1" applyAlignment="1">
      <alignment horizontal="center" vertical="center"/>
    </xf>
    <xf numFmtId="175" fontId="41" fillId="35" borderId="67" xfId="0" applyNumberFormat="1" applyFont="1" applyFill="1" applyBorder="1" applyAlignment="1" applyProtection="1">
      <alignment horizontal="center" vertical="center"/>
      <protection locked="0"/>
    </xf>
    <xf numFmtId="1" fontId="41" fillId="44" borderId="74" xfId="0" applyNumberFormat="1" applyFont="1" applyFill="1" applyBorder="1" applyAlignment="1">
      <alignment horizontal="center" vertical="center"/>
    </xf>
    <xf numFmtId="175" fontId="41" fillId="35" borderId="104" xfId="0" applyNumberFormat="1" applyFont="1" applyFill="1" applyBorder="1" applyAlignment="1" applyProtection="1">
      <alignment horizontal="center" vertical="center"/>
      <protection locked="0"/>
    </xf>
    <xf numFmtId="1" fontId="41" fillId="44" borderId="105" xfId="0" applyNumberFormat="1" applyFont="1" applyFill="1" applyBorder="1" applyAlignment="1">
      <alignment horizontal="center" vertical="center"/>
    </xf>
    <xf numFmtId="175" fontId="41" fillId="35" borderId="99" xfId="0" applyNumberFormat="1" applyFont="1" applyFill="1" applyBorder="1" applyAlignment="1" applyProtection="1">
      <alignment horizontal="center" vertical="center"/>
      <protection locked="0"/>
    </xf>
    <xf numFmtId="1" fontId="41" fillId="44" borderId="106" xfId="0" applyNumberFormat="1" applyFont="1" applyFill="1" applyBorder="1" applyAlignment="1">
      <alignment horizontal="center" vertical="center"/>
    </xf>
    <xf numFmtId="175" fontId="41" fillId="35" borderId="107" xfId="0" applyNumberFormat="1" applyFont="1" applyFill="1" applyBorder="1" applyAlignment="1" applyProtection="1">
      <alignment horizontal="center" vertical="center"/>
      <protection locked="0"/>
    </xf>
    <xf numFmtId="0" fontId="41" fillId="44" borderId="108" xfId="0" applyFont="1" applyFill="1" applyBorder="1" applyAlignment="1">
      <alignment horizontal="center" vertical="center"/>
    </xf>
    <xf numFmtId="175" fontId="39" fillId="38" borderId="100" xfId="0" applyNumberFormat="1" applyFont="1" applyFill="1" applyBorder="1" applyAlignment="1">
      <alignment vertical="center"/>
    </xf>
    <xf numFmtId="1" fontId="39" fillId="38" borderId="109" xfId="0" applyNumberFormat="1" applyFont="1" applyFill="1" applyBorder="1" applyAlignment="1">
      <alignment horizontal="center" vertical="center"/>
    </xf>
    <xf numFmtId="1" fontId="58" fillId="40" borderId="102" xfId="0" applyNumberFormat="1" applyFont="1" applyFill="1" applyBorder="1" applyAlignment="1">
      <alignment horizontal="center" vertical="center"/>
    </xf>
    <xf numFmtId="0" fontId="44" fillId="0" borderId="110" xfId="0" applyFont="1" applyFill="1" applyBorder="1" applyAlignment="1">
      <alignment horizontal="center" vertical="center" wrapText="1"/>
    </xf>
    <xf numFmtId="0" fontId="44" fillId="42" borderId="73" xfId="0" applyFont="1" applyFill="1" applyBorder="1" applyAlignment="1">
      <alignment horizontal="center" vertical="center"/>
    </xf>
    <xf numFmtId="0" fontId="44" fillId="0" borderId="111" xfId="0" applyFont="1" applyFill="1" applyBorder="1" applyAlignment="1">
      <alignment horizontal="center" vertical="center" wrapText="1"/>
    </xf>
    <xf numFmtId="0" fontId="44" fillId="42" borderId="74" xfId="0" applyFont="1" applyFill="1" applyBorder="1" applyAlignment="1">
      <alignment horizontal="center" vertical="center"/>
    </xf>
    <xf numFmtId="0" fontId="44" fillId="0" borderId="112" xfId="0" applyFont="1" applyFill="1" applyBorder="1" applyAlignment="1">
      <alignment horizontal="center" vertical="center" wrapText="1"/>
    </xf>
    <xf numFmtId="0" fontId="44" fillId="0" borderId="113" xfId="0" applyFont="1" applyFill="1" applyBorder="1" applyAlignment="1">
      <alignment horizontal="center" vertical="center" wrapText="1"/>
    </xf>
    <xf numFmtId="174" fontId="22" fillId="46" borderId="114" xfId="0" applyNumberFormat="1" applyFont="1" applyFill="1" applyBorder="1" applyAlignment="1">
      <alignment horizontal="center" vertical="center"/>
    </xf>
    <xf numFmtId="0" fontId="22" fillId="46" borderId="115" xfId="0" applyFont="1" applyFill="1" applyBorder="1" applyAlignment="1">
      <alignment horizontal="center" vertical="center"/>
    </xf>
    <xf numFmtId="1" fontId="22" fillId="46" borderId="116" xfId="0" applyNumberFormat="1" applyFont="1" applyFill="1" applyBorder="1" applyAlignment="1">
      <alignment horizontal="center" vertical="center"/>
    </xf>
    <xf numFmtId="1" fontId="22" fillId="46" borderId="117" xfId="0" applyNumberFormat="1" applyFont="1" applyFill="1" applyBorder="1" applyAlignment="1">
      <alignment horizontal="center" vertical="center"/>
    </xf>
    <xf numFmtId="1" fontId="22" fillId="46" borderId="118" xfId="0" applyNumberFormat="1" applyFont="1" applyFill="1" applyBorder="1" applyAlignment="1">
      <alignment horizontal="center" vertical="center"/>
    </xf>
    <xf numFmtId="1" fontId="22" fillId="46" borderId="119" xfId="0" applyNumberFormat="1" applyFont="1" applyFill="1" applyBorder="1" applyAlignment="1">
      <alignment horizontal="center" vertical="center"/>
    </xf>
    <xf numFmtId="1" fontId="22" fillId="46" borderId="120" xfId="0" applyNumberFormat="1" applyFont="1" applyFill="1" applyBorder="1" applyAlignment="1">
      <alignment horizontal="center" vertical="center"/>
    </xf>
    <xf numFmtId="1" fontId="22" fillId="46" borderId="121" xfId="0" applyNumberFormat="1" applyFont="1" applyFill="1" applyBorder="1" applyAlignment="1">
      <alignment horizontal="center" vertical="center"/>
    </xf>
    <xf numFmtId="0" fontId="25" fillId="0" borderId="122" xfId="0" applyFont="1" applyBorder="1" applyAlignment="1">
      <alignment vertical="center"/>
    </xf>
    <xf numFmtId="0" fontId="22" fillId="0" borderId="123" xfId="0" applyFont="1" applyBorder="1" applyAlignment="1">
      <alignment vertical="center" wrapText="1"/>
    </xf>
    <xf numFmtId="0" fontId="63" fillId="0" borderId="123" xfId="0" applyFont="1" applyBorder="1" applyAlignment="1" applyProtection="1">
      <alignment horizontal="center" vertical="center" wrapText="1"/>
      <protection locked="0"/>
    </xf>
    <xf numFmtId="0" fontId="63" fillId="0" borderId="124" xfId="0" applyFont="1" applyBorder="1" applyAlignment="1" applyProtection="1">
      <alignment horizontal="center" vertical="center" wrapText="1"/>
      <protection locked="0"/>
    </xf>
    <xf numFmtId="9" fontId="22" fillId="47" borderId="125" xfId="57" applyFont="1" applyFill="1" applyBorder="1" applyAlignment="1">
      <alignment horizontal="center" vertical="center"/>
    </xf>
    <xf numFmtId="1" fontId="39" fillId="0" borderId="126" xfId="0" applyNumberFormat="1" applyFont="1" applyBorder="1" applyAlignment="1">
      <alignment horizontal="center" vertical="center"/>
    </xf>
    <xf numFmtId="1" fontId="39" fillId="0" borderId="125" xfId="0" applyNumberFormat="1" applyFont="1" applyBorder="1" applyAlignment="1" applyProtection="1">
      <alignment horizontal="center" vertical="center"/>
      <protection locked="0"/>
    </xf>
    <xf numFmtId="0" fontId="63" fillId="0" borderId="126" xfId="0" applyFont="1" applyBorder="1" applyAlignment="1" applyProtection="1">
      <alignment horizontal="center" vertical="center" wrapText="1"/>
      <protection locked="0"/>
    </xf>
    <xf numFmtId="0" fontId="17" fillId="0" borderId="127" xfId="0" applyFont="1" applyBorder="1" applyAlignment="1">
      <alignment vertical="center"/>
    </xf>
    <xf numFmtId="0" fontId="22" fillId="0" borderId="128" xfId="0" applyFont="1" applyBorder="1" applyAlignment="1">
      <alignment vertical="center" wrapText="1"/>
    </xf>
    <xf numFmtId="0" fontId="17" fillId="0" borderId="128" xfId="0" applyFont="1" applyBorder="1" applyAlignment="1">
      <alignment vertical="center"/>
    </xf>
    <xf numFmtId="0" fontId="17" fillId="0" borderId="129" xfId="0" applyFont="1" applyBorder="1" applyAlignment="1">
      <alignment vertical="center"/>
    </xf>
    <xf numFmtId="9" fontId="22" fillId="47" borderId="130" xfId="57" applyFont="1" applyFill="1" applyBorder="1" applyAlignment="1">
      <alignment vertical="center"/>
    </xf>
    <xf numFmtId="0" fontId="17" fillId="0" borderId="131" xfId="0" applyFont="1" applyBorder="1" applyAlignment="1">
      <alignment vertical="center"/>
    </xf>
    <xf numFmtId="0" fontId="17" fillId="0" borderId="130" xfId="0" applyFont="1" applyBorder="1" applyAlignment="1">
      <alignment vertical="center"/>
    </xf>
    <xf numFmtId="2" fontId="64" fillId="0" borderId="128" xfId="0" applyNumberFormat="1" applyFont="1" applyBorder="1" applyAlignment="1" applyProtection="1">
      <alignment horizontal="center" vertical="center" wrapText="1"/>
      <protection locked="0"/>
    </xf>
    <xf numFmtId="1" fontId="39" fillId="42" borderId="123" xfId="0" applyNumberFormat="1" applyFont="1" applyFill="1" applyBorder="1" applyAlignment="1">
      <alignment horizontal="center" vertical="center"/>
    </xf>
    <xf numFmtId="1" fontId="39" fillId="42" borderId="124" xfId="0" applyNumberFormat="1" applyFont="1" applyFill="1" applyBorder="1" applyAlignment="1">
      <alignment horizontal="center" vertical="center"/>
    </xf>
    <xf numFmtId="0" fontId="17" fillId="42" borderId="128" xfId="0" applyFont="1" applyFill="1" applyBorder="1" applyAlignment="1">
      <alignment vertical="center"/>
    </xf>
    <xf numFmtId="0" fontId="17" fillId="42" borderId="129" xfId="0" applyFont="1" applyFill="1" applyBorder="1" applyAlignment="1">
      <alignment vertical="center"/>
    </xf>
    <xf numFmtId="0" fontId="63" fillId="42" borderId="123" xfId="0" applyFont="1" applyFill="1" applyBorder="1" applyAlignment="1" applyProtection="1">
      <alignment horizontal="center" vertical="center" wrapText="1"/>
      <protection locked="0"/>
    </xf>
    <xf numFmtId="0" fontId="63" fillId="42" borderId="128" xfId="0" applyFont="1" applyFill="1" applyBorder="1" applyAlignment="1" applyProtection="1">
      <alignment horizontal="center" vertical="center" wrapText="1"/>
      <protection locked="0"/>
    </xf>
    <xf numFmtId="0" fontId="63" fillId="42" borderId="132" xfId="0" applyFont="1" applyFill="1" applyBorder="1" applyAlignment="1" applyProtection="1">
      <alignment horizontal="center" vertical="center" wrapText="1"/>
      <protection locked="0"/>
    </xf>
    <xf numFmtId="0" fontId="63" fillId="42" borderId="133" xfId="0" applyFont="1" applyFill="1" applyBorder="1" applyAlignment="1" applyProtection="1">
      <alignment horizontal="center" vertical="center" wrapText="1"/>
      <protection locked="0"/>
    </xf>
    <xf numFmtId="0" fontId="59" fillId="0" borderId="84" xfId="0" applyFont="1" applyFill="1" applyBorder="1" applyAlignment="1">
      <alignment horizontal="center" vertical="center"/>
    </xf>
    <xf numFmtId="0" fontId="59" fillId="0" borderId="13" xfId="0" applyFont="1" applyFill="1" applyBorder="1" applyAlignment="1">
      <alignment horizontal="center" vertical="center"/>
    </xf>
    <xf numFmtId="0" fontId="59" fillId="42" borderId="19" xfId="0" applyFont="1" applyFill="1" applyBorder="1" applyAlignment="1">
      <alignment horizontal="center" vertical="center"/>
    </xf>
    <xf numFmtId="0" fontId="59" fillId="42" borderId="46" xfId="0" applyFont="1" applyFill="1" applyBorder="1" applyAlignment="1">
      <alignment horizontal="center" vertical="center"/>
    </xf>
    <xf numFmtId="0" fontId="59" fillId="0" borderId="30" xfId="0" applyFont="1" applyFill="1" applyBorder="1" applyAlignment="1">
      <alignment horizontal="center" vertical="center"/>
    </xf>
    <xf numFmtId="0" fontId="59" fillId="42" borderId="14" xfId="0" applyFont="1" applyFill="1" applyBorder="1" applyAlignment="1">
      <alignment horizontal="center" vertical="center"/>
    </xf>
    <xf numFmtId="0" fontId="59" fillId="42" borderId="47" xfId="0" applyFont="1" applyFill="1" applyBorder="1" applyAlignment="1">
      <alignment horizontal="center" vertical="center"/>
    </xf>
    <xf numFmtId="0" fontId="44" fillId="0" borderId="0" xfId="0" applyFont="1" applyBorder="1" applyAlignment="1">
      <alignment vertical="center"/>
    </xf>
    <xf numFmtId="0" fontId="59" fillId="0" borderId="57" xfId="0" applyFont="1" applyFill="1" applyBorder="1" applyAlignment="1">
      <alignment horizontal="center" vertical="center"/>
    </xf>
    <xf numFmtId="0" fontId="59" fillId="0" borderId="58" xfId="0" applyFont="1" applyFill="1" applyBorder="1" applyAlignment="1">
      <alignment horizontal="center" vertical="center"/>
    </xf>
    <xf numFmtId="0" fontId="59" fillId="0" borderId="26" xfId="0" applyFont="1" applyFill="1" applyBorder="1" applyAlignment="1">
      <alignment horizontal="center" vertical="center"/>
    </xf>
    <xf numFmtId="0" fontId="59" fillId="0" borderId="60" xfId="0" applyFont="1" applyFill="1" applyBorder="1" applyAlignment="1">
      <alignment horizontal="center" vertical="center"/>
    </xf>
    <xf numFmtId="0" fontId="59" fillId="42" borderId="57" xfId="0" applyFont="1" applyFill="1" applyBorder="1" applyAlignment="1">
      <alignment horizontal="center" vertical="center"/>
    </xf>
    <xf numFmtId="0" fontId="59" fillId="42" borderId="58" xfId="0" applyFont="1" applyFill="1" applyBorder="1" applyAlignment="1">
      <alignment horizontal="center" vertical="center"/>
    </xf>
    <xf numFmtId="0" fontId="41" fillId="48" borderId="14" xfId="0" applyFont="1" applyFill="1" applyBorder="1" applyAlignment="1">
      <alignment horizontal="center" vertical="center"/>
    </xf>
    <xf numFmtId="0" fontId="24" fillId="35" borderId="19" xfId="0" applyFont="1" applyFill="1" applyBorder="1" applyAlignment="1">
      <alignment vertical="center" wrapText="1"/>
    </xf>
    <xf numFmtId="0" fontId="25" fillId="35" borderId="19" xfId="0" applyFont="1" applyFill="1" applyBorder="1" applyAlignment="1">
      <alignment horizontal="center" vertical="center"/>
    </xf>
    <xf numFmtId="0" fontId="24" fillId="35" borderId="19" xfId="0" applyFont="1" applyFill="1" applyBorder="1" applyAlignment="1">
      <alignment horizontal="center" vertical="center"/>
    </xf>
    <xf numFmtId="0" fontId="25" fillId="35" borderId="19" xfId="0" applyFont="1" applyFill="1" applyBorder="1" applyAlignment="1" applyProtection="1">
      <alignment horizontal="center" vertical="center" wrapText="1"/>
      <protection locked="0"/>
    </xf>
    <xf numFmtId="0" fontId="24" fillId="35" borderId="19" xfId="0" applyFont="1" applyFill="1" applyBorder="1" applyAlignment="1" applyProtection="1">
      <alignment horizontal="center" vertical="center" wrapText="1"/>
      <protection locked="0"/>
    </xf>
    <xf numFmtId="0" fontId="24" fillId="35" borderId="46" xfId="0" applyFont="1" applyFill="1" applyBorder="1" applyAlignment="1" applyProtection="1">
      <alignment horizontal="center" vertical="center" wrapText="1"/>
      <protection locked="0"/>
    </xf>
    <xf numFmtId="0" fontId="24" fillId="0" borderId="19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 wrapText="1"/>
    </xf>
    <xf numFmtId="0" fontId="24" fillId="35" borderId="134" xfId="0" applyFont="1" applyFill="1" applyBorder="1" applyAlignment="1">
      <alignment horizontal="left" vertical="center" wrapText="1"/>
    </xf>
    <xf numFmtId="0" fontId="24" fillId="35" borderId="135" xfId="0" applyFont="1" applyFill="1" applyBorder="1" applyAlignment="1">
      <alignment vertical="center" wrapText="1"/>
    </xf>
    <xf numFmtId="0" fontId="25" fillId="35" borderId="135" xfId="0" applyFont="1" applyFill="1" applyBorder="1" applyAlignment="1">
      <alignment horizontal="center" vertical="center"/>
    </xf>
    <xf numFmtId="0" fontId="24" fillId="35" borderId="135" xfId="0" applyFont="1" applyFill="1" applyBorder="1" applyAlignment="1">
      <alignment horizontal="center" vertical="center"/>
    </xf>
    <xf numFmtId="0" fontId="25" fillId="35" borderId="135" xfId="0" applyFont="1" applyFill="1" applyBorder="1" applyAlignment="1" applyProtection="1">
      <alignment horizontal="center" vertical="center" wrapText="1"/>
      <protection locked="0"/>
    </xf>
    <xf numFmtId="0" fontId="24" fillId="35" borderId="135" xfId="0" applyFont="1" applyFill="1" applyBorder="1" applyAlignment="1" applyProtection="1">
      <alignment horizontal="center" vertical="center" wrapText="1"/>
      <protection locked="0"/>
    </xf>
    <xf numFmtId="0" fontId="24" fillId="35" borderId="136" xfId="0" applyFont="1" applyFill="1" applyBorder="1" applyAlignment="1" applyProtection="1">
      <alignment horizontal="center" vertical="center" wrapText="1"/>
      <protection locked="0"/>
    </xf>
    <xf numFmtId="0" fontId="24" fillId="0" borderId="135" xfId="0" applyFont="1" applyBorder="1" applyAlignment="1">
      <alignment horizontal="center" vertical="center"/>
    </xf>
    <xf numFmtId="0" fontId="24" fillId="0" borderId="135" xfId="0" applyFont="1" applyBorder="1" applyAlignment="1">
      <alignment horizontal="center" vertical="center" wrapText="1"/>
    </xf>
    <xf numFmtId="0" fontId="54" fillId="0" borderId="135" xfId="42" applyNumberFormat="1" applyFont="1" applyFill="1" applyBorder="1" applyAlignment="1" applyProtection="1">
      <alignment vertical="center" wrapText="1"/>
      <protection/>
    </xf>
    <xf numFmtId="0" fontId="24" fillId="0" borderId="137" xfId="0" applyFont="1" applyFill="1" applyBorder="1" applyAlignment="1">
      <alignment vertical="center" wrapText="1"/>
    </xf>
    <xf numFmtId="0" fontId="24" fillId="35" borderId="67" xfId="0" applyFont="1" applyFill="1" applyBorder="1" applyAlignment="1">
      <alignment horizontal="left" vertical="center" wrapText="1"/>
    </xf>
    <xf numFmtId="0" fontId="24" fillId="0" borderId="138" xfId="0" applyFont="1" applyFill="1" applyBorder="1" applyAlignment="1">
      <alignment vertical="center" wrapText="1"/>
    </xf>
    <xf numFmtId="0" fontId="24" fillId="35" borderId="139" xfId="0" applyFont="1" applyFill="1" applyBorder="1" applyAlignment="1">
      <alignment horizontal="left" vertical="center" wrapText="1"/>
    </xf>
    <xf numFmtId="0" fontId="24" fillId="35" borderId="140" xfId="0" applyFont="1" applyFill="1" applyBorder="1" applyAlignment="1">
      <alignment vertical="center" wrapText="1"/>
    </xf>
    <xf numFmtId="0" fontId="25" fillId="35" borderId="140" xfId="0" applyFont="1" applyFill="1" applyBorder="1" applyAlignment="1">
      <alignment horizontal="center" vertical="center"/>
    </xf>
    <xf numFmtId="0" fontId="24" fillId="35" borderId="140" xfId="0" applyFont="1" applyFill="1" applyBorder="1" applyAlignment="1">
      <alignment horizontal="center" vertical="center"/>
    </xf>
    <xf numFmtId="0" fontId="25" fillId="35" borderId="140" xfId="0" applyFont="1" applyFill="1" applyBorder="1" applyAlignment="1" applyProtection="1">
      <alignment horizontal="center" vertical="center" wrapText="1"/>
      <protection locked="0"/>
    </xf>
    <xf numFmtId="0" fontId="24" fillId="35" borderId="140" xfId="0" applyFont="1" applyFill="1" applyBorder="1" applyAlignment="1" applyProtection="1">
      <alignment horizontal="center" vertical="center" wrapText="1"/>
      <protection locked="0"/>
    </xf>
    <xf numFmtId="0" fontId="24" fillId="35" borderId="141" xfId="0" applyFont="1" applyFill="1" applyBorder="1" applyAlignment="1" applyProtection="1">
      <alignment horizontal="center" vertical="center" wrapText="1"/>
      <protection locked="0"/>
    </xf>
    <xf numFmtId="0" fontId="24" fillId="0" borderId="140" xfId="0" applyFont="1" applyBorder="1" applyAlignment="1">
      <alignment horizontal="center" vertical="center"/>
    </xf>
    <xf numFmtId="0" fontId="24" fillId="0" borderId="140" xfId="0" applyFont="1" applyBorder="1" applyAlignment="1">
      <alignment horizontal="center" vertical="center" wrapText="1"/>
    </xf>
    <xf numFmtId="0" fontId="54" fillId="0" borderId="140" xfId="42" applyNumberFormat="1" applyFont="1" applyFill="1" applyBorder="1" applyAlignment="1" applyProtection="1">
      <alignment vertical="center" wrapText="1"/>
      <protection/>
    </xf>
    <xf numFmtId="0" fontId="24" fillId="0" borderId="142" xfId="0" applyFont="1" applyFill="1" applyBorder="1" applyAlignment="1">
      <alignment vertical="center" wrapText="1"/>
    </xf>
    <xf numFmtId="0" fontId="57" fillId="35" borderId="62" xfId="0" applyFont="1" applyFill="1" applyBorder="1" applyAlignment="1">
      <alignment vertical="center" wrapText="1"/>
    </xf>
    <xf numFmtId="0" fontId="25" fillId="35" borderId="62" xfId="0" applyFont="1" applyFill="1" applyBorder="1" applyAlignment="1">
      <alignment horizontal="center" vertical="center"/>
    </xf>
    <xf numFmtId="0" fontId="24" fillId="35" borderId="62" xfId="0" applyFont="1" applyFill="1" applyBorder="1" applyAlignment="1">
      <alignment horizontal="center" vertical="center"/>
    </xf>
    <xf numFmtId="0" fontId="25" fillId="35" borderId="62" xfId="0" applyFont="1" applyFill="1" applyBorder="1" applyAlignment="1" applyProtection="1">
      <alignment horizontal="center" vertical="center" wrapText="1"/>
      <protection locked="0"/>
    </xf>
    <xf numFmtId="0" fontId="24" fillId="35" borderId="62" xfId="0" applyFont="1" applyFill="1" applyBorder="1" applyAlignment="1" applyProtection="1">
      <alignment horizontal="center" vertical="center" wrapText="1"/>
      <protection locked="0"/>
    </xf>
    <xf numFmtId="0" fontId="24" fillId="35" borderId="143" xfId="0" applyFont="1" applyFill="1" applyBorder="1" applyAlignment="1" applyProtection="1">
      <alignment horizontal="center" vertical="center" wrapText="1"/>
      <protection locked="0"/>
    </xf>
    <xf numFmtId="0" fontId="24" fillId="0" borderId="62" xfId="0" applyFont="1" applyBorder="1" applyAlignment="1">
      <alignment horizontal="center" vertical="center" wrapText="1"/>
    </xf>
    <xf numFmtId="0" fontId="24" fillId="0" borderId="62" xfId="0" applyFont="1" applyBorder="1" applyAlignment="1">
      <alignment horizontal="center" vertical="center"/>
    </xf>
    <xf numFmtId="0" fontId="24" fillId="35" borderId="62" xfId="0" applyFont="1" applyFill="1" applyBorder="1" applyAlignment="1">
      <alignment vertical="center" wrapText="1"/>
    </xf>
    <xf numFmtId="0" fontId="55" fillId="0" borderId="135" xfId="42" applyNumberFormat="1" applyFont="1" applyFill="1" applyBorder="1" applyAlignment="1" applyProtection="1">
      <alignment vertical="center" wrapText="1"/>
      <protection/>
    </xf>
    <xf numFmtId="0" fontId="24" fillId="35" borderId="144" xfId="0" applyFont="1" applyFill="1" applyBorder="1" applyAlignment="1">
      <alignment horizontal="left" vertical="center" wrapText="1"/>
    </xf>
    <xf numFmtId="0" fontId="24" fillId="0" borderId="145" xfId="0" applyFont="1" applyFill="1" applyBorder="1" applyAlignment="1">
      <alignment vertical="center" wrapText="1"/>
    </xf>
    <xf numFmtId="0" fontId="24" fillId="35" borderId="66" xfId="0" applyFont="1" applyFill="1" applyBorder="1" applyAlignment="1">
      <alignment horizontal="left" vertical="center" wrapText="1"/>
    </xf>
    <xf numFmtId="0" fontId="24" fillId="35" borderId="146" xfId="0" applyFont="1" applyFill="1" applyBorder="1" applyAlignment="1">
      <alignment horizontal="left" vertical="center" wrapText="1"/>
    </xf>
    <xf numFmtId="0" fontId="24" fillId="35" borderId="147" xfId="0" applyFont="1" applyFill="1" applyBorder="1" applyAlignment="1">
      <alignment vertical="center" wrapText="1"/>
    </xf>
    <xf numFmtId="0" fontId="25" fillId="35" borderId="147" xfId="0" applyFont="1" applyFill="1" applyBorder="1" applyAlignment="1">
      <alignment horizontal="center" vertical="center"/>
    </xf>
    <xf numFmtId="0" fontId="24" fillId="35" borderId="147" xfId="0" applyFont="1" applyFill="1" applyBorder="1" applyAlignment="1">
      <alignment horizontal="center" vertical="center"/>
    </xf>
    <xf numFmtId="0" fontId="25" fillId="35" borderId="147" xfId="0" applyFont="1" applyFill="1" applyBorder="1" applyAlignment="1" applyProtection="1">
      <alignment horizontal="center" vertical="center" wrapText="1"/>
      <protection locked="0"/>
    </xf>
    <xf numFmtId="0" fontId="24" fillId="35" borderId="147" xfId="0" applyFont="1" applyFill="1" applyBorder="1" applyAlignment="1" applyProtection="1">
      <alignment horizontal="center" vertical="center" wrapText="1"/>
      <protection locked="0"/>
    </xf>
    <xf numFmtId="0" fontId="24" fillId="35" borderId="148" xfId="0" applyFont="1" applyFill="1" applyBorder="1" applyAlignment="1" applyProtection="1">
      <alignment horizontal="center" vertical="center" wrapText="1"/>
      <protection locked="0"/>
    </xf>
    <xf numFmtId="0" fontId="24" fillId="0" borderId="147" xfId="0" applyFont="1" applyFill="1" applyBorder="1" applyAlignment="1">
      <alignment horizontal="center" vertical="center"/>
    </xf>
    <xf numFmtId="0" fontId="24" fillId="0" borderId="147" xfId="0" applyFont="1" applyBorder="1" applyAlignment="1">
      <alignment horizontal="center" vertical="center" wrapText="1"/>
    </xf>
    <xf numFmtId="0" fontId="24" fillId="0" borderId="147" xfId="0" applyFont="1" applyBorder="1" applyAlignment="1">
      <alignment horizontal="center" vertical="center"/>
    </xf>
    <xf numFmtId="0" fontId="24" fillId="0" borderId="147" xfId="0" applyFont="1" applyFill="1" applyBorder="1" applyAlignment="1">
      <alignment vertical="center" wrapText="1"/>
    </xf>
    <xf numFmtId="0" fontId="24" fillId="0" borderId="149" xfId="0" applyFont="1" applyFill="1" applyBorder="1" applyAlignment="1">
      <alignment vertical="center" wrapText="1"/>
    </xf>
    <xf numFmtId="2" fontId="24" fillId="0" borderId="100" xfId="0" applyNumberFormat="1" applyFont="1" applyFill="1" applyBorder="1" applyAlignment="1" applyProtection="1">
      <alignment horizontal="left" vertical="center" wrapText="1"/>
      <protection locked="0"/>
    </xf>
    <xf numFmtId="0" fontId="24" fillId="0" borderId="15" xfId="0" applyFont="1" applyFill="1" applyBorder="1" applyAlignment="1">
      <alignment vertical="center" wrapText="1"/>
    </xf>
    <xf numFmtId="0" fontId="25" fillId="0" borderId="15" xfId="0" applyFont="1" applyFill="1" applyBorder="1" applyAlignment="1" applyProtection="1">
      <alignment horizontal="center" vertical="center"/>
      <protection locked="0"/>
    </xf>
    <xf numFmtId="1" fontId="24" fillId="0" borderId="15" xfId="0" applyNumberFormat="1" applyFont="1" applyFill="1" applyBorder="1" applyAlignment="1">
      <alignment horizontal="center" vertical="center"/>
    </xf>
    <xf numFmtId="1" fontId="25" fillId="0" borderId="15" xfId="0" applyNumberFormat="1" applyFont="1" applyFill="1" applyBorder="1" applyAlignment="1">
      <alignment horizontal="center" vertical="center"/>
    </xf>
    <xf numFmtId="1" fontId="24" fillId="0" borderId="15" xfId="0" applyNumberFormat="1" applyFont="1" applyFill="1" applyBorder="1" applyAlignment="1" applyProtection="1">
      <alignment horizontal="center" vertical="center"/>
      <protection locked="0"/>
    </xf>
    <xf numFmtId="0" fontId="24" fillId="0" borderId="15" xfId="0" applyFont="1" applyFill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 wrapText="1"/>
    </xf>
    <xf numFmtId="0" fontId="24" fillId="0" borderId="150" xfId="0" applyFont="1" applyFill="1" applyBorder="1" applyAlignment="1">
      <alignment vertical="center" wrapText="1"/>
    </xf>
    <xf numFmtId="2" fontId="24" fillId="0" borderId="134" xfId="0" applyNumberFormat="1" applyFont="1" applyFill="1" applyBorder="1" applyAlignment="1" applyProtection="1">
      <alignment horizontal="left" vertical="center" wrapText="1"/>
      <protection locked="0"/>
    </xf>
    <xf numFmtId="0" fontId="24" fillId="0" borderId="135" xfId="0" applyFont="1" applyFill="1" applyBorder="1" applyAlignment="1">
      <alignment vertical="center" wrapText="1"/>
    </xf>
    <xf numFmtId="0" fontId="25" fillId="0" borderId="135" xfId="0" applyFont="1" applyFill="1" applyBorder="1" applyAlignment="1" applyProtection="1">
      <alignment horizontal="center" vertical="center"/>
      <protection locked="0"/>
    </xf>
    <xf numFmtId="1" fontId="24" fillId="0" borderId="135" xfId="0" applyNumberFormat="1" applyFont="1" applyFill="1" applyBorder="1" applyAlignment="1">
      <alignment horizontal="center" vertical="center"/>
    </xf>
    <xf numFmtId="1" fontId="25" fillId="0" borderId="135" xfId="0" applyNumberFormat="1" applyFont="1" applyFill="1" applyBorder="1" applyAlignment="1">
      <alignment horizontal="center" vertical="center"/>
    </xf>
    <xf numFmtId="1" fontId="24" fillId="0" borderId="135" xfId="0" applyNumberFormat="1" applyFont="1" applyFill="1" applyBorder="1" applyAlignment="1" applyProtection="1">
      <alignment horizontal="center" vertical="center"/>
      <protection locked="0"/>
    </xf>
    <xf numFmtId="0" fontId="24" fillId="0" borderId="135" xfId="0" applyFont="1" applyFill="1" applyBorder="1" applyAlignment="1">
      <alignment horizontal="center" vertical="center"/>
    </xf>
    <xf numFmtId="0" fontId="24" fillId="0" borderId="135" xfId="0" applyFont="1" applyFill="1" applyBorder="1" applyAlignment="1">
      <alignment horizontal="center" vertical="center" wrapText="1"/>
    </xf>
    <xf numFmtId="2" fontId="24" fillId="0" borderId="139" xfId="0" applyNumberFormat="1" applyFont="1" applyFill="1" applyBorder="1" applyAlignment="1" applyProtection="1">
      <alignment horizontal="left" vertical="center" wrapText="1"/>
      <protection locked="0"/>
    </xf>
    <xf numFmtId="0" fontId="24" fillId="0" borderId="140" xfId="0" applyFont="1" applyFill="1" applyBorder="1" applyAlignment="1">
      <alignment vertical="center" wrapText="1"/>
    </xf>
    <xf numFmtId="0" fontId="25" fillId="0" borderId="140" xfId="0" applyFont="1" applyFill="1" applyBorder="1" applyAlignment="1" applyProtection="1">
      <alignment horizontal="center" vertical="center"/>
      <protection locked="0"/>
    </xf>
    <xf numFmtId="1" fontId="24" fillId="0" borderId="140" xfId="0" applyNumberFormat="1" applyFont="1" applyFill="1" applyBorder="1" applyAlignment="1">
      <alignment horizontal="center" vertical="center"/>
    </xf>
    <xf numFmtId="1" fontId="25" fillId="0" borderId="140" xfId="0" applyNumberFormat="1" applyFont="1" applyFill="1" applyBorder="1" applyAlignment="1">
      <alignment horizontal="center" vertical="center"/>
    </xf>
    <xf numFmtId="1" fontId="24" fillId="0" borderId="140" xfId="0" applyNumberFormat="1" applyFont="1" applyFill="1" applyBorder="1" applyAlignment="1" applyProtection="1">
      <alignment horizontal="center" vertical="center"/>
      <protection locked="0"/>
    </xf>
    <xf numFmtId="0" fontId="24" fillId="0" borderId="140" xfId="0" applyFont="1" applyFill="1" applyBorder="1" applyAlignment="1">
      <alignment horizontal="center" vertical="center"/>
    </xf>
    <xf numFmtId="0" fontId="24" fillId="0" borderId="140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5" xfId="0" applyFont="1" applyFill="1" applyBorder="1" applyAlignment="1" applyProtection="1">
      <alignment horizontal="center" vertical="center" wrapText="1"/>
      <protection locked="0"/>
    </xf>
    <xf numFmtId="0" fontId="24" fillId="0" borderId="15" xfId="0" applyFont="1" applyFill="1" applyBorder="1" applyAlignment="1" applyProtection="1">
      <alignment horizontal="center" vertical="center" wrapText="1"/>
      <protection locked="0"/>
    </xf>
    <xf numFmtId="2" fontId="24" fillId="0" borderId="151" xfId="0" applyNumberFormat="1" applyFont="1" applyFill="1" applyBorder="1" applyAlignment="1" applyProtection="1">
      <alignment horizontal="left" vertical="center" wrapText="1"/>
      <protection locked="0"/>
    </xf>
    <xf numFmtId="0" fontId="24" fillId="0" borderId="152" xfId="0" applyFont="1" applyFill="1" applyBorder="1" applyAlignment="1">
      <alignment vertical="center" wrapText="1"/>
    </xf>
    <xf numFmtId="0" fontId="25" fillId="0" borderId="152" xfId="0" applyFont="1" applyFill="1" applyBorder="1" applyAlignment="1" applyProtection="1">
      <alignment horizontal="center" vertical="center"/>
      <protection locked="0"/>
    </xf>
    <xf numFmtId="1" fontId="24" fillId="0" borderId="152" xfId="0" applyNumberFormat="1" applyFont="1" applyFill="1" applyBorder="1" applyAlignment="1">
      <alignment horizontal="center" vertical="center"/>
    </xf>
    <xf numFmtId="1" fontId="25" fillId="0" borderId="152" xfId="0" applyNumberFormat="1" applyFont="1" applyFill="1" applyBorder="1" applyAlignment="1">
      <alignment horizontal="center" vertical="center"/>
    </xf>
    <xf numFmtId="1" fontId="24" fillId="0" borderId="152" xfId="0" applyNumberFormat="1" applyFont="1" applyFill="1" applyBorder="1" applyAlignment="1" applyProtection="1">
      <alignment horizontal="center" vertical="center"/>
      <protection locked="0"/>
    </xf>
    <xf numFmtId="0" fontId="24" fillId="0" borderId="152" xfId="0" applyFont="1" applyFill="1" applyBorder="1" applyAlignment="1">
      <alignment horizontal="center" vertical="center"/>
    </xf>
    <xf numFmtId="0" fontId="24" fillId="0" borderId="152" xfId="0" applyFont="1" applyFill="1" applyBorder="1" applyAlignment="1">
      <alignment horizontal="center" vertical="center" wrapText="1"/>
    </xf>
    <xf numFmtId="0" fontId="24" fillId="0" borderId="153" xfId="0" applyFont="1" applyFill="1" applyBorder="1" applyAlignment="1">
      <alignment vertical="center" wrapText="1"/>
    </xf>
    <xf numFmtId="0" fontId="54" fillId="0" borderId="154" xfId="42" applyNumberFormat="1" applyFont="1" applyFill="1" applyBorder="1" applyAlignment="1" applyProtection="1">
      <alignment vertical="center" wrapText="1"/>
      <protection/>
    </xf>
    <xf numFmtId="0" fontId="25" fillId="0" borderId="155" xfId="0" applyFont="1" applyFill="1" applyBorder="1" applyAlignment="1">
      <alignment horizontal="center" vertical="center" wrapText="1"/>
    </xf>
    <xf numFmtId="0" fontId="54" fillId="0" borderId="35" xfId="42" applyNumberFormat="1" applyFont="1" applyFill="1" applyBorder="1" applyAlignment="1" applyProtection="1">
      <alignment vertical="center" wrapText="1"/>
      <protection/>
    </xf>
    <xf numFmtId="0" fontId="54" fillId="0" borderId="156" xfId="42" applyNumberFormat="1" applyFont="1" applyFill="1" applyBorder="1" applyAlignment="1" applyProtection="1">
      <alignment vertical="center" wrapText="1"/>
      <protection/>
    </xf>
    <xf numFmtId="0" fontId="24" fillId="0" borderId="157" xfId="0" applyFont="1" applyFill="1" applyBorder="1" applyAlignment="1">
      <alignment vertical="center" wrapText="1"/>
    </xf>
    <xf numFmtId="0" fontId="54" fillId="0" borderId="158" xfId="42" applyNumberFormat="1" applyFont="1" applyFill="1" applyBorder="1" applyAlignment="1" applyProtection="1">
      <alignment vertical="center" wrapText="1"/>
      <protection/>
    </xf>
    <xf numFmtId="0" fontId="54" fillId="0" borderId="159" xfId="42" applyNumberFormat="1" applyFont="1" applyFill="1" applyBorder="1" applyAlignment="1" applyProtection="1">
      <alignment vertical="center" wrapText="1"/>
      <protection/>
    </xf>
    <xf numFmtId="0" fontId="24" fillId="0" borderId="155" xfId="0" applyFont="1" applyFill="1" applyBorder="1" applyAlignment="1">
      <alignment vertical="center" wrapText="1"/>
    </xf>
    <xf numFmtId="0" fontId="24" fillId="0" borderId="35" xfId="0" applyFont="1" applyFill="1" applyBorder="1" applyAlignment="1">
      <alignment vertical="center" wrapText="1"/>
    </xf>
    <xf numFmtId="0" fontId="24" fillId="0" borderId="160" xfId="0" applyFont="1" applyFill="1" applyBorder="1" applyAlignment="1">
      <alignment vertical="center" wrapText="1"/>
    </xf>
    <xf numFmtId="0" fontId="54" fillId="0" borderId="13" xfId="42" applyNumberFormat="1" applyFont="1" applyFill="1" applyBorder="1" applyAlignment="1" applyProtection="1">
      <alignment vertical="center" wrapText="1"/>
      <protection/>
    </xf>
    <xf numFmtId="0" fontId="24" fillId="0" borderId="60" xfId="0" applyFont="1" applyFill="1" applyBorder="1" applyAlignment="1">
      <alignment vertical="center" wrapText="1"/>
    </xf>
    <xf numFmtId="0" fontId="24" fillId="0" borderId="161" xfId="0" applyFont="1" applyFill="1" applyBorder="1" applyAlignment="1">
      <alignment vertical="center" wrapText="1"/>
    </xf>
    <xf numFmtId="0" fontId="55" fillId="0" borderId="162" xfId="42" applyNumberFormat="1" applyFont="1" applyFill="1" applyBorder="1" applyAlignment="1" applyProtection="1">
      <alignment vertical="center" wrapText="1"/>
      <protection/>
    </xf>
    <xf numFmtId="0" fontId="55" fillId="0" borderId="163" xfId="42" applyNumberFormat="1" applyFont="1" applyFill="1" applyBorder="1" applyAlignment="1" applyProtection="1">
      <alignment vertical="center" wrapText="1"/>
      <protection/>
    </xf>
    <xf numFmtId="0" fontId="55" fillId="0" borderId="164" xfId="42" applyNumberFormat="1" applyFont="1" applyFill="1" applyBorder="1" applyAlignment="1" applyProtection="1">
      <alignment vertical="center" wrapText="1"/>
      <protection/>
    </xf>
    <xf numFmtId="0" fontId="55" fillId="0" borderId="165" xfId="42" applyNumberFormat="1" applyFont="1" applyFill="1" applyBorder="1" applyAlignment="1" applyProtection="1">
      <alignment vertical="center" wrapText="1"/>
      <protection/>
    </xf>
    <xf numFmtId="0" fontId="55" fillId="0" borderId="166" xfId="42" applyNumberFormat="1" applyFont="1" applyFill="1" applyBorder="1" applyAlignment="1" applyProtection="1">
      <alignment horizontal="left" vertical="center" wrapText="1"/>
      <protection/>
    </xf>
    <xf numFmtId="0" fontId="55" fillId="0" borderId="167" xfId="42" applyNumberFormat="1" applyFont="1" applyFill="1" applyBorder="1" applyAlignment="1" applyProtection="1">
      <alignment vertical="center" wrapText="1"/>
      <protection/>
    </xf>
    <xf numFmtId="0" fontId="55" fillId="0" borderId="168" xfId="42" applyNumberFormat="1" applyFont="1" applyFill="1" applyBorder="1" applyAlignment="1" applyProtection="1">
      <alignment vertical="center" wrapText="1"/>
      <protection/>
    </xf>
    <xf numFmtId="0" fontId="55" fillId="0" borderId="169" xfId="42" applyNumberFormat="1" applyFont="1" applyFill="1" applyBorder="1" applyAlignment="1" applyProtection="1">
      <alignment vertical="center" wrapText="1"/>
      <protection/>
    </xf>
    <xf numFmtId="0" fontId="55" fillId="0" borderId="131" xfId="42" applyNumberFormat="1" applyFont="1" applyFill="1" applyBorder="1" applyAlignment="1" applyProtection="1">
      <alignment vertical="center" wrapText="1"/>
      <protection/>
    </xf>
    <xf numFmtId="0" fontId="55" fillId="0" borderId="170" xfId="42" applyNumberFormat="1" applyFont="1" applyFill="1" applyBorder="1" applyAlignment="1" applyProtection="1">
      <alignment vertical="center" wrapText="1"/>
      <protection/>
    </xf>
    <xf numFmtId="0" fontId="55" fillId="0" borderId="0" xfId="42" applyNumberFormat="1" applyFont="1" applyFill="1" applyBorder="1" applyAlignment="1" applyProtection="1">
      <alignment vertical="center" wrapText="1"/>
      <protection/>
    </xf>
    <xf numFmtId="0" fontId="55" fillId="0" borderId="171" xfId="42" applyNumberFormat="1" applyFont="1" applyFill="1" applyBorder="1" applyAlignment="1" applyProtection="1">
      <alignment vertical="center" wrapText="1"/>
      <protection/>
    </xf>
    <xf numFmtId="0" fontId="55" fillId="0" borderId="70" xfId="42" applyNumberFormat="1" applyFont="1" applyFill="1" applyBorder="1" applyAlignment="1" applyProtection="1">
      <alignment vertical="center" wrapText="1"/>
      <protection/>
    </xf>
    <xf numFmtId="0" fontId="55" fillId="0" borderId="172" xfId="42" applyNumberFormat="1" applyFont="1" applyFill="1" applyBorder="1" applyAlignment="1" applyProtection="1">
      <alignment vertical="center" wrapText="1"/>
      <protection/>
    </xf>
    <xf numFmtId="0" fontId="55" fillId="0" borderId="173" xfId="42" applyNumberFormat="1" applyFont="1" applyFill="1" applyBorder="1" applyAlignment="1" applyProtection="1">
      <alignment vertical="center" wrapText="1"/>
      <protection/>
    </xf>
    <xf numFmtId="0" fontId="44" fillId="0" borderId="66" xfId="0" applyFont="1" applyBorder="1" applyAlignment="1">
      <alignment horizontal="center" vertical="center"/>
    </xf>
    <xf numFmtId="0" fontId="24" fillId="0" borderId="147" xfId="0" applyFont="1" applyFill="1" applyBorder="1" applyAlignment="1">
      <alignment horizontal="center" vertical="center" wrapText="1"/>
    </xf>
    <xf numFmtId="0" fontId="24" fillId="0" borderId="152" xfId="0" applyFont="1" applyBorder="1" applyAlignment="1">
      <alignment horizontal="center" vertical="center" wrapText="1"/>
    </xf>
    <xf numFmtId="0" fontId="24" fillId="0" borderId="152" xfId="0" applyFont="1" applyBorder="1" applyAlignment="1">
      <alignment horizontal="center" vertical="center"/>
    </xf>
    <xf numFmtId="0" fontId="24" fillId="0" borderId="61" xfId="0" applyFont="1" applyBorder="1" applyAlignment="1">
      <alignment horizontal="center" vertical="center" wrapText="1"/>
    </xf>
    <xf numFmtId="0" fontId="24" fillId="0" borderId="61" xfId="0" applyFont="1" applyBorder="1" applyAlignment="1">
      <alignment horizontal="center" vertical="center"/>
    </xf>
    <xf numFmtId="0" fontId="55" fillId="0" borderId="174" xfId="42" applyNumberFormat="1" applyFont="1" applyFill="1" applyBorder="1" applyAlignment="1" applyProtection="1">
      <alignment vertical="center" wrapText="1"/>
      <protection/>
    </xf>
    <xf numFmtId="0" fontId="55" fillId="0" borderId="175" xfId="42" applyNumberFormat="1" applyFont="1" applyFill="1" applyBorder="1" applyAlignment="1" applyProtection="1">
      <alignment vertical="center" wrapText="1"/>
      <protection/>
    </xf>
    <xf numFmtId="9" fontId="44" fillId="0" borderId="0" xfId="57" applyFont="1" applyFill="1" applyBorder="1" applyAlignment="1">
      <alignment horizontal="center" vertical="center"/>
    </xf>
    <xf numFmtId="9" fontId="65" fillId="0" borderId="0" xfId="57" applyFont="1" applyBorder="1" applyAlignment="1">
      <alignment vertical="center"/>
    </xf>
    <xf numFmtId="1" fontId="41" fillId="37" borderId="14" xfId="0" applyNumberFormat="1" applyFont="1" applyFill="1" applyBorder="1" applyAlignment="1" applyProtection="1">
      <alignment horizontal="center" vertical="center"/>
      <protection locked="0"/>
    </xf>
    <xf numFmtId="1" fontId="41" fillId="49" borderId="22" xfId="0" applyNumberFormat="1" applyFont="1" applyFill="1" applyBorder="1" applyAlignment="1">
      <alignment horizontal="center" vertical="center"/>
    </xf>
    <xf numFmtId="1" fontId="41" fillId="49" borderId="30" xfId="0" applyNumberFormat="1" applyFont="1" applyFill="1" applyBorder="1" applyAlignment="1">
      <alignment horizontal="center" vertical="center"/>
    </xf>
    <xf numFmtId="0" fontId="44" fillId="48" borderId="46" xfId="0" applyFont="1" applyFill="1" applyBorder="1" applyAlignment="1" applyProtection="1">
      <alignment horizontal="center" vertical="center" wrapText="1"/>
      <protection locked="0"/>
    </xf>
    <xf numFmtId="0" fontId="44" fillId="48" borderId="47" xfId="0" applyFont="1" applyFill="1" applyBorder="1" applyAlignment="1" applyProtection="1">
      <alignment horizontal="center" vertical="center" wrapText="1"/>
      <protection locked="0"/>
    </xf>
    <xf numFmtId="1" fontId="59" fillId="48" borderId="13" xfId="0" applyNumberFormat="1" applyFont="1" applyFill="1" applyBorder="1" applyAlignment="1">
      <alignment horizontal="center" vertical="center"/>
    </xf>
    <xf numFmtId="1" fontId="59" fillId="48" borderId="30" xfId="0" applyNumberFormat="1" applyFont="1" applyFill="1" applyBorder="1" applyAlignment="1">
      <alignment horizontal="center" vertical="center"/>
    </xf>
    <xf numFmtId="0" fontId="41" fillId="37" borderId="30" xfId="0" applyFont="1" applyFill="1" applyBorder="1" applyAlignment="1">
      <alignment horizontal="center" vertical="center"/>
    </xf>
    <xf numFmtId="0" fontId="41" fillId="37" borderId="14" xfId="0" applyFont="1" applyFill="1" applyBorder="1" applyAlignment="1">
      <alignment horizontal="center" vertical="center"/>
    </xf>
    <xf numFmtId="1" fontId="42" fillId="43" borderId="13" xfId="0" applyNumberFormat="1" applyFont="1" applyFill="1" applyBorder="1" applyAlignment="1">
      <alignment horizontal="center" vertical="center"/>
    </xf>
    <xf numFmtId="1" fontId="41" fillId="35" borderId="176" xfId="0" applyNumberFormat="1" applyFont="1" applyFill="1" applyBorder="1" applyAlignment="1">
      <alignment horizontal="center" vertical="center"/>
    </xf>
    <xf numFmtId="1" fontId="41" fillId="35" borderId="177" xfId="0" applyNumberFormat="1" applyFont="1" applyFill="1" applyBorder="1" applyAlignment="1">
      <alignment horizontal="center" vertical="center"/>
    </xf>
    <xf numFmtId="0" fontId="59" fillId="48" borderId="19" xfId="0" applyFont="1" applyFill="1" applyBorder="1" applyAlignment="1">
      <alignment horizontal="center" vertical="center"/>
    </xf>
    <xf numFmtId="0" fontId="59" fillId="48" borderId="14" xfId="0" applyFont="1" applyFill="1" applyBorder="1" applyAlignment="1">
      <alignment horizontal="center" vertical="center"/>
    </xf>
    <xf numFmtId="0" fontId="59" fillId="48" borderId="57" xfId="0" applyFont="1" applyFill="1" applyBorder="1" applyAlignment="1">
      <alignment horizontal="center" vertical="center"/>
    </xf>
    <xf numFmtId="0" fontId="44" fillId="48" borderId="14" xfId="0" applyFont="1" applyFill="1" applyBorder="1" applyAlignment="1" applyProtection="1">
      <alignment horizontal="center" vertical="center" wrapText="1"/>
      <protection locked="0"/>
    </xf>
    <xf numFmtId="0" fontId="39" fillId="36" borderId="15" xfId="0" applyFont="1" applyFill="1" applyBorder="1" applyAlignment="1">
      <alignment horizontal="center" vertical="center"/>
    </xf>
    <xf numFmtId="1" fontId="44" fillId="48" borderId="19" xfId="0" applyNumberFormat="1" applyFont="1" applyFill="1" applyBorder="1" applyAlignment="1">
      <alignment horizontal="center" vertical="center"/>
    </xf>
    <xf numFmtId="0" fontId="44" fillId="48" borderId="19" xfId="0" applyFont="1" applyFill="1" applyBorder="1" applyAlignment="1">
      <alignment horizontal="center" vertical="center"/>
    </xf>
    <xf numFmtId="0" fontId="17" fillId="35" borderId="14" xfId="0" applyFont="1" applyFill="1" applyBorder="1" applyAlignment="1">
      <alignment horizontal="center" vertical="center"/>
    </xf>
    <xf numFmtId="0" fontId="24" fillId="48" borderId="14" xfId="0" applyFont="1" applyFill="1" applyBorder="1" applyAlignment="1">
      <alignment horizontal="center" vertical="center"/>
    </xf>
    <xf numFmtId="0" fontId="41" fillId="50" borderId="74" xfId="0" applyFont="1" applyFill="1" applyBorder="1" applyAlignment="1" applyProtection="1">
      <alignment horizontal="center" vertical="center"/>
      <protection locked="0"/>
    </xf>
    <xf numFmtId="0" fontId="44" fillId="48" borderId="74" xfId="0" applyFont="1" applyFill="1" applyBorder="1" applyAlignment="1">
      <alignment horizontal="center" vertical="center"/>
    </xf>
    <xf numFmtId="0" fontId="44" fillId="48" borderId="75" xfId="0" applyFont="1" applyFill="1" applyBorder="1" applyAlignment="1">
      <alignment horizontal="center" vertical="center"/>
    </xf>
    <xf numFmtId="0" fontId="44" fillId="48" borderId="57" xfId="0" applyFont="1" applyFill="1" applyBorder="1" applyAlignment="1" applyProtection="1">
      <alignment horizontal="center" vertical="center" wrapText="1"/>
      <protection locked="0"/>
    </xf>
    <xf numFmtId="0" fontId="44" fillId="48" borderId="58" xfId="0" applyFont="1" applyFill="1" applyBorder="1" applyAlignment="1" applyProtection="1">
      <alignment horizontal="center" vertical="center" wrapText="1"/>
      <protection locked="0"/>
    </xf>
    <xf numFmtId="0" fontId="41" fillId="37" borderId="14" xfId="0" applyFont="1" applyFill="1" applyBorder="1" applyAlignment="1" applyProtection="1">
      <alignment horizontal="center" vertical="center"/>
      <protection locked="0"/>
    </xf>
    <xf numFmtId="0" fontId="44" fillId="48" borderId="14" xfId="0" applyFont="1" applyFill="1" applyBorder="1" applyAlignment="1">
      <alignment horizontal="center" vertical="center"/>
    </xf>
    <xf numFmtId="0" fontId="59" fillId="48" borderId="29" xfId="0" applyFont="1" applyFill="1" applyBorder="1" applyAlignment="1">
      <alignment horizontal="center" vertical="center"/>
    </xf>
    <xf numFmtId="0" fontId="59" fillId="48" borderId="59" xfId="0" applyFont="1" applyFill="1" applyBorder="1" applyAlignment="1">
      <alignment horizontal="center" vertical="center"/>
    </xf>
    <xf numFmtId="0" fontId="17" fillId="37" borderId="14" xfId="0" applyFont="1" applyFill="1" applyBorder="1" applyAlignment="1">
      <alignment horizontal="center" vertical="center"/>
    </xf>
    <xf numFmtId="0" fontId="41" fillId="37" borderId="74" xfId="0" applyFont="1" applyFill="1" applyBorder="1" applyAlignment="1">
      <alignment horizontal="center" vertical="center"/>
    </xf>
    <xf numFmtId="0" fontId="61" fillId="37" borderId="74" xfId="0" applyFont="1" applyFill="1" applyBorder="1" applyAlignment="1" applyProtection="1">
      <alignment horizontal="center" vertical="center" wrapText="1"/>
      <protection locked="0"/>
    </xf>
    <xf numFmtId="0" fontId="61" fillId="49" borderId="30" xfId="0" applyFont="1" applyFill="1" applyBorder="1" applyAlignment="1" applyProtection="1">
      <alignment horizontal="center" vertical="center" wrapText="1"/>
      <protection locked="0"/>
    </xf>
    <xf numFmtId="1" fontId="61" fillId="49" borderId="47" xfId="0" applyNumberFormat="1" applyFont="1" applyFill="1" applyBorder="1" applyAlignment="1">
      <alignment horizontal="center" vertical="center"/>
    </xf>
    <xf numFmtId="0" fontId="41" fillId="37" borderId="13" xfId="0" applyFont="1" applyFill="1" applyBorder="1" applyAlignment="1">
      <alignment horizontal="center" vertical="center"/>
    </xf>
    <xf numFmtId="1" fontId="41" fillId="49" borderId="13" xfId="0" applyNumberFormat="1" applyFont="1" applyFill="1" applyBorder="1" applyAlignment="1">
      <alignment horizontal="center" vertical="center"/>
    </xf>
    <xf numFmtId="1" fontId="41" fillId="49" borderId="28" xfId="0" applyNumberFormat="1" applyFont="1" applyFill="1" applyBorder="1" applyAlignment="1">
      <alignment horizontal="center" vertical="center"/>
    </xf>
    <xf numFmtId="0" fontId="9" fillId="0" borderId="89" xfId="0" applyFont="1" applyBorder="1" applyAlignment="1">
      <alignment horizontal="center" vertical="center" textRotation="90" wrapText="1"/>
    </xf>
    <xf numFmtId="0" fontId="3" fillId="0" borderId="17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9" fillId="0" borderId="178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9" fillId="0" borderId="83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89" xfId="0" applyFont="1" applyBorder="1" applyAlignment="1">
      <alignment horizontal="center" vertical="center" textRotation="90" wrapText="1"/>
    </xf>
    <xf numFmtId="0" fontId="9" fillId="0" borderId="11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 wrapText="1" shrinkToFit="1"/>
    </xf>
    <xf numFmtId="0" fontId="14" fillId="0" borderId="24" xfId="0" applyFont="1" applyFill="1" applyBorder="1" applyAlignment="1">
      <alignment horizontal="center" vertical="center"/>
    </xf>
    <xf numFmtId="0" fontId="30" fillId="0" borderId="22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left"/>
    </xf>
    <xf numFmtId="0" fontId="20" fillId="0" borderId="17" xfId="0" applyFont="1" applyFill="1" applyBorder="1" applyAlignment="1">
      <alignment horizontal="center" vertical="center"/>
    </xf>
    <xf numFmtId="0" fontId="20" fillId="0" borderId="24" xfId="0" applyFont="1" applyFill="1" applyBorder="1" applyAlignment="1">
      <alignment horizontal="center" vertical="center"/>
    </xf>
    <xf numFmtId="0" fontId="30" fillId="0" borderId="17" xfId="0" applyFont="1" applyFill="1" applyBorder="1" applyAlignment="1">
      <alignment horizontal="center"/>
    </xf>
    <xf numFmtId="0" fontId="30" fillId="0" borderId="24" xfId="0" applyFont="1" applyFill="1" applyBorder="1" applyAlignment="1">
      <alignment horizontal="center"/>
    </xf>
    <xf numFmtId="0" fontId="14" fillId="0" borderId="23" xfId="0" applyFont="1" applyFill="1" applyBorder="1" applyAlignment="1">
      <alignment horizontal="center"/>
    </xf>
    <xf numFmtId="1" fontId="30" fillId="0" borderId="17" xfId="0" applyNumberFormat="1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22" xfId="0" applyFont="1" applyFill="1" applyBorder="1" applyAlignment="1">
      <alignment horizontal="center" vertical="center"/>
    </xf>
    <xf numFmtId="0" fontId="31" fillId="0" borderId="14" xfId="0" applyFont="1" applyFill="1" applyBorder="1" applyAlignment="1">
      <alignment horizontal="center"/>
    </xf>
    <xf numFmtId="0" fontId="20" fillId="0" borderId="14" xfId="0" applyFont="1" applyFill="1" applyBorder="1" applyAlignment="1" applyProtection="1">
      <alignment horizontal="center" vertical="center" wrapText="1"/>
      <protection locked="0"/>
    </xf>
    <xf numFmtId="0" fontId="14" fillId="0" borderId="21" xfId="0" applyFont="1" applyFill="1" applyBorder="1" applyAlignment="1">
      <alignment horizontal="left"/>
    </xf>
    <xf numFmtId="0" fontId="32" fillId="0" borderId="18" xfId="0" applyFont="1" applyFill="1" applyBorder="1" applyAlignment="1">
      <alignment horizont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20" xfId="0" applyFont="1" applyFill="1" applyBorder="1" applyAlignment="1">
      <alignment horizontal="center" vertical="center" wrapText="1"/>
    </xf>
    <xf numFmtId="0" fontId="26" fillId="0" borderId="179" xfId="0" applyFont="1" applyFill="1" applyBorder="1" applyAlignment="1">
      <alignment horizontal="center" vertical="center" textRotation="90" wrapText="1"/>
    </xf>
    <xf numFmtId="0" fontId="26" fillId="0" borderId="12" xfId="0" applyFont="1" applyFill="1" applyBorder="1" applyAlignment="1">
      <alignment horizontal="center" vertical="center" textRotation="90"/>
    </xf>
    <xf numFmtId="0" fontId="26" fillId="0" borderId="20" xfId="0" applyFont="1" applyFill="1" applyBorder="1" applyAlignment="1">
      <alignment horizontal="center" vertical="center" textRotation="90"/>
    </xf>
    <xf numFmtId="0" fontId="26" fillId="0" borderId="180" xfId="0" applyFont="1" applyFill="1" applyBorder="1" applyAlignment="1">
      <alignment horizontal="center" vertical="center" wrapText="1"/>
    </xf>
    <xf numFmtId="0" fontId="26" fillId="0" borderId="11" xfId="0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horizontal="center" vertical="center" textRotation="90" wrapText="1" shrinkToFit="1"/>
    </xf>
    <xf numFmtId="0" fontId="26" fillId="0" borderId="12" xfId="0" applyFont="1" applyFill="1" applyBorder="1" applyAlignment="1">
      <alignment horizontal="center" vertical="center" textRotation="90" shrinkToFit="1"/>
    </xf>
    <xf numFmtId="0" fontId="26" fillId="0" borderId="20" xfId="0" applyFont="1" applyFill="1" applyBorder="1" applyAlignment="1">
      <alignment horizontal="center" vertical="center" textRotation="90" wrapText="1" shrinkToFit="1"/>
    </xf>
    <xf numFmtId="0" fontId="26" fillId="0" borderId="18" xfId="0" applyFont="1" applyFill="1" applyBorder="1" applyAlignment="1">
      <alignment horizontal="center" vertical="center" wrapText="1"/>
    </xf>
    <xf numFmtId="0" fontId="27" fillId="0" borderId="12" xfId="53" applyFont="1" applyFill="1" applyBorder="1" applyAlignment="1">
      <alignment horizontal="center"/>
      <protection/>
    </xf>
    <xf numFmtId="0" fontId="28" fillId="0" borderId="0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0" fontId="26" fillId="0" borderId="25" xfId="53" applyFont="1" applyFill="1" applyBorder="1" applyAlignment="1">
      <alignment horizontal="center" vertical="center" wrapText="1"/>
      <protection/>
    </xf>
    <xf numFmtId="0" fontId="27" fillId="0" borderId="49" xfId="53" applyFont="1" applyFill="1" applyBorder="1" applyAlignment="1">
      <alignment horizontal="center"/>
      <protection/>
    </xf>
    <xf numFmtId="0" fontId="14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wrapText="1"/>
    </xf>
    <xf numFmtId="0" fontId="19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37" fillId="0" borderId="51" xfId="0" applyFont="1" applyBorder="1" applyAlignment="1">
      <alignment horizontal="center"/>
    </xf>
    <xf numFmtId="0" fontId="37" fillId="0" borderId="54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181" xfId="0" applyFont="1" applyBorder="1" applyAlignment="1">
      <alignment horizontal="center"/>
    </xf>
    <xf numFmtId="0" fontId="0" fillId="0" borderId="182" xfId="0" applyFont="1" applyBorder="1" applyAlignment="1">
      <alignment horizontal="center" vertical="center"/>
    </xf>
    <xf numFmtId="0" fontId="22" fillId="0" borderId="86" xfId="0" applyFont="1" applyFill="1" applyBorder="1" applyAlignment="1">
      <alignment vertical="center"/>
    </xf>
    <xf numFmtId="0" fontId="60" fillId="0" borderId="183" xfId="0" applyFont="1" applyBorder="1" applyAlignment="1">
      <alignment horizontal="center" vertical="center"/>
    </xf>
    <xf numFmtId="0" fontId="60" fillId="0" borderId="25" xfId="0" applyFont="1" applyBorder="1" applyAlignment="1">
      <alignment horizontal="center" vertical="center"/>
    </xf>
    <xf numFmtId="0" fontId="60" fillId="0" borderId="184" xfId="0" applyFont="1" applyBorder="1" applyAlignment="1">
      <alignment horizontal="center" vertical="center"/>
    </xf>
    <xf numFmtId="0" fontId="60" fillId="0" borderId="183" xfId="0" applyFont="1" applyFill="1" applyBorder="1" applyAlignment="1">
      <alignment horizontal="center" vertical="center"/>
    </xf>
    <xf numFmtId="0" fontId="60" fillId="0" borderId="25" xfId="0" applyFont="1" applyFill="1" applyBorder="1" applyAlignment="1">
      <alignment horizontal="center" vertical="center"/>
    </xf>
    <xf numFmtId="0" fontId="60" fillId="0" borderId="184" xfId="0" applyFont="1" applyFill="1" applyBorder="1" applyAlignment="1">
      <alignment horizontal="center" vertical="center"/>
    </xf>
    <xf numFmtId="175" fontId="22" fillId="0" borderId="185" xfId="0" applyNumberFormat="1" applyFont="1" applyFill="1" applyBorder="1" applyAlignment="1">
      <alignment horizontal="center" vertical="center"/>
    </xf>
    <xf numFmtId="175" fontId="22" fillId="0" borderId="51" xfId="0" applyNumberFormat="1" applyFont="1" applyFill="1" applyBorder="1" applyAlignment="1">
      <alignment horizontal="center" vertical="center"/>
    </xf>
    <xf numFmtId="0" fontId="22" fillId="0" borderId="18" xfId="0" applyFont="1" applyFill="1" applyBorder="1" applyAlignment="1">
      <alignment vertical="center"/>
    </xf>
    <xf numFmtId="0" fontId="22" fillId="0" borderId="21" xfId="0" applyFont="1" applyFill="1" applyBorder="1" applyAlignment="1">
      <alignment vertical="center"/>
    </xf>
    <xf numFmtId="0" fontId="14" fillId="0" borderId="30" xfId="0" applyFont="1" applyFill="1" applyBorder="1" applyAlignment="1">
      <alignment horizontal="center" vertical="center" textRotation="90" wrapText="1"/>
    </xf>
    <xf numFmtId="0" fontId="22" fillId="51" borderId="183" xfId="0" applyFont="1" applyFill="1" applyBorder="1" applyAlignment="1">
      <alignment horizontal="center" vertical="center"/>
    </xf>
    <xf numFmtId="0" fontId="22" fillId="51" borderId="25" xfId="0" applyFont="1" applyFill="1" applyBorder="1" applyAlignment="1">
      <alignment horizontal="center" vertical="center"/>
    </xf>
    <xf numFmtId="0" fontId="22" fillId="51" borderId="184" xfId="0" applyFont="1" applyFill="1" applyBorder="1" applyAlignment="1">
      <alignment horizontal="center" vertical="center"/>
    </xf>
    <xf numFmtId="0" fontId="39" fillId="0" borderId="107" xfId="0" applyFont="1" applyFill="1" applyBorder="1" applyAlignment="1">
      <alignment horizontal="center" vertical="center"/>
    </xf>
    <xf numFmtId="0" fontId="39" fillId="0" borderId="86" xfId="0" applyFont="1" applyFill="1" applyBorder="1" applyAlignment="1">
      <alignment horizontal="center" vertical="center"/>
    </xf>
    <xf numFmtId="0" fontId="39" fillId="0" borderId="186" xfId="0" applyFont="1" applyFill="1" applyBorder="1" applyAlignment="1">
      <alignment horizontal="center" vertical="center"/>
    </xf>
    <xf numFmtId="0" fontId="44" fillId="0" borderId="15" xfId="0" applyFont="1" applyFill="1" applyBorder="1" applyAlignment="1" applyProtection="1">
      <alignment horizontal="center" vertical="center" wrapText="1"/>
      <protection/>
    </xf>
    <xf numFmtId="0" fontId="39" fillId="0" borderId="183" xfId="0" applyFont="1" applyFill="1" applyBorder="1" applyAlignment="1">
      <alignment horizontal="center" vertical="center"/>
    </xf>
    <xf numFmtId="0" fontId="39" fillId="0" borderId="25" xfId="0" applyFont="1" applyFill="1" applyBorder="1" applyAlignment="1">
      <alignment horizontal="center" vertical="center"/>
    </xf>
    <xf numFmtId="0" fontId="39" fillId="0" borderId="184" xfId="0" applyFont="1" applyFill="1" applyBorder="1" applyAlignment="1">
      <alignment horizontal="center" vertical="center"/>
    </xf>
    <xf numFmtId="0" fontId="27" fillId="0" borderId="14" xfId="0" applyFont="1" applyFill="1" applyBorder="1" applyAlignment="1">
      <alignment horizontal="center" vertical="center" textRotation="90" wrapText="1"/>
    </xf>
    <xf numFmtId="0" fontId="27" fillId="0" borderId="47" xfId="0" applyFont="1" applyFill="1" applyBorder="1" applyAlignment="1">
      <alignment horizontal="center" vertical="center" textRotation="90" wrapText="1"/>
    </xf>
    <xf numFmtId="0" fontId="14" fillId="0" borderId="30" xfId="0" applyFont="1" applyFill="1" applyBorder="1" applyAlignment="1">
      <alignment horizontal="center" vertical="center"/>
    </xf>
    <xf numFmtId="0" fontId="14" fillId="0" borderId="138" xfId="0" applyFont="1" applyFill="1" applyBorder="1" applyAlignment="1">
      <alignment horizontal="center" vertical="center"/>
    </xf>
    <xf numFmtId="0" fontId="14" fillId="0" borderId="134" xfId="0" applyFont="1" applyFill="1" applyBorder="1" applyAlignment="1">
      <alignment horizontal="center" vertical="center" textRotation="90"/>
    </xf>
    <xf numFmtId="0" fontId="14" fillId="0" borderId="99" xfId="0" applyFont="1" applyFill="1" applyBorder="1" applyAlignment="1">
      <alignment horizontal="center" vertical="center" textRotation="90"/>
    </xf>
    <xf numFmtId="0" fontId="14" fillId="0" borderId="135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36" xfId="0" applyFont="1" applyFill="1" applyBorder="1" applyAlignment="1">
      <alignment horizontal="center" vertical="center" wrapText="1"/>
    </xf>
    <xf numFmtId="0" fontId="14" fillId="0" borderId="187" xfId="0" applyFont="1" applyFill="1" applyBorder="1" applyAlignment="1">
      <alignment horizontal="center" vertical="center" textRotation="90" wrapText="1"/>
    </xf>
    <xf numFmtId="0" fontId="14" fillId="0" borderId="84" xfId="0" applyFont="1" applyFill="1" applyBorder="1" applyAlignment="1">
      <alignment horizontal="center" vertical="center" textRotation="90" wrapText="1"/>
    </xf>
    <xf numFmtId="0" fontId="14" fillId="0" borderId="14" xfId="0" applyFont="1" applyFill="1" applyBorder="1" applyAlignment="1">
      <alignment horizontal="center" vertical="center"/>
    </xf>
    <xf numFmtId="0" fontId="14" fillId="0" borderId="74" xfId="0" applyFont="1" applyFill="1" applyBorder="1" applyAlignment="1">
      <alignment horizontal="center" vertical="center"/>
    </xf>
    <xf numFmtId="0" fontId="14" fillId="0" borderId="14" xfId="0" applyFont="1" applyFill="1" applyBorder="1" applyAlignment="1">
      <alignment horizontal="center" vertical="center" textRotation="90"/>
    </xf>
    <xf numFmtId="0" fontId="14" fillId="0" borderId="47" xfId="0" applyFont="1" applyFill="1" applyBorder="1" applyAlignment="1">
      <alignment horizontal="center" vertical="center" textRotation="90"/>
    </xf>
    <xf numFmtId="0" fontId="14" fillId="0" borderId="14" xfId="0" applyFont="1" applyFill="1" applyBorder="1" applyAlignment="1">
      <alignment horizontal="center" vertical="center" textRotation="90" wrapText="1"/>
    </xf>
    <xf numFmtId="0" fontId="14" fillId="0" borderId="187" xfId="0" applyFont="1" applyFill="1" applyBorder="1" applyAlignment="1">
      <alignment horizontal="center" vertical="center" wrapText="1"/>
    </xf>
    <xf numFmtId="0" fontId="14" fillId="0" borderId="156" xfId="0" applyFont="1" applyFill="1" applyBorder="1" applyAlignment="1">
      <alignment horizontal="center" vertical="center" wrapText="1"/>
    </xf>
    <xf numFmtId="0" fontId="14" fillId="0" borderId="188" xfId="0" applyFont="1" applyFill="1" applyBorder="1" applyAlignment="1">
      <alignment horizontal="center" vertical="center" wrapText="1"/>
    </xf>
    <xf numFmtId="0" fontId="14" fillId="0" borderId="47" xfId="0" applyFont="1" applyFill="1" applyBorder="1" applyAlignment="1">
      <alignment horizontal="center" vertical="center"/>
    </xf>
    <xf numFmtId="0" fontId="14" fillId="0" borderId="29" xfId="0" applyFont="1" applyFill="1" applyBorder="1" applyAlignment="1">
      <alignment horizontal="center" vertical="center" textRotation="90"/>
    </xf>
    <xf numFmtId="0" fontId="24" fillId="35" borderId="17" xfId="0" applyFont="1" applyFill="1" applyBorder="1" applyAlignment="1">
      <alignment horizontal="center" vertical="center" textRotation="90" wrapText="1"/>
    </xf>
    <xf numFmtId="0" fontId="24" fillId="35" borderId="14" xfId="0" applyFont="1" applyFill="1" applyBorder="1" applyAlignment="1">
      <alignment horizontal="center" vertical="center"/>
    </xf>
    <xf numFmtId="0" fontId="24" fillId="0" borderId="89" xfId="0" applyFont="1" applyBorder="1" applyAlignment="1">
      <alignment horizontal="center" vertical="center" wrapText="1"/>
    </xf>
    <xf numFmtId="0" fontId="24" fillId="0" borderId="89" xfId="0" applyFont="1" applyBorder="1" applyAlignment="1">
      <alignment horizontal="center" vertical="center" textRotation="90" wrapText="1"/>
    </xf>
    <xf numFmtId="0" fontId="22" fillId="0" borderId="88" xfId="0" applyFont="1" applyBorder="1" applyAlignment="1">
      <alignment horizontal="center" vertical="center" wrapText="1"/>
    </xf>
    <xf numFmtId="0" fontId="24" fillId="0" borderId="98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textRotation="90" wrapText="1"/>
    </xf>
    <xf numFmtId="0" fontId="24" fillId="0" borderId="31" xfId="0" applyFont="1" applyBorder="1" applyAlignment="1">
      <alignment horizontal="center" vertical="center" textRotation="90"/>
    </xf>
    <xf numFmtId="0" fontId="22" fillId="0" borderId="88" xfId="0" applyFont="1" applyFill="1" applyBorder="1" applyAlignment="1">
      <alignment horizontal="center" vertical="center" wrapText="1"/>
    </xf>
    <xf numFmtId="0" fontId="24" fillId="0" borderId="91" xfId="0" applyFont="1" applyBorder="1" applyAlignment="1">
      <alignment horizontal="center" vertical="center" textRotation="90"/>
    </xf>
    <xf numFmtId="0" fontId="24" fillId="0" borderId="12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 textRotation="90"/>
    </xf>
    <xf numFmtId="0" fontId="22" fillId="0" borderId="189" xfId="0" applyFont="1" applyFill="1" applyBorder="1" applyAlignment="1">
      <alignment horizontal="center" vertical="center"/>
    </xf>
    <xf numFmtId="0" fontId="22" fillId="0" borderId="190" xfId="0" applyFont="1" applyFill="1" applyBorder="1" applyAlignment="1">
      <alignment horizontal="center" vertical="center"/>
    </xf>
    <xf numFmtId="0" fontId="22" fillId="0" borderId="191" xfId="0" applyFont="1" applyFill="1" applyBorder="1" applyAlignment="1">
      <alignment horizontal="center" vertical="center"/>
    </xf>
    <xf numFmtId="0" fontId="48" fillId="0" borderId="0" xfId="0" applyFont="1" applyFill="1" applyAlignment="1">
      <alignment vertical="center"/>
    </xf>
    <xf numFmtId="0" fontId="29" fillId="0" borderId="167" xfId="42" applyNumberFormat="1" applyFont="1" applyFill="1" applyBorder="1" applyAlignment="1" applyProtection="1">
      <alignment vertical="center" wrapText="1"/>
      <protection/>
    </xf>
    <xf numFmtId="0" fontId="83" fillId="0" borderId="154" xfId="42" applyNumberFormat="1" applyFont="1" applyFill="1" applyBorder="1" applyAlignment="1" applyProtection="1">
      <alignment vertical="center" wrapText="1"/>
      <protection/>
    </xf>
    <xf numFmtId="0" fontId="29" fillId="0" borderId="168" xfId="42" applyNumberFormat="1" applyFont="1" applyFill="1" applyBorder="1" applyAlignment="1" applyProtection="1">
      <alignment vertical="center" wrapText="1"/>
      <protection/>
    </xf>
    <xf numFmtId="0" fontId="29" fillId="0" borderId="166" xfId="42" applyNumberFormat="1" applyFont="1" applyFill="1" applyBorder="1" applyAlignment="1" applyProtection="1">
      <alignment horizontal="left" vertical="center" wrapText="1"/>
      <protection/>
    </xf>
    <xf numFmtId="0" fontId="83" fillId="0" borderId="35" xfId="42" applyNumberFormat="1" applyFont="1" applyFill="1" applyBorder="1" applyAlignment="1" applyProtection="1">
      <alignment vertical="center" wrapText="1"/>
      <protection/>
    </xf>
    <xf numFmtId="0" fontId="29" fillId="0" borderId="162" xfId="42" applyNumberFormat="1" applyFont="1" applyFill="1" applyBorder="1" applyAlignment="1" applyProtection="1">
      <alignment vertical="center" wrapText="1"/>
      <protection/>
    </xf>
    <xf numFmtId="0" fontId="83" fillId="0" borderId="156" xfId="42" applyNumberFormat="1" applyFont="1" applyFill="1" applyBorder="1" applyAlignment="1" applyProtection="1">
      <alignment vertical="center" wrapText="1"/>
      <protection/>
    </xf>
    <xf numFmtId="0" fontId="29" fillId="0" borderId="169" xfId="42" applyNumberFormat="1" applyFont="1" applyFill="1" applyBorder="1" applyAlignment="1" applyProtection="1">
      <alignment vertical="center" wrapText="1"/>
      <protection/>
    </xf>
    <xf numFmtId="0" fontId="29" fillId="0" borderId="131" xfId="42" applyNumberFormat="1" applyFont="1" applyFill="1" applyBorder="1" applyAlignment="1" applyProtection="1">
      <alignment vertical="center" wrapText="1"/>
      <protection/>
    </xf>
    <xf numFmtId="0" fontId="83" fillId="0" borderId="158" xfId="42" applyNumberFormat="1" applyFont="1" applyFill="1" applyBorder="1" applyAlignment="1" applyProtection="1">
      <alignment vertical="center" wrapText="1"/>
      <protection/>
    </xf>
    <xf numFmtId="0" fontId="29" fillId="0" borderId="163" xfId="42" applyNumberFormat="1" applyFont="1" applyFill="1" applyBorder="1" applyAlignment="1" applyProtection="1">
      <alignment vertical="center" wrapText="1"/>
      <protection/>
    </xf>
    <xf numFmtId="0" fontId="83" fillId="0" borderId="159" xfId="42" applyNumberFormat="1" applyFont="1" applyFill="1" applyBorder="1" applyAlignment="1" applyProtection="1">
      <alignment vertical="center" wrapText="1"/>
      <protection/>
    </xf>
    <xf numFmtId="0" fontId="29" fillId="0" borderId="170" xfId="42" applyNumberFormat="1" applyFont="1" applyFill="1" applyBorder="1" applyAlignment="1" applyProtection="1">
      <alignment vertical="center" wrapText="1"/>
      <protection/>
    </xf>
    <xf numFmtId="0" fontId="29" fillId="0" borderId="164" xfId="42" applyNumberFormat="1" applyFont="1" applyFill="1" applyBorder="1" applyAlignment="1" applyProtection="1">
      <alignment vertical="center" wrapText="1"/>
      <protection/>
    </xf>
    <xf numFmtId="0" fontId="29" fillId="0" borderId="0" xfId="42" applyNumberFormat="1" applyFont="1" applyFill="1" applyBorder="1" applyAlignment="1" applyProtection="1">
      <alignment vertical="center" wrapText="1"/>
      <protection/>
    </xf>
    <xf numFmtId="0" fontId="29" fillId="0" borderId="171" xfId="42" applyNumberFormat="1" applyFont="1" applyFill="1" applyBorder="1" applyAlignment="1" applyProtection="1">
      <alignment vertical="center" wrapText="1"/>
      <protection/>
    </xf>
    <xf numFmtId="0" fontId="83" fillId="0" borderId="13" xfId="42" applyNumberFormat="1" applyFont="1" applyFill="1" applyBorder="1" applyAlignment="1" applyProtection="1">
      <alignment vertical="center" wrapText="1"/>
      <protection/>
    </xf>
    <xf numFmtId="0" fontId="29" fillId="0" borderId="165" xfId="42" applyNumberFormat="1" applyFont="1" applyFill="1" applyBorder="1" applyAlignment="1" applyProtection="1">
      <alignment vertical="center" wrapText="1"/>
      <protection/>
    </xf>
    <xf numFmtId="0" fontId="29" fillId="0" borderId="70" xfId="42" applyNumberFormat="1" applyFont="1" applyFill="1" applyBorder="1" applyAlignment="1" applyProtection="1">
      <alignment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9933"/>
      <rgbColor rgb="00800080"/>
      <rgbColor rgb="00008080"/>
      <rgbColor rgb="00C0C0C0"/>
      <rgbColor rgb="00996666"/>
      <rgbColor rgb="009999FF"/>
      <rgbColor rgb="00993366"/>
      <rgbColor rgb="00FFFFC0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A6CAF0"/>
      <rgbColor rgb="00FF99CC"/>
      <rgbColor rgb="00CC9CCC"/>
      <rgbColor rgb="00FFCC99"/>
      <rgbColor rgb="003333CC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vo.ukraine.edu.ua/course/view.php?id=10685" TargetMode="External" /><Relationship Id="rId2" Type="http://schemas.openxmlformats.org/officeDocument/2006/relationships/hyperlink" Target="https://ab.uu.edu.ua/edu-discipline/osnovi_biologiyi_ta_genetiki_lyudini" TargetMode="External" /><Relationship Id="rId3" Type="http://schemas.openxmlformats.org/officeDocument/2006/relationships/hyperlink" Target="http://vo.ukraine.edu.ua/course/view.php?id=12626" TargetMode="External" /><Relationship Id="rId4" Type="http://schemas.openxmlformats.org/officeDocument/2006/relationships/hyperlink" Target="http://vo.ukraine.edu.ua/course/view.php?id=494" TargetMode="External" /><Relationship Id="rId5" Type="http://schemas.openxmlformats.org/officeDocument/2006/relationships/hyperlink" Target="https://ab.uu.edu.ua/edu-discipline/anatomiya_lyudini_vsei" TargetMode="External" /><Relationship Id="rId6" Type="http://schemas.openxmlformats.org/officeDocument/2006/relationships/hyperlink" Target="http://vo.ukraine.edu.ua/course/view.php?id=9648" TargetMode="External" /><Relationship Id="rId7" Type="http://schemas.openxmlformats.org/officeDocument/2006/relationships/hyperlink" Target="https://ab.uu.edu.ua/edu-discipline/psikhologiya_spilkuvannya" TargetMode="External" /><Relationship Id="rId8" Type="http://schemas.openxmlformats.org/officeDocument/2006/relationships/hyperlink" Target="http://vo.ukraine.edu.ua/course/view.php?id=12631" TargetMode="External" /><Relationship Id="rId9" Type="http://schemas.openxmlformats.org/officeDocument/2006/relationships/hyperlink" Target="http://vo.ukraine.edu.ua/course/view.php?id=12632" TargetMode="External" /><Relationship Id="rId10" Type="http://schemas.openxmlformats.org/officeDocument/2006/relationships/hyperlink" Target="https://ab.uu.edu.ua/edu-discipline/pedagogichna_maysternist_hist" TargetMode="External" /><Relationship Id="rId11" Type="http://schemas.openxmlformats.org/officeDocument/2006/relationships/hyperlink" Target="http://vo.ukraine.edu.ua/course/view.php?id=9081" TargetMode="External" /><Relationship Id="rId12" Type="http://schemas.openxmlformats.org/officeDocument/2006/relationships/hyperlink" Target="https://ab.uu.edu.ua/edu-discipline/konfliktologiya_ps" TargetMode="External" /><Relationship Id="rId13" Type="http://schemas.openxmlformats.org/officeDocument/2006/relationships/hyperlink" Target="http://vo.ukraine.edu.ua/course/view.php?id=12629" TargetMode="External" /><Relationship Id="rId14" Type="http://schemas.openxmlformats.org/officeDocument/2006/relationships/hyperlink" Target="http://vo.ukraine.edu.ua/course/view.php?id=12630" TargetMode="External" /><Relationship Id="rId15" Type="http://schemas.openxmlformats.org/officeDocument/2006/relationships/hyperlink" Target="http://vo.ukraine.edu.ua/course/view.php?id=563" TargetMode="External" /><Relationship Id="rId16" Type="http://schemas.openxmlformats.org/officeDocument/2006/relationships/hyperlink" Target="https://ab.uu.edu.ua/edu-discipline/psikhologiya_upravlinnya" TargetMode="External" /><Relationship Id="rId17" Type="http://schemas.openxmlformats.org/officeDocument/2006/relationships/hyperlink" Target="http://vo.ukraine.edu.ua/course/view.php?id=4343" TargetMode="External" /><Relationship Id="rId18" Type="http://schemas.openxmlformats.org/officeDocument/2006/relationships/hyperlink" Target="https://ab.uu.edu.ua/edu-discipline/psikhologiya_organizatsii" TargetMode="External" /><Relationship Id="rId19" Type="http://schemas.openxmlformats.org/officeDocument/2006/relationships/hyperlink" Target="http://vo.ukraine.edu.ua/course/view.php?id=12633" TargetMode="External" /><Relationship Id="rId20" Type="http://schemas.openxmlformats.org/officeDocument/2006/relationships/hyperlink" Target="http://vo.ukraine.edu.ua/course/view.php?id=560" TargetMode="External" /><Relationship Id="rId21" Type="http://schemas.openxmlformats.org/officeDocument/2006/relationships/hyperlink" Target="https://ab.uu.edu.ua/edu-discipline/psikhologiya_sim_yi" TargetMode="External" /><Relationship Id="rId22" Type="http://schemas.openxmlformats.org/officeDocument/2006/relationships/hyperlink" Target="http://vo.ukraine.edu.ua/course/view.php?id=12627" TargetMode="External" /><Relationship Id="rId23" Type="http://schemas.openxmlformats.org/officeDocument/2006/relationships/hyperlink" Target="http://vo.ukraine.edu.ua/course/view.php?id=12628" TargetMode="External" /><Relationship Id="rId24" Type="http://schemas.openxmlformats.org/officeDocument/2006/relationships/hyperlink" Target="http://vo.ukraine.edu.ua/course/view.php?id=553" TargetMode="External" /><Relationship Id="rId25" Type="http://schemas.openxmlformats.org/officeDocument/2006/relationships/hyperlink" Target="https://ab.uu.edu.ua/edu-discipline/problemi_motivatsiyi_povedinki_ta_diyalnosti_lyudini" TargetMode="External" /><Relationship Id="rId26" Type="http://schemas.openxmlformats.org/officeDocument/2006/relationships/hyperlink" Target="http://vo.ukraine.edu.ua/course/view.php?id=558" TargetMode="External" /><Relationship Id="rId27" Type="http://schemas.openxmlformats.org/officeDocument/2006/relationships/hyperlink" Target="https://ab.uu.edu.ua/edu-discipline/psikhologiya_pratsi" TargetMode="External" /><Relationship Id="rId28" Type="http://schemas.openxmlformats.org/officeDocument/2006/relationships/hyperlink" Target="http://vo.ukraine.edu.ua/course/view.php?id=556" TargetMode="External" /><Relationship Id="rId29" Type="http://schemas.openxmlformats.org/officeDocument/2006/relationships/hyperlink" Target="https://ab.uu.edu.ua/edu-discipline/psikhologichni_problemi_spilkuvannya" TargetMode="External" /><Relationship Id="rId30" Type="http://schemas.openxmlformats.org/officeDocument/2006/relationships/hyperlink" Target="http://vo.ukraine.edu.ua/course/view.php?id=547" TargetMode="External" /><Relationship Id="rId31" Type="http://schemas.openxmlformats.org/officeDocument/2006/relationships/hyperlink" Target="https://ab.uu.edu.ua/edu-discipline/osnovi_roboti_psikhologa_z_personalom" TargetMode="External" /><Relationship Id="rId32" Type="http://schemas.openxmlformats.org/officeDocument/2006/relationships/hyperlink" Target="http://vo.ukraine.edu.ua/course/view.php?id=557" TargetMode="External" /><Relationship Id="rId33" Type="http://schemas.openxmlformats.org/officeDocument/2006/relationships/hyperlink" Target="https://ab.uu.edu.ua/edu-discipline/psikhologiya_osobistosti" TargetMode="External" /><Relationship Id="rId34" Type="http://schemas.openxmlformats.org/officeDocument/2006/relationships/hyperlink" Target="http://vo.ukraine.edu.ua/course/view.php?id=12639" TargetMode="External" /><Relationship Id="rId35" Type="http://schemas.openxmlformats.org/officeDocument/2006/relationships/hyperlink" Target="http://vo.ukraine.edu.ua/course/view.php?id=559" TargetMode="External" /><Relationship Id="rId36" Type="http://schemas.openxmlformats.org/officeDocument/2006/relationships/hyperlink" Target="https://ab.uu.edu.ua/edu-discipline/psikhologiya_reklami" TargetMode="External" /><Relationship Id="rId37" Type="http://schemas.openxmlformats.org/officeDocument/2006/relationships/hyperlink" Target="http://vo.ukraine.edu.ua/course/view.php?id=4342" TargetMode="External" /><Relationship Id="rId38" Type="http://schemas.openxmlformats.org/officeDocument/2006/relationships/hyperlink" Target="https://ab.uu.edu.ua/edu-discipline/psikhologiya_zalezhnostei" TargetMode="External" /><Relationship Id="rId39" Type="http://schemas.openxmlformats.org/officeDocument/2006/relationships/hyperlink" Target="http://vo.ukraine.edu.ua/course/view.php?id=12623" TargetMode="External" /><Relationship Id="rId40" Type="http://schemas.openxmlformats.org/officeDocument/2006/relationships/hyperlink" Target="http://vo.ukraine.edu.ua/course/view.php?id=12642" TargetMode="External" /><Relationship Id="rId41" Type="http://schemas.openxmlformats.org/officeDocument/2006/relationships/hyperlink" Target="http://vo.ukraine.edu.ua/course/view.php?id=4339" TargetMode="External" /><Relationship Id="rId42" Type="http://schemas.openxmlformats.org/officeDocument/2006/relationships/hyperlink" Target="https://ab.uu.edu.ua/edu-discipline/osnovi_psikhosomatiki_ta_psikhogenetiki" TargetMode="External" /><Relationship Id="rId43" Type="http://schemas.openxmlformats.org/officeDocument/2006/relationships/hyperlink" Target="http://vo.ukraine.edu.ua/course/view.php?id=546" TargetMode="External" /><Relationship Id="rId44" Type="http://schemas.openxmlformats.org/officeDocument/2006/relationships/hyperlink" Target="https://ab.uu.edu.ua/edu-discipline/osnovi_psikhoterapiyi" TargetMode="External" /><Relationship Id="rId45" Type="http://schemas.openxmlformats.org/officeDocument/2006/relationships/hyperlink" Target="http://vo.ukraine.edu.ua/course/view.php?id=12640" TargetMode="External" /><Relationship Id="rId46" Type="http://schemas.openxmlformats.org/officeDocument/2006/relationships/hyperlink" Target="http://vo.ukraine.edu.ua/course/view.php?id=12643" TargetMode="External" /><Relationship Id="rId4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0"/>
  <sheetViews>
    <sheetView zoomScale="65" zoomScaleNormal="65" zoomScalePageLayoutView="0" workbookViewId="0" topLeftCell="A1">
      <selection activeCell="A1" sqref="A1"/>
    </sheetView>
  </sheetViews>
  <sheetFormatPr defaultColWidth="9.00390625" defaultRowHeight="12.75"/>
  <cols>
    <col min="1" max="1" width="4.125" style="0" customWidth="1"/>
    <col min="2" max="13" width="3.00390625" style="0" customWidth="1"/>
    <col min="14" max="14" width="3.625" style="0" customWidth="1"/>
    <col min="15" max="43" width="3.00390625" style="0" customWidth="1"/>
    <col min="44" max="44" width="3.25390625" style="0" customWidth="1"/>
    <col min="45" max="48" width="3.00390625" style="0" customWidth="1"/>
    <col min="49" max="49" width="4.25390625" style="0" customWidth="1"/>
    <col min="50" max="53" width="3.00390625" style="0" customWidth="1"/>
    <col min="54" max="54" width="8.125" style="0" customWidth="1"/>
    <col min="55" max="55" width="7.00390625" style="0" customWidth="1"/>
    <col min="56" max="56" width="6.875" style="0" customWidth="1"/>
    <col min="57" max="57" width="6.75390625" style="0" customWidth="1"/>
    <col min="58" max="58" width="7.625" style="0" customWidth="1"/>
    <col min="59" max="59" width="6.25390625" style="0" customWidth="1"/>
    <col min="60" max="60" width="5.125" style="0" customWidth="1"/>
    <col min="61" max="61" width="5.25390625" style="0" customWidth="1"/>
    <col min="62" max="62" width="4.125" style="0" customWidth="1"/>
  </cols>
  <sheetData>
    <row r="1" spans="1:63" ht="27" customHeight="1">
      <c r="A1" s="1" t="s">
        <v>0</v>
      </c>
      <c r="B1" s="885" t="s">
        <v>1</v>
      </c>
      <c r="C1" s="885"/>
      <c r="D1" s="885"/>
      <c r="E1" s="885"/>
      <c r="F1" s="885"/>
      <c r="G1" s="885"/>
      <c r="H1" s="885"/>
      <c r="I1" s="885"/>
      <c r="J1" s="885"/>
      <c r="K1" s="885"/>
      <c r="L1" s="885"/>
      <c r="M1" s="885"/>
      <c r="N1" s="3"/>
      <c r="O1" s="3"/>
      <c r="P1" s="3"/>
      <c r="Q1" s="4"/>
      <c r="R1" s="885"/>
      <c r="S1" s="885"/>
      <c r="T1" s="885"/>
      <c r="U1" s="885"/>
      <c r="V1" s="885"/>
      <c r="W1" s="885"/>
      <c r="X1" s="885"/>
      <c r="Y1" s="885"/>
      <c r="Z1" s="885"/>
      <c r="AA1" s="5"/>
      <c r="AB1" s="5"/>
      <c r="AC1" s="885"/>
      <c r="AD1" s="885"/>
      <c r="AE1" s="885"/>
      <c r="AF1" s="885"/>
      <c r="AG1" s="885"/>
      <c r="AH1" s="885"/>
      <c r="AI1" s="885"/>
      <c r="AJ1" s="885"/>
      <c r="AK1" s="885"/>
      <c r="AL1" s="5"/>
      <c r="AM1" s="2"/>
      <c r="AN1" s="885"/>
      <c r="AO1" s="885"/>
      <c r="AP1" s="885"/>
      <c r="AQ1" s="885"/>
      <c r="AR1" s="885"/>
      <c r="AS1" s="885"/>
      <c r="AT1" s="885"/>
      <c r="AU1" s="885"/>
      <c r="AV1" s="885"/>
      <c r="AW1" s="5"/>
      <c r="AX1" s="1"/>
      <c r="AY1" s="1"/>
      <c r="AZ1" s="6"/>
      <c r="BA1" s="6"/>
      <c r="BB1" s="882" t="s">
        <v>2</v>
      </c>
      <c r="BC1" s="882"/>
      <c r="BD1" s="882"/>
      <c r="BE1" s="882"/>
      <c r="BF1" s="882"/>
      <c r="BG1" s="882"/>
      <c r="BH1" s="882"/>
      <c r="BI1" s="882"/>
      <c r="BJ1" s="882"/>
      <c r="BK1" s="7"/>
    </row>
    <row r="2" spans="1:63" ht="18" customHeight="1">
      <c r="A2" s="8" t="s">
        <v>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4"/>
      <c r="O2" s="4"/>
      <c r="P2" s="4"/>
      <c r="Q2" s="4"/>
      <c r="R2" s="883"/>
      <c r="S2" s="883"/>
      <c r="T2" s="883"/>
      <c r="U2" s="883"/>
      <c r="V2" s="883"/>
      <c r="W2" s="883"/>
      <c r="X2" s="883"/>
      <c r="Y2" s="883"/>
      <c r="Z2" s="883"/>
      <c r="AA2" s="883"/>
      <c r="AB2" s="10"/>
      <c r="AC2" s="883"/>
      <c r="AD2" s="883"/>
      <c r="AE2" s="883"/>
      <c r="AF2" s="883"/>
      <c r="AG2" s="883"/>
      <c r="AH2" s="883"/>
      <c r="AI2" s="883"/>
      <c r="AJ2" s="883"/>
      <c r="AK2" s="883"/>
      <c r="AL2" s="883"/>
      <c r="AM2" s="11"/>
      <c r="AN2" s="884"/>
      <c r="AO2" s="884"/>
      <c r="AP2" s="884"/>
      <c r="AQ2" s="884"/>
      <c r="AR2" s="884"/>
      <c r="AS2" s="884"/>
      <c r="AT2" s="884"/>
      <c r="AU2" s="884"/>
      <c r="AV2" s="884"/>
      <c r="AW2" s="884"/>
      <c r="AX2" s="12"/>
      <c r="AY2" s="880" t="s">
        <v>4</v>
      </c>
      <c r="AZ2" s="880"/>
      <c r="BA2" s="880"/>
      <c r="BB2" s="880"/>
      <c r="BC2" s="880"/>
      <c r="BD2" s="880"/>
      <c r="BE2" s="880"/>
      <c r="BF2" s="880"/>
      <c r="BG2" s="880"/>
      <c r="BH2" s="880"/>
      <c r="BI2" s="880"/>
      <c r="BJ2" s="880"/>
      <c r="BK2" s="7"/>
    </row>
    <row r="3" spans="1:63" ht="18.75">
      <c r="A3" s="876" t="s">
        <v>5</v>
      </c>
      <c r="B3" s="876"/>
      <c r="C3" s="876"/>
      <c r="D3" s="876"/>
      <c r="E3" s="876"/>
      <c r="F3" s="876"/>
      <c r="G3" s="876"/>
      <c r="H3" s="876"/>
      <c r="I3" s="876"/>
      <c r="J3" s="876"/>
      <c r="K3" s="876"/>
      <c r="L3" s="876"/>
      <c r="M3" s="876"/>
      <c r="N3" s="876"/>
      <c r="O3" s="876"/>
      <c r="P3" s="3"/>
      <c r="Q3" s="3"/>
      <c r="R3" s="881"/>
      <c r="S3" s="881"/>
      <c r="T3" s="881"/>
      <c r="U3" s="881"/>
      <c r="V3" s="881"/>
      <c r="W3" s="881"/>
      <c r="X3" s="881"/>
      <c r="Y3" s="881"/>
      <c r="Z3" s="881"/>
      <c r="AA3" s="881"/>
      <c r="AB3" s="13"/>
      <c r="AC3" s="876"/>
      <c r="AD3" s="876"/>
      <c r="AE3" s="876"/>
      <c r="AF3" s="876"/>
      <c r="AG3" s="876"/>
      <c r="AH3" s="876"/>
      <c r="AI3" s="876"/>
      <c r="AJ3" s="876"/>
      <c r="AK3" s="876"/>
      <c r="AL3" s="876"/>
      <c r="AM3" s="13"/>
      <c r="AN3" s="876"/>
      <c r="AO3" s="876"/>
      <c r="AP3" s="876"/>
      <c r="AQ3" s="876"/>
      <c r="AR3" s="876"/>
      <c r="AS3" s="876"/>
      <c r="AT3" s="876"/>
      <c r="AU3" s="876"/>
      <c r="AV3" s="876"/>
      <c r="AW3" s="876"/>
      <c r="AX3" s="1"/>
      <c r="AY3" s="1"/>
      <c r="AZ3" s="1"/>
      <c r="BA3" s="1"/>
      <c r="BB3" s="880" t="s">
        <v>6</v>
      </c>
      <c r="BC3" s="880"/>
      <c r="BD3" s="880"/>
      <c r="BE3" s="1" t="s">
        <v>7</v>
      </c>
      <c r="BF3" s="14"/>
      <c r="BG3" s="14"/>
      <c r="BH3" s="14"/>
      <c r="BI3" s="1"/>
      <c r="BJ3" s="1"/>
      <c r="BK3" s="7"/>
    </row>
    <row r="4" spans="1:63" ht="18.75">
      <c r="A4" s="876" t="s">
        <v>8</v>
      </c>
      <c r="B4" s="876"/>
      <c r="C4" s="876"/>
      <c r="D4" s="876"/>
      <c r="E4" s="876"/>
      <c r="F4" s="876"/>
      <c r="G4" s="876"/>
      <c r="H4" s="876"/>
      <c r="I4" s="876"/>
      <c r="J4" s="876"/>
      <c r="K4" s="876"/>
      <c r="L4" s="876"/>
      <c r="M4" s="876"/>
      <c r="N4" s="876"/>
      <c r="O4" s="876"/>
      <c r="P4" s="3"/>
      <c r="Q4" s="3"/>
      <c r="R4" s="876"/>
      <c r="S4" s="876"/>
      <c r="T4" s="876"/>
      <c r="U4" s="876"/>
      <c r="V4" s="876"/>
      <c r="W4" s="876"/>
      <c r="X4" s="876"/>
      <c r="Y4" s="876"/>
      <c r="Z4" s="876"/>
      <c r="AA4" s="876"/>
      <c r="AB4" s="1"/>
      <c r="AC4" s="876"/>
      <c r="AD4" s="876"/>
      <c r="AE4" s="876"/>
      <c r="AF4" s="876"/>
      <c r="AG4" s="876"/>
      <c r="AH4" s="876"/>
      <c r="AI4" s="876"/>
      <c r="AJ4" s="876"/>
      <c r="AK4" s="876"/>
      <c r="AL4" s="876"/>
      <c r="AM4" s="13"/>
      <c r="AN4" s="876"/>
      <c r="AO4" s="876"/>
      <c r="AP4" s="876"/>
      <c r="AQ4" s="876"/>
      <c r="AR4" s="876"/>
      <c r="AS4" s="876"/>
      <c r="AT4" s="876"/>
      <c r="AU4" s="876"/>
      <c r="AV4" s="876"/>
      <c r="AW4" s="876"/>
      <c r="AX4" s="1"/>
      <c r="AY4" s="1"/>
      <c r="AZ4" s="1"/>
      <c r="BA4" s="1"/>
      <c r="BB4" s="875" t="s">
        <v>9</v>
      </c>
      <c r="BC4" s="875"/>
      <c r="BD4" s="875"/>
      <c r="BE4" s="875"/>
      <c r="BF4" s="875"/>
      <c r="BG4" s="875"/>
      <c r="BH4" s="875"/>
      <c r="BI4" s="1"/>
      <c r="BJ4" s="1"/>
      <c r="BK4" s="7"/>
    </row>
    <row r="5" spans="1:63" ht="18.75">
      <c r="A5" s="1"/>
      <c r="B5" s="1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4"/>
      <c r="S5" s="4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5"/>
      <c r="BC5" s="12"/>
      <c r="BD5" s="12"/>
      <c r="BE5" s="12"/>
      <c r="BF5" s="12"/>
      <c r="BG5" s="12"/>
      <c r="BH5" s="12"/>
      <c r="BI5" s="1"/>
      <c r="BJ5" s="1"/>
      <c r="BK5" s="7"/>
    </row>
    <row r="6" spans="1:63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6"/>
      <c r="S6" s="16"/>
      <c r="T6" s="875" t="s">
        <v>10</v>
      </c>
      <c r="U6" s="875"/>
      <c r="V6" s="875"/>
      <c r="W6" s="875"/>
      <c r="X6" s="875"/>
      <c r="Y6" s="875"/>
      <c r="Z6" s="875"/>
      <c r="AA6" s="875"/>
      <c r="AB6" s="875"/>
      <c r="AC6" s="875"/>
      <c r="AD6" s="875"/>
      <c r="AE6" s="875"/>
      <c r="AF6" s="875"/>
      <c r="AG6" s="875"/>
      <c r="AH6" s="875"/>
      <c r="AI6" s="875"/>
      <c r="AJ6" s="875"/>
      <c r="AK6" s="875"/>
      <c r="AL6" s="875"/>
      <c r="AM6" s="875"/>
      <c r="AN6" s="875"/>
      <c r="AO6" s="875"/>
      <c r="AP6" s="875"/>
      <c r="AQ6" s="875"/>
      <c r="AR6" s="875"/>
      <c r="AS6" s="875"/>
      <c r="AT6" s="875"/>
      <c r="AU6" s="875"/>
      <c r="AV6" s="875"/>
      <c r="AW6" s="875"/>
      <c r="AX6" s="875"/>
      <c r="AY6" s="875"/>
      <c r="AZ6" s="875"/>
      <c r="BA6" s="875"/>
      <c r="BB6" s="876" t="s">
        <v>11</v>
      </c>
      <c r="BC6" s="876"/>
      <c r="BD6" s="876"/>
      <c r="BE6" s="876"/>
      <c r="BF6" s="876"/>
      <c r="BG6" s="876"/>
      <c r="BH6" s="876"/>
      <c r="BI6" s="876"/>
      <c r="BJ6" s="876"/>
      <c r="BK6" s="7"/>
    </row>
    <row r="7" spans="1:63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875" t="s">
        <v>12</v>
      </c>
      <c r="S7" s="875"/>
      <c r="T7" s="875"/>
      <c r="U7" s="875"/>
      <c r="V7" s="875"/>
      <c r="W7" s="875"/>
      <c r="X7" s="875"/>
      <c r="Y7" s="875"/>
      <c r="Z7" s="875"/>
      <c r="AA7" s="875"/>
      <c r="AB7" s="875"/>
      <c r="AC7" s="875"/>
      <c r="AD7" s="875"/>
      <c r="AE7" s="875"/>
      <c r="AF7" s="875"/>
      <c r="AG7" s="875"/>
      <c r="AH7" s="875"/>
      <c r="AI7" s="875"/>
      <c r="AJ7" s="875"/>
      <c r="AK7" s="875"/>
      <c r="AL7" s="875"/>
      <c r="AM7" s="875"/>
      <c r="AN7" s="875"/>
      <c r="AO7" s="875"/>
      <c r="AP7" s="875"/>
      <c r="AQ7" s="875"/>
      <c r="AR7" s="875"/>
      <c r="AS7" s="875"/>
      <c r="AT7" s="875"/>
      <c r="AU7" s="875"/>
      <c r="AV7" s="875"/>
      <c r="AW7" s="875"/>
      <c r="AX7" s="875"/>
      <c r="AY7" s="875"/>
      <c r="AZ7" s="875"/>
      <c r="BA7" s="875"/>
      <c r="BB7" s="876" t="s">
        <v>11</v>
      </c>
      <c r="BC7" s="876"/>
      <c r="BD7" s="876"/>
      <c r="BE7" s="876"/>
      <c r="BF7" s="876"/>
      <c r="BG7" s="876"/>
      <c r="BH7" s="876"/>
      <c r="BI7" s="876"/>
      <c r="BJ7" s="876"/>
      <c r="BK7" s="7"/>
    </row>
    <row r="8" spans="1:63" ht="27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6"/>
      <c r="S8" s="16"/>
      <c r="T8" s="879" t="s">
        <v>13</v>
      </c>
      <c r="U8" s="879"/>
      <c r="V8" s="879"/>
      <c r="W8" s="879"/>
      <c r="X8" s="879"/>
      <c r="Y8" s="879"/>
      <c r="Z8" s="879"/>
      <c r="AA8" s="879"/>
      <c r="AB8" s="879"/>
      <c r="AC8" s="879"/>
      <c r="AD8" s="879"/>
      <c r="AE8" s="879"/>
      <c r="AF8" s="879"/>
      <c r="AG8" s="879"/>
      <c r="AH8" s="879"/>
      <c r="AI8" s="879"/>
      <c r="AJ8" s="879"/>
      <c r="AK8" s="879"/>
      <c r="AL8" s="879"/>
      <c r="AM8" s="879"/>
      <c r="AN8" s="879"/>
      <c r="AO8" s="879"/>
      <c r="AP8" s="879"/>
      <c r="AQ8" s="879"/>
      <c r="AR8" s="879"/>
      <c r="AS8" s="879"/>
      <c r="AT8" s="879"/>
      <c r="AU8" s="879"/>
      <c r="AV8" s="879"/>
      <c r="AW8" s="879"/>
      <c r="AX8" s="879"/>
      <c r="AY8" s="879"/>
      <c r="AZ8" s="879"/>
      <c r="BA8" s="879"/>
      <c r="BB8" s="14" t="s">
        <v>11</v>
      </c>
      <c r="BC8" s="1"/>
      <c r="BD8" s="1"/>
      <c r="BE8" s="1"/>
      <c r="BF8" s="1"/>
      <c r="BG8" s="1"/>
      <c r="BH8" s="1"/>
      <c r="BI8" s="1"/>
      <c r="BJ8" s="1"/>
      <c r="BK8" s="7"/>
    </row>
    <row r="9" spans="1:63" ht="15.75">
      <c r="A9" s="1"/>
      <c r="B9" s="17"/>
      <c r="C9" s="1"/>
      <c r="D9" s="17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871" t="s">
        <v>14</v>
      </c>
      <c r="U9" s="871"/>
      <c r="V9" s="871"/>
      <c r="W9" s="871"/>
      <c r="X9" s="871"/>
      <c r="Y9" s="871"/>
      <c r="Z9" s="871"/>
      <c r="AA9" s="871"/>
      <c r="AB9" s="871"/>
      <c r="AC9" s="871"/>
      <c r="AD9" s="871"/>
      <c r="AE9" s="871"/>
      <c r="AF9" s="871"/>
      <c r="AG9" s="871"/>
      <c r="AH9" s="871"/>
      <c r="AI9" s="871"/>
      <c r="AJ9" s="871"/>
      <c r="AK9" s="871"/>
      <c r="AL9" s="871"/>
      <c r="AM9" s="871"/>
      <c r="AN9" s="871"/>
      <c r="AO9" s="871"/>
      <c r="AP9" s="871"/>
      <c r="AQ9" s="871"/>
      <c r="AR9" s="871"/>
      <c r="AS9" s="871"/>
      <c r="AT9" s="871"/>
      <c r="AU9" s="871"/>
      <c r="AV9" s="871"/>
      <c r="AW9" s="871"/>
      <c r="AX9" s="871"/>
      <c r="AY9" s="871"/>
      <c r="AZ9" s="871"/>
      <c r="BA9" s="17"/>
      <c r="BB9" s="14" t="s">
        <v>15</v>
      </c>
      <c r="BC9" s="1"/>
      <c r="BD9" s="1"/>
      <c r="BE9" s="1"/>
      <c r="BF9" s="1"/>
      <c r="BG9" s="1"/>
      <c r="BH9" s="1"/>
      <c r="BI9" s="1"/>
      <c r="BJ9" s="1"/>
      <c r="BK9" s="7"/>
    </row>
    <row r="10" spans="1:63" ht="15.75">
      <c r="A10" s="1"/>
      <c r="B10" s="17"/>
      <c r="C10" s="1"/>
      <c r="D10" s="17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871" t="s">
        <v>16</v>
      </c>
      <c r="U10" s="871"/>
      <c r="V10" s="871"/>
      <c r="W10" s="871"/>
      <c r="X10" s="871"/>
      <c r="Y10" s="871"/>
      <c r="Z10" s="871"/>
      <c r="AA10" s="871"/>
      <c r="AB10" s="871"/>
      <c r="AC10" s="871"/>
      <c r="AD10" s="871"/>
      <c r="AE10" s="871"/>
      <c r="AF10" s="871"/>
      <c r="AG10" s="871"/>
      <c r="AH10" s="871"/>
      <c r="AI10" s="871"/>
      <c r="AJ10" s="871"/>
      <c r="AK10" s="871"/>
      <c r="AL10" s="871"/>
      <c r="AM10" s="871"/>
      <c r="AN10" s="871"/>
      <c r="AO10" s="871"/>
      <c r="AP10" s="871"/>
      <c r="AQ10" s="871"/>
      <c r="AR10" s="871"/>
      <c r="AS10" s="871"/>
      <c r="AT10" s="871"/>
      <c r="AU10" s="871"/>
      <c r="AV10" s="871"/>
      <c r="AW10" s="871"/>
      <c r="AX10" s="871"/>
      <c r="AY10" s="871"/>
      <c r="AZ10" s="871"/>
      <c r="BA10" s="871"/>
      <c r="BB10" s="14"/>
      <c r="BC10" s="1"/>
      <c r="BD10" s="1"/>
      <c r="BE10" s="1"/>
      <c r="BF10" s="1"/>
      <c r="BG10" s="1"/>
      <c r="BH10" s="1"/>
      <c r="BI10" s="1"/>
      <c r="BJ10" s="1"/>
      <c r="BK10" s="7"/>
    </row>
    <row r="11" spans="1:63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6"/>
      <c r="S11" s="16"/>
      <c r="T11" s="875" t="s">
        <v>17</v>
      </c>
      <c r="U11" s="875"/>
      <c r="V11" s="875"/>
      <c r="W11" s="875"/>
      <c r="X11" s="875"/>
      <c r="Y11" s="875"/>
      <c r="Z11" s="875"/>
      <c r="AA11" s="875"/>
      <c r="AB11" s="875"/>
      <c r="AC11" s="875"/>
      <c r="AD11" s="875"/>
      <c r="AE11" s="875"/>
      <c r="AF11" s="875"/>
      <c r="AG11" s="875"/>
      <c r="AH11" s="875"/>
      <c r="AI11" s="875"/>
      <c r="AJ11" s="875"/>
      <c r="AK11" s="875"/>
      <c r="AL11" s="875"/>
      <c r="AM11" s="875"/>
      <c r="AN11" s="875"/>
      <c r="AO11" s="875"/>
      <c r="AP11" s="875"/>
      <c r="AQ11" s="875"/>
      <c r="AR11" s="875"/>
      <c r="AS11" s="875"/>
      <c r="AT11" s="875"/>
      <c r="AU11" s="875"/>
      <c r="AV11" s="875"/>
      <c r="AW11" s="875"/>
      <c r="AX11" s="875"/>
      <c r="AY11" s="875"/>
      <c r="AZ11" s="875"/>
      <c r="BA11" s="875"/>
      <c r="BB11" s="14" t="s">
        <v>11</v>
      </c>
      <c r="BC11" s="1"/>
      <c r="BD11" s="1"/>
      <c r="BE11" s="1"/>
      <c r="BF11" s="1"/>
      <c r="BG11" s="1"/>
      <c r="BH11" s="1"/>
      <c r="BI11" s="1"/>
      <c r="BJ11" s="1"/>
      <c r="BK11" s="7"/>
    </row>
    <row r="12" spans="1:63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6"/>
      <c r="S12" s="16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4" t="s">
        <v>18</v>
      </c>
      <c r="BC12" s="1"/>
      <c r="BD12" s="1"/>
      <c r="BE12" s="1"/>
      <c r="BF12" s="1"/>
      <c r="BG12" s="1"/>
      <c r="BH12" s="1"/>
      <c r="BI12" s="1"/>
      <c r="BJ12" s="1"/>
      <c r="BK12" s="7"/>
    </row>
    <row r="13" spans="1:63" ht="15.75">
      <c r="A13" s="16"/>
      <c r="B13" s="16"/>
      <c r="C13" s="16"/>
      <c r="D13" s="16"/>
      <c r="E13" s="16"/>
      <c r="F13" s="16"/>
      <c r="G13" s="16"/>
      <c r="H13" s="16"/>
      <c r="I13" s="18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871" t="s">
        <v>19</v>
      </c>
      <c r="U13" s="871"/>
      <c r="V13" s="871"/>
      <c r="W13" s="871"/>
      <c r="X13" s="871"/>
      <c r="Y13" s="871"/>
      <c r="Z13" s="871"/>
      <c r="AA13" s="871"/>
      <c r="AB13" s="871"/>
      <c r="AC13" s="871"/>
      <c r="AD13" s="871"/>
      <c r="AE13" s="871"/>
      <c r="AF13" s="871"/>
      <c r="AG13" s="871"/>
      <c r="AH13" s="871"/>
      <c r="AI13" s="871"/>
      <c r="AJ13" s="871"/>
      <c r="AK13" s="871"/>
      <c r="AL13" s="871"/>
      <c r="AM13" s="871"/>
      <c r="AN13" s="871"/>
      <c r="AO13" s="871"/>
      <c r="AP13" s="871"/>
      <c r="AQ13" s="871"/>
      <c r="AR13" s="871"/>
      <c r="AS13" s="871"/>
      <c r="AT13" s="871"/>
      <c r="AU13" s="871"/>
      <c r="AV13" s="871"/>
      <c r="AW13" s="871"/>
      <c r="AX13" s="871"/>
      <c r="AY13" s="871"/>
      <c r="AZ13" s="871"/>
      <c r="BA13" s="871"/>
      <c r="BB13" s="876" t="s">
        <v>20</v>
      </c>
      <c r="BC13" s="876"/>
      <c r="BD13" s="876"/>
      <c r="BE13" s="876"/>
      <c r="BF13" s="876"/>
      <c r="BG13" s="876"/>
      <c r="BH13" s="876"/>
      <c r="BI13" s="876"/>
      <c r="BJ13" s="876"/>
      <c r="BK13" s="7"/>
    </row>
    <row r="14" spans="1:63" ht="12.75" customHeight="1">
      <c r="A14" s="877" t="s">
        <v>21</v>
      </c>
      <c r="B14" s="878" t="s">
        <v>22</v>
      </c>
      <c r="C14" s="878"/>
      <c r="D14" s="878"/>
      <c r="E14" s="878"/>
      <c r="F14" s="878" t="s">
        <v>23</v>
      </c>
      <c r="G14" s="878"/>
      <c r="H14" s="878"/>
      <c r="I14" s="878"/>
      <c r="J14" s="878"/>
      <c r="K14" s="873" t="s">
        <v>24</v>
      </c>
      <c r="L14" s="873"/>
      <c r="M14" s="873"/>
      <c r="N14" s="873"/>
      <c r="O14" s="878" t="s">
        <v>25</v>
      </c>
      <c r="P14" s="878"/>
      <c r="Q14" s="878"/>
      <c r="R14" s="878"/>
      <c r="S14" s="878" t="s">
        <v>26</v>
      </c>
      <c r="T14" s="878"/>
      <c r="U14" s="878"/>
      <c r="V14" s="878"/>
      <c r="W14" s="878"/>
      <c r="X14" s="878" t="s">
        <v>27</v>
      </c>
      <c r="Y14" s="878"/>
      <c r="Z14" s="878"/>
      <c r="AA14" s="878"/>
      <c r="AB14" s="878" t="s">
        <v>28</v>
      </c>
      <c r="AC14" s="878"/>
      <c r="AD14" s="878"/>
      <c r="AE14" s="878"/>
      <c r="AF14" s="873" t="s">
        <v>29</v>
      </c>
      <c r="AG14" s="873"/>
      <c r="AH14" s="873"/>
      <c r="AI14" s="873"/>
      <c r="AJ14" s="873"/>
      <c r="AK14" s="874" t="s">
        <v>30</v>
      </c>
      <c r="AL14" s="874"/>
      <c r="AM14" s="874"/>
      <c r="AN14" s="21"/>
      <c r="AO14" s="872" t="s">
        <v>31</v>
      </c>
      <c r="AP14" s="872"/>
      <c r="AQ14" s="872"/>
      <c r="AR14" s="872"/>
      <c r="AS14" s="873" t="s">
        <v>32</v>
      </c>
      <c r="AT14" s="873"/>
      <c r="AU14" s="873"/>
      <c r="AV14" s="873"/>
      <c r="AW14" s="873"/>
      <c r="AX14" s="872" t="s">
        <v>33</v>
      </c>
      <c r="AY14" s="872"/>
      <c r="AZ14" s="872"/>
      <c r="BA14" s="872"/>
      <c r="BB14" s="19" t="s">
        <v>34</v>
      </c>
      <c r="BC14" s="19" t="s">
        <v>35</v>
      </c>
      <c r="BD14" s="19" t="s">
        <v>36</v>
      </c>
      <c r="BE14" s="19" t="s">
        <v>37</v>
      </c>
      <c r="BF14" s="19" t="s">
        <v>38</v>
      </c>
      <c r="BG14" s="19" t="s">
        <v>39</v>
      </c>
      <c r="BH14" s="869" t="s">
        <v>40</v>
      </c>
      <c r="BI14" s="869" t="s">
        <v>41</v>
      </c>
      <c r="BJ14" s="869" t="s">
        <v>21</v>
      </c>
      <c r="BK14" s="7"/>
    </row>
    <row r="15" spans="1:63" ht="15">
      <c r="A15" s="877"/>
      <c r="B15" s="22">
        <v>3</v>
      </c>
      <c r="C15" s="22">
        <f>B15+7</f>
        <v>10</v>
      </c>
      <c r="D15" s="22">
        <f>C15+7</f>
        <v>17</v>
      </c>
      <c r="E15" s="22">
        <f>D15+7</f>
        <v>24</v>
      </c>
      <c r="F15" s="22">
        <v>1</v>
      </c>
      <c r="G15" s="22">
        <f>F15+7</f>
        <v>8</v>
      </c>
      <c r="H15" s="22">
        <f>G15+7</f>
        <v>15</v>
      </c>
      <c r="I15" s="22">
        <f>H15+7</f>
        <v>22</v>
      </c>
      <c r="J15" s="22">
        <f>I15+7</f>
        <v>29</v>
      </c>
      <c r="K15" s="22">
        <f>J17+1</f>
        <v>5</v>
      </c>
      <c r="L15" s="22">
        <f>K15+7</f>
        <v>12</v>
      </c>
      <c r="M15" s="22">
        <f>L15+7</f>
        <v>19</v>
      </c>
      <c r="N15" s="22">
        <f>M15+7</f>
        <v>26</v>
      </c>
      <c r="O15" s="22">
        <v>3</v>
      </c>
      <c r="P15" s="22">
        <f>O15+7</f>
        <v>10</v>
      </c>
      <c r="Q15" s="22">
        <f>P15+7</f>
        <v>17</v>
      </c>
      <c r="R15" s="22">
        <f>Q15+7</f>
        <v>24</v>
      </c>
      <c r="S15" s="22">
        <v>31</v>
      </c>
      <c r="T15" s="22">
        <f>S17+1</f>
        <v>7</v>
      </c>
      <c r="U15" s="22">
        <f>T16+1</f>
        <v>14</v>
      </c>
      <c r="V15" s="22">
        <f>U16+1</f>
        <v>21</v>
      </c>
      <c r="W15" s="22">
        <v>28</v>
      </c>
      <c r="X15" s="22">
        <f>W17+1</f>
        <v>4</v>
      </c>
      <c r="Y15" s="22">
        <f>X16+1</f>
        <v>11</v>
      </c>
      <c r="Z15" s="22">
        <f>Y16+1</f>
        <v>18</v>
      </c>
      <c r="AA15" s="22">
        <v>25</v>
      </c>
      <c r="AB15" s="22">
        <f>AA17+1</f>
        <v>4</v>
      </c>
      <c r="AC15" s="22">
        <f>AB16+1</f>
        <v>11</v>
      </c>
      <c r="AD15" s="22">
        <f>AC16+1</f>
        <v>18</v>
      </c>
      <c r="AE15" s="22">
        <f>AD16+1</f>
        <v>25</v>
      </c>
      <c r="AF15" s="22">
        <v>1</v>
      </c>
      <c r="AG15" s="22">
        <f>AF16+1</f>
        <v>8</v>
      </c>
      <c r="AH15" s="22">
        <f>AG16+1</f>
        <v>15</v>
      </c>
      <c r="AI15" s="22">
        <f>AH16+1</f>
        <v>22</v>
      </c>
      <c r="AJ15" s="22">
        <v>29</v>
      </c>
      <c r="AK15" s="22">
        <f>AJ17+1</f>
        <v>6</v>
      </c>
      <c r="AL15" s="22">
        <f>AK16+1</f>
        <v>13</v>
      </c>
      <c r="AM15" s="22">
        <f>AL16+1</f>
        <v>20</v>
      </c>
      <c r="AN15" s="22">
        <f>AM16+1</f>
        <v>27</v>
      </c>
      <c r="AO15" s="22">
        <f>AN17+1</f>
        <v>3</v>
      </c>
      <c r="AP15" s="22">
        <f>AO16+1</f>
        <v>10</v>
      </c>
      <c r="AQ15" s="22">
        <f>AP16+1</f>
        <v>17</v>
      </c>
      <c r="AR15" s="22">
        <f>AQ16+1</f>
        <v>24</v>
      </c>
      <c r="AS15" s="22">
        <v>1</v>
      </c>
      <c r="AT15" s="22">
        <f>AS16+1</f>
        <v>8</v>
      </c>
      <c r="AU15" s="22">
        <f>AT16+1</f>
        <v>15</v>
      </c>
      <c r="AV15" s="22">
        <f>AU16+1</f>
        <v>22</v>
      </c>
      <c r="AW15" s="22">
        <f>AV16+1</f>
        <v>29</v>
      </c>
      <c r="AX15" s="22">
        <v>5</v>
      </c>
      <c r="AY15" s="22">
        <f>AX16+1</f>
        <v>12</v>
      </c>
      <c r="AZ15" s="22">
        <f>AY16+1</f>
        <v>19</v>
      </c>
      <c r="BA15" s="22">
        <v>26</v>
      </c>
      <c r="BB15" s="23" t="s">
        <v>42</v>
      </c>
      <c r="BC15" s="23" t="s">
        <v>43</v>
      </c>
      <c r="BD15" s="23" t="s">
        <v>44</v>
      </c>
      <c r="BE15" s="23" t="s">
        <v>44</v>
      </c>
      <c r="BF15" s="23" t="s">
        <v>45</v>
      </c>
      <c r="BG15" s="23" t="s">
        <v>46</v>
      </c>
      <c r="BH15" s="869"/>
      <c r="BI15" s="869"/>
      <c r="BJ15" s="869"/>
      <c r="BK15" s="7"/>
    </row>
    <row r="16" spans="1:63" ht="15">
      <c r="A16" s="877"/>
      <c r="B16" s="22">
        <f aca="true" t="shared" si="0" ref="B16:I16">B15+6</f>
        <v>9</v>
      </c>
      <c r="C16" s="22">
        <f t="shared" si="0"/>
        <v>16</v>
      </c>
      <c r="D16" s="22">
        <f t="shared" si="0"/>
        <v>23</v>
      </c>
      <c r="E16" s="22">
        <f t="shared" si="0"/>
        <v>30</v>
      </c>
      <c r="F16" s="22">
        <f t="shared" si="0"/>
        <v>7</v>
      </c>
      <c r="G16" s="22">
        <f t="shared" si="0"/>
        <v>14</v>
      </c>
      <c r="H16" s="22">
        <f t="shared" si="0"/>
        <v>21</v>
      </c>
      <c r="I16" s="22">
        <f t="shared" si="0"/>
        <v>28</v>
      </c>
      <c r="J16" s="22" t="s">
        <v>47</v>
      </c>
      <c r="K16" s="22">
        <f>K15+6</f>
        <v>11</v>
      </c>
      <c r="L16" s="22">
        <f>L15+6</f>
        <v>18</v>
      </c>
      <c r="M16" s="22">
        <f>M15+6</f>
        <v>25</v>
      </c>
      <c r="N16" s="22" t="s">
        <v>48</v>
      </c>
      <c r="O16" s="22">
        <f>O15+6</f>
        <v>9</v>
      </c>
      <c r="P16" s="22">
        <f>P15+6</f>
        <v>16</v>
      </c>
      <c r="Q16" s="22">
        <f>Q15+6</f>
        <v>23</v>
      </c>
      <c r="R16" s="22">
        <v>30</v>
      </c>
      <c r="S16" s="22" t="s">
        <v>49</v>
      </c>
      <c r="T16" s="22">
        <f>T15+6</f>
        <v>13</v>
      </c>
      <c r="U16" s="22">
        <f>U15+6</f>
        <v>20</v>
      </c>
      <c r="V16" s="22">
        <f>V15+6</f>
        <v>27</v>
      </c>
      <c r="W16" s="22" t="s">
        <v>50</v>
      </c>
      <c r="X16" s="22">
        <f>X15+6</f>
        <v>10</v>
      </c>
      <c r="Y16" s="22">
        <f>Y15+6</f>
        <v>17</v>
      </c>
      <c r="Z16" s="22">
        <f>Z15+6</f>
        <v>24</v>
      </c>
      <c r="AA16" s="22" t="s">
        <v>51</v>
      </c>
      <c r="AB16" s="22">
        <f>AB15+6</f>
        <v>10</v>
      </c>
      <c r="AC16" s="22">
        <f>AC15+6</f>
        <v>17</v>
      </c>
      <c r="AD16" s="22">
        <f>AD15+6</f>
        <v>24</v>
      </c>
      <c r="AE16" s="22">
        <v>31</v>
      </c>
      <c r="AF16" s="22">
        <f>AF15+6</f>
        <v>7</v>
      </c>
      <c r="AG16" s="22">
        <f>AG15+6</f>
        <v>14</v>
      </c>
      <c r="AH16" s="22">
        <f>AH15+6</f>
        <v>21</v>
      </c>
      <c r="AI16" s="22">
        <f>AI15+6</f>
        <v>28</v>
      </c>
      <c r="AJ16" s="22" t="s">
        <v>52</v>
      </c>
      <c r="AK16" s="22">
        <f>AK15+6</f>
        <v>12</v>
      </c>
      <c r="AL16" s="22">
        <f>AL15+6</f>
        <v>19</v>
      </c>
      <c r="AM16" s="22">
        <f>AM15+6</f>
        <v>26</v>
      </c>
      <c r="AN16" s="22" t="s">
        <v>53</v>
      </c>
      <c r="AO16" s="22">
        <f>AO15+6</f>
        <v>9</v>
      </c>
      <c r="AP16" s="22">
        <f>AP15+6</f>
        <v>16</v>
      </c>
      <c r="AQ16" s="22">
        <f>AQ15+6</f>
        <v>23</v>
      </c>
      <c r="AR16" s="22">
        <v>30</v>
      </c>
      <c r="AS16" s="22">
        <f>AS15+6</f>
        <v>7</v>
      </c>
      <c r="AT16" s="22">
        <f>AT15+6</f>
        <v>14</v>
      </c>
      <c r="AU16" s="22">
        <f>AU15+6</f>
        <v>21</v>
      </c>
      <c r="AV16" s="22">
        <f>AV15+6</f>
        <v>28</v>
      </c>
      <c r="AW16" s="22" t="s">
        <v>54</v>
      </c>
      <c r="AX16" s="22">
        <f>AX15+6</f>
        <v>11</v>
      </c>
      <c r="AY16" s="22">
        <f>AY15+6</f>
        <v>18</v>
      </c>
      <c r="AZ16" s="22">
        <f>AZ15+6</f>
        <v>25</v>
      </c>
      <c r="BA16" s="22" t="s">
        <v>47</v>
      </c>
      <c r="BB16" s="23" t="s">
        <v>55</v>
      </c>
      <c r="BC16" s="24"/>
      <c r="BD16" s="24"/>
      <c r="BE16" s="24"/>
      <c r="BF16" s="23" t="s">
        <v>56</v>
      </c>
      <c r="BG16" s="24"/>
      <c r="BH16" s="869"/>
      <c r="BI16" s="869"/>
      <c r="BJ16" s="869"/>
      <c r="BK16" s="7"/>
    </row>
    <row r="17" spans="1:63" ht="15">
      <c r="A17" s="877"/>
      <c r="B17" s="25"/>
      <c r="C17" s="25"/>
      <c r="D17" s="25"/>
      <c r="E17" s="25"/>
      <c r="F17" s="25"/>
      <c r="G17" s="25"/>
      <c r="H17" s="25"/>
      <c r="I17" s="26"/>
      <c r="J17" s="25">
        <v>4</v>
      </c>
      <c r="K17" s="25"/>
      <c r="L17" s="25"/>
      <c r="M17" s="25"/>
      <c r="N17" s="25">
        <v>2</v>
      </c>
      <c r="O17" s="25"/>
      <c r="P17" s="25"/>
      <c r="Q17" s="25"/>
      <c r="R17" s="26"/>
      <c r="S17" s="27">
        <v>6</v>
      </c>
      <c r="T17" s="27"/>
      <c r="U17" s="27"/>
      <c r="V17" s="25"/>
      <c r="W17" s="26">
        <v>3</v>
      </c>
      <c r="X17" s="25"/>
      <c r="Y17" s="25"/>
      <c r="Z17" s="25"/>
      <c r="AA17" s="26">
        <v>3</v>
      </c>
      <c r="AB17" s="25"/>
      <c r="AC17" s="25"/>
      <c r="AD17" s="25"/>
      <c r="AE17" s="26"/>
      <c r="AF17" s="25"/>
      <c r="AG17" s="25"/>
      <c r="AH17" s="25"/>
      <c r="AI17" s="26"/>
      <c r="AJ17" s="25">
        <v>5</v>
      </c>
      <c r="AK17" s="25"/>
      <c r="AL17" s="25"/>
      <c r="AM17" s="25"/>
      <c r="AN17" s="25">
        <v>2</v>
      </c>
      <c r="AO17" s="25"/>
      <c r="AP17" s="25"/>
      <c r="AQ17" s="25"/>
      <c r="AR17" s="26"/>
      <c r="AS17" s="25"/>
      <c r="AT17" s="25"/>
      <c r="AU17" s="25"/>
      <c r="AV17" s="26"/>
      <c r="AW17" s="25">
        <v>4</v>
      </c>
      <c r="AX17" s="25"/>
      <c r="AY17" s="25"/>
      <c r="AZ17" s="25"/>
      <c r="BA17" s="28">
        <v>1</v>
      </c>
      <c r="BB17" s="26" t="s">
        <v>57</v>
      </c>
      <c r="BC17" s="25"/>
      <c r="BD17" s="25"/>
      <c r="BE17" s="25"/>
      <c r="BF17" s="25"/>
      <c r="BG17" s="25"/>
      <c r="BH17" s="869"/>
      <c r="BI17" s="869"/>
      <c r="BJ17" s="869"/>
      <c r="BK17" s="7"/>
    </row>
    <row r="18" spans="1:63" ht="18.75">
      <c r="A18" s="29" t="s">
        <v>49</v>
      </c>
      <c r="B18" s="30"/>
      <c r="C18" s="30"/>
      <c r="D18" s="30"/>
      <c r="E18" s="30"/>
      <c r="F18" s="30"/>
      <c r="G18" s="30"/>
      <c r="H18" s="30"/>
      <c r="I18" s="31">
        <v>17</v>
      </c>
      <c r="J18" s="32"/>
      <c r="K18" s="30"/>
      <c r="L18" s="30"/>
      <c r="M18" s="30"/>
      <c r="N18" s="30"/>
      <c r="O18" s="30"/>
      <c r="P18" s="33"/>
      <c r="Q18" s="33"/>
      <c r="R18" s="33"/>
      <c r="S18" s="34" t="s">
        <v>58</v>
      </c>
      <c r="T18" s="33" t="s">
        <v>59</v>
      </c>
      <c r="U18" s="33" t="s">
        <v>59</v>
      </c>
      <c r="V18" s="33" t="s">
        <v>59</v>
      </c>
      <c r="W18" s="34" t="s">
        <v>58</v>
      </c>
      <c r="X18" s="31"/>
      <c r="Y18" s="30"/>
      <c r="Z18" s="30"/>
      <c r="AA18" s="30"/>
      <c r="AB18" s="31">
        <v>9</v>
      </c>
      <c r="AC18" s="33"/>
      <c r="AD18" s="34"/>
      <c r="AE18" s="30"/>
      <c r="AF18" s="33"/>
      <c r="AG18" s="33" t="s">
        <v>59</v>
      </c>
      <c r="AH18" s="34"/>
      <c r="AI18" s="30"/>
      <c r="AJ18" s="31"/>
      <c r="AK18" s="30"/>
      <c r="AL18" s="31">
        <v>9</v>
      </c>
      <c r="AM18" s="31"/>
      <c r="AN18" s="30"/>
      <c r="AO18" s="35"/>
      <c r="AP18" s="35"/>
      <c r="AQ18" s="35" t="s">
        <v>59</v>
      </c>
      <c r="AR18" s="35" t="s">
        <v>59</v>
      </c>
      <c r="AS18" s="20" t="s">
        <v>60</v>
      </c>
      <c r="AT18" s="20" t="s">
        <v>60</v>
      </c>
      <c r="AU18" s="20" t="s">
        <v>60</v>
      </c>
      <c r="AV18" s="34" t="s">
        <v>58</v>
      </c>
      <c r="AW18" s="34" t="s">
        <v>58</v>
      </c>
      <c r="AX18" s="34" t="s">
        <v>58</v>
      </c>
      <c r="AY18" s="34" t="s">
        <v>58</v>
      </c>
      <c r="AZ18" s="34" t="s">
        <v>58</v>
      </c>
      <c r="BA18" s="34" t="s">
        <v>58</v>
      </c>
      <c r="BB18" s="32">
        <v>35</v>
      </c>
      <c r="BC18" s="32">
        <v>6</v>
      </c>
      <c r="BD18" s="32">
        <v>3</v>
      </c>
      <c r="BE18" s="36"/>
      <c r="BF18" s="36"/>
      <c r="BG18" s="36"/>
      <c r="BH18" s="32">
        <v>8</v>
      </c>
      <c r="BI18" s="32">
        <f>SUM(BB18:BH18)</f>
        <v>52</v>
      </c>
      <c r="BJ18" s="37" t="s">
        <v>49</v>
      </c>
      <c r="BK18" s="7"/>
    </row>
    <row r="19" spans="1:63" ht="18.75">
      <c r="A19" s="38" t="s">
        <v>61</v>
      </c>
      <c r="B19" s="39"/>
      <c r="C19" s="39"/>
      <c r="D19" s="39"/>
      <c r="E19" s="39"/>
      <c r="F19" s="39"/>
      <c r="G19" s="39"/>
      <c r="H19" s="39"/>
      <c r="I19" s="40">
        <v>17</v>
      </c>
      <c r="J19" s="41"/>
      <c r="K19" s="39"/>
      <c r="L19" s="39"/>
      <c r="M19" s="39"/>
      <c r="N19" s="39"/>
      <c r="O19" s="39"/>
      <c r="P19" s="42"/>
      <c r="Q19" s="42"/>
      <c r="R19" s="42"/>
      <c r="S19" s="43" t="s">
        <v>58</v>
      </c>
      <c r="T19" s="42" t="s">
        <v>59</v>
      </c>
      <c r="U19" s="42" t="s">
        <v>59</v>
      </c>
      <c r="V19" s="42" t="s">
        <v>59</v>
      </c>
      <c r="W19" s="43" t="s">
        <v>58</v>
      </c>
      <c r="X19" s="40"/>
      <c r="Y19" s="39"/>
      <c r="Z19" s="39"/>
      <c r="AA19" s="39"/>
      <c r="AB19" s="40">
        <v>9</v>
      </c>
      <c r="AC19" s="42"/>
      <c r="AD19" s="43"/>
      <c r="AE19" s="39"/>
      <c r="AF19" s="42"/>
      <c r="AG19" s="42" t="s">
        <v>59</v>
      </c>
      <c r="AH19" s="43"/>
      <c r="AI19" s="39"/>
      <c r="AJ19" s="40"/>
      <c r="AK19" s="39"/>
      <c r="AL19" s="40">
        <v>9</v>
      </c>
      <c r="AM19" s="40"/>
      <c r="AN19" s="39"/>
      <c r="AO19" s="44"/>
      <c r="AP19" s="44"/>
      <c r="AQ19" s="44" t="s">
        <v>59</v>
      </c>
      <c r="AR19" s="44" t="s">
        <v>59</v>
      </c>
      <c r="AS19" s="22" t="s">
        <v>60</v>
      </c>
      <c r="AT19" s="22" t="s">
        <v>60</v>
      </c>
      <c r="AU19" s="22" t="s">
        <v>60</v>
      </c>
      <c r="AV19" s="43" t="s">
        <v>58</v>
      </c>
      <c r="AW19" s="43" t="s">
        <v>58</v>
      </c>
      <c r="AX19" s="43" t="s">
        <v>58</v>
      </c>
      <c r="AY19" s="43" t="s">
        <v>58</v>
      </c>
      <c r="AZ19" s="43" t="s">
        <v>58</v>
      </c>
      <c r="BA19" s="43" t="s">
        <v>58</v>
      </c>
      <c r="BB19" s="41">
        <v>35</v>
      </c>
      <c r="BC19" s="41">
        <v>6</v>
      </c>
      <c r="BD19" s="41">
        <v>3</v>
      </c>
      <c r="BE19" s="45"/>
      <c r="BF19" s="45"/>
      <c r="BG19" s="45"/>
      <c r="BH19" s="41">
        <v>8</v>
      </c>
      <c r="BI19" s="41">
        <f>SUM(BB19:BH19)</f>
        <v>52</v>
      </c>
      <c r="BJ19" s="46" t="s">
        <v>61</v>
      </c>
      <c r="BK19" s="7"/>
    </row>
    <row r="20" spans="1:63" ht="18.75">
      <c r="A20" s="38" t="s">
        <v>51</v>
      </c>
      <c r="B20" s="39"/>
      <c r="C20" s="39"/>
      <c r="D20" s="39"/>
      <c r="E20" s="39"/>
      <c r="F20" s="39"/>
      <c r="G20" s="39"/>
      <c r="H20" s="39"/>
      <c r="I20" s="40">
        <v>17</v>
      </c>
      <c r="J20" s="41"/>
      <c r="K20" s="39"/>
      <c r="L20" s="39"/>
      <c r="M20" s="39"/>
      <c r="N20" s="39"/>
      <c r="O20" s="39"/>
      <c r="P20" s="42"/>
      <c r="Q20" s="42"/>
      <c r="R20" s="42"/>
      <c r="S20" s="43" t="s">
        <v>58</v>
      </c>
      <c r="T20" s="42" t="s">
        <v>59</v>
      </c>
      <c r="U20" s="42" t="s">
        <v>59</v>
      </c>
      <c r="V20" s="42" t="s">
        <v>59</v>
      </c>
      <c r="W20" s="43" t="s">
        <v>58</v>
      </c>
      <c r="X20" s="40"/>
      <c r="Y20" s="39"/>
      <c r="Z20" s="39"/>
      <c r="AA20" s="39"/>
      <c r="AB20" s="40">
        <v>9</v>
      </c>
      <c r="AC20" s="42"/>
      <c r="AD20" s="43"/>
      <c r="AE20" s="39"/>
      <c r="AF20" s="42"/>
      <c r="AG20" s="42" t="s">
        <v>59</v>
      </c>
      <c r="AH20" s="43"/>
      <c r="AI20" s="39"/>
      <c r="AJ20" s="40"/>
      <c r="AK20" s="39"/>
      <c r="AL20" s="40">
        <v>9</v>
      </c>
      <c r="AM20" s="40"/>
      <c r="AN20" s="39"/>
      <c r="AO20" s="44"/>
      <c r="AP20" s="44"/>
      <c r="AQ20" s="44" t="s">
        <v>59</v>
      </c>
      <c r="AR20" s="44" t="s">
        <v>59</v>
      </c>
      <c r="AS20" s="22" t="s">
        <v>62</v>
      </c>
      <c r="AT20" s="22" t="s">
        <v>62</v>
      </c>
      <c r="AU20" s="22" t="s">
        <v>62</v>
      </c>
      <c r="AV20" s="22" t="s">
        <v>62</v>
      </c>
      <c r="AW20" s="43" t="s">
        <v>58</v>
      </c>
      <c r="AX20" s="43" t="s">
        <v>58</v>
      </c>
      <c r="AY20" s="43" t="s">
        <v>58</v>
      </c>
      <c r="AZ20" s="43" t="s">
        <v>58</v>
      </c>
      <c r="BA20" s="43" t="s">
        <v>58</v>
      </c>
      <c r="BB20" s="41">
        <v>35</v>
      </c>
      <c r="BC20" s="41">
        <v>6</v>
      </c>
      <c r="BD20" s="45"/>
      <c r="BE20" s="41">
        <v>4</v>
      </c>
      <c r="BF20" s="45"/>
      <c r="BG20" s="45"/>
      <c r="BH20" s="41">
        <v>7</v>
      </c>
      <c r="BI20" s="41">
        <f>SUM(BB20:BH20)</f>
        <v>52</v>
      </c>
      <c r="BJ20" s="46" t="s">
        <v>51</v>
      </c>
      <c r="BK20" s="7"/>
    </row>
    <row r="21" spans="1:63" ht="18.75">
      <c r="A21" s="38" t="s">
        <v>63</v>
      </c>
      <c r="B21" s="39"/>
      <c r="C21" s="39"/>
      <c r="D21" s="39"/>
      <c r="E21" s="39"/>
      <c r="F21" s="39"/>
      <c r="G21" s="39"/>
      <c r="H21" s="39"/>
      <c r="I21" s="40">
        <v>17</v>
      </c>
      <c r="J21" s="41"/>
      <c r="K21" s="39"/>
      <c r="L21" s="39"/>
      <c r="M21" s="39"/>
      <c r="N21" s="39"/>
      <c r="O21" s="39"/>
      <c r="P21" s="42"/>
      <c r="Q21" s="42"/>
      <c r="R21" s="42"/>
      <c r="S21" s="43" t="s">
        <v>58</v>
      </c>
      <c r="T21" s="42" t="s">
        <v>59</v>
      </c>
      <c r="U21" s="42" t="s">
        <v>59</v>
      </c>
      <c r="V21" s="42" t="s">
        <v>59</v>
      </c>
      <c r="W21" s="43" t="s">
        <v>58</v>
      </c>
      <c r="X21" s="40"/>
      <c r="Y21" s="39"/>
      <c r="Z21" s="39"/>
      <c r="AA21" s="39"/>
      <c r="AB21" s="40">
        <v>9</v>
      </c>
      <c r="AC21" s="42"/>
      <c r="AD21" s="43"/>
      <c r="AE21" s="39"/>
      <c r="AF21" s="42"/>
      <c r="AG21" s="42" t="s">
        <v>59</v>
      </c>
      <c r="AH21" s="43"/>
      <c r="AI21" s="39"/>
      <c r="AJ21" s="40"/>
      <c r="AK21" s="39"/>
      <c r="AL21" s="40">
        <v>9</v>
      </c>
      <c r="AM21" s="40"/>
      <c r="AN21" s="44"/>
      <c r="AO21" s="44"/>
      <c r="AP21" s="44"/>
      <c r="AQ21" s="44" t="s">
        <v>59</v>
      </c>
      <c r="AR21" s="44" t="s">
        <v>59</v>
      </c>
      <c r="AS21" s="22" t="s">
        <v>62</v>
      </c>
      <c r="AT21" s="22" t="s">
        <v>62</v>
      </c>
      <c r="AU21" s="22" t="s">
        <v>62</v>
      </c>
      <c r="AV21" s="22" t="s">
        <v>64</v>
      </c>
      <c r="AW21" s="43" t="s">
        <v>58</v>
      </c>
      <c r="AX21" s="43" t="s">
        <v>58</v>
      </c>
      <c r="AY21" s="43" t="s">
        <v>58</v>
      </c>
      <c r="AZ21" s="43" t="s">
        <v>58</v>
      </c>
      <c r="BA21" s="43" t="s">
        <v>58</v>
      </c>
      <c r="BB21" s="41">
        <v>35</v>
      </c>
      <c r="BC21" s="41">
        <v>6</v>
      </c>
      <c r="BD21" s="45"/>
      <c r="BE21" s="41">
        <v>3</v>
      </c>
      <c r="BF21" s="45"/>
      <c r="BG21" s="41">
        <v>1</v>
      </c>
      <c r="BH21" s="41">
        <v>7</v>
      </c>
      <c r="BI21" s="41">
        <f>SUM(BB21:BH21)</f>
        <v>52</v>
      </c>
      <c r="BJ21" s="46" t="s">
        <v>63</v>
      </c>
      <c r="BK21" s="7"/>
    </row>
    <row r="22" spans="1:63" ht="18.75">
      <c r="A22" s="38" t="s">
        <v>52</v>
      </c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  <c r="AF22" s="28"/>
      <c r="AG22" s="28"/>
      <c r="AH22" s="28"/>
      <c r="AI22" s="28"/>
      <c r="AJ22" s="28"/>
      <c r="AK22" s="28"/>
      <c r="AL22" s="28"/>
      <c r="AM22" s="28"/>
      <c r="AN22" s="28"/>
      <c r="AO22" s="28"/>
      <c r="AP22" s="28"/>
      <c r="AQ22" s="28"/>
      <c r="AR22" s="28"/>
      <c r="AS22" s="28"/>
      <c r="AT22" s="28"/>
      <c r="AU22" s="28"/>
      <c r="AV22" s="28"/>
      <c r="AW22" s="28"/>
      <c r="AX22" s="28"/>
      <c r="AY22" s="28"/>
      <c r="AZ22" s="28"/>
      <c r="BA22" s="28"/>
      <c r="BB22" s="41"/>
      <c r="BC22" s="41"/>
      <c r="BD22" s="41"/>
      <c r="BE22" s="41"/>
      <c r="BF22" s="41"/>
      <c r="BG22" s="41"/>
      <c r="BH22" s="41"/>
      <c r="BI22" s="41"/>
      <c r="BJ22" s="46" t="s">
        <v>52</v>
      </c>
      <c r="BK22" s="7"/>
    </row>
    <row r="23" spans="1:63" ht="18.75">
      <c r="A23" s="47" t="s">
        <v>53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9"/>
      <c r="T23" s="49"/>
      <c r="U23" s="49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870" t="s">
        <v>65</v>
      </c>
      <c r="AX23" s="870"/>
      <c r="AY23" s="870"/>
      <c r="AZ23" s="870"/>
      <c r="BA23" s="870"/>
      <c r="BB23" s="50">
        <f aca="true" t="shared" si="1" ref="BB23:BI23">SUM(BB18:BB22)</f>
        <v>140</v>
      </c>
      <c r="BC23" s="50">
        <f t="shared" si="1"/>
        <v>24</v>
      </c>
      <c r="BD23" s="50">
        <f t="shared" si="1"/>
        <v>6</v>
      </c>
      <c r="BE23" s="50">
        <f t="shared" si="1"/>
        <v>7</v>
      </c>
      <c r="BF23" s="50">
        <f t="shared" si="1"/>
        <v>0</v>
      </c>
      <c r="BG23" s="50">
        <f t="shared" si="1"/>
        <v>1</v>
      </c>
      <c r="BH23" s="50">
        <f t="shared" si="1"/>
        <v>30</v>
      </c>
      <c r="BI23" s="50">
        <f t="shared" si="1"/>
        <v>208</v>
      </c>
      <c r="BJ23" s="51" t="s">
        <v>53</v>
      </c>
      <c r="BK23" s="7"/>
    </row>
    <row r="24" spans="1:63" ht="15.75">
      <c r="A24" s="15"/>
      <c r="B24" s="15"/>
      <c r="C24" s="15"/>
      <c r="D24" s="15"/>
      <c r="E24" s="15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7"/>
    </row>
    <row r="25" spans="1:63" ht="16.5" customHeight="1">
      <c r="A25" s="12"/>
      <c r="B25" s="12"/>
      <c r="C25" s="12"/>
      <c r="D25" s="875" t="s">
        <v>66</v>
      </c>
      <c r="E25" s="875"/>
      <c r="F25" s="52"/>
      <c r="G25" s="52"/>
      <c r="H25" s="52"/>
      <c r="I25" s="52"/>
      <c r="J25" s="52"/>
      <c r="K25" s="52"/>
      <c r="L25" s="52"/>
      <c r="M25" s="52"/>
      <c r="O25" s="52" t="s">
        <v>67</v>
      </c>
      <c r="Y25" s="53"/>
      <c r="AB25" s="52" t="s">
        <v>68</v>
      </c>
      <c r="AC25" s="52"/>
      <c r="AD25" s="52"/>
      <c r="AE25" s="52"/>
      <c r="AF25" s="52"/>
      <c r="AG25" s="52"/>
      <c r="AH25" s="52"/>
      <c r="AI25" s="52"/>
      <c r="AJ25" s="1"/>
      <c r="AK25" s="54" t="s">
        <v>59</v>
      </c>
      <c r="AL25" s="876" t="s">
        <v>18</v>
      </c>
      <c r="AM25" s="876"/>
      <c r="AN25" s="876"/>
      <c r="AO25" s="871" t="s">
        <v>69</v>
      </c>
      <c r="AP25" s="871"/>
      <c r="AQ25" s="871"/>
      <c r="AR25" s="871"/>
      <c r="AS25" s="871"/>
      <c r="AT25" s="871"/>
      <c r="AU25" s="871"/>
      <c r="AV25" s="14"/>
      <c r="AW25" s="55" t="s">
        <v>60</v>
      </c>
      <c r="AY25" s="14"/>
      <c r="AZ25" s="1"/>
      <c r="BA25" s="1"/>
      <c r="BB25" s="1"/>
      <c r="BC25" s="871" t="s">
        <v>70</v>
      </c>
      <c r="BD25" s="871"/>
      <c r="BE25" s="871"/>
      <c r="BF25" s="871"/>
      <c r="BG25" s="56" t="s">
        <v>62</v>
      </c>
      <c r="BI25" s="16"/>
      <c r="BJ25" s="16"/>
      <c r="BK25" s="7"/>
    </row>
    <row r="26" spans="1:63" ht="12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3"/>
      <c r="BH26" s="16"/>
      <c r="BI26" s="16"/>
      <c r="BJ26" s="16"/>
      <c r="BK26" s="7"/>
    </row>
    <row r="27" spans="1:63" ht="15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9"/>
      <c r="L27" s="9"/>
      <c r="M27" s="9"/>
      <c r="N27" s="9"/>
      <c r="O27" s="9"/>
      <c r="P27" s="57"/>
      <c r="Q27" s="9"/>
      <c r="R27" s="52"/>
      <c r="S27" s="17"/>
      <c r="T27" s="17"/>
      <c r="U27" s="1"/>
      <c r="V27" s="58"/>
      <c r="W27" s="1" t="s">
        <v>18</v>
      </c>
      <c r="X27" s="1" t="s">
        <v>18</v>
      </c>
      <c r="Y27" s="52" t="s">
        <v>71</v>
      </c>
      <c r="Z27" s="52"/>
      <c r="AA27" s="59"/>
      <c r="AB27" s="57"/>
      <c r="AC27" s="9"/>
      <c r="AD27" s="9"/>
      <c r="AE27" s="9"/>
      <c r="AF27" s="9"/>
      <c r="AG27" s="9"/>
      <c r="AH27" s="9"/>
      <c r="AI27" s="16"/>
      <c r="AJ27" s="16"/>
      <c r="AK27" s="55" t="s">
        <v>72</v>
      </c>
      <c r="AL27" s="16"/>
      <c r="AM27" s="14"/>
      <c r="AN27" s="14"/>
      <c r="AO27" s="52" t="s">
        <v>73</v>
      </c>
      <c r="AP27" s="52"/>
      <c r="AQ27" s="52"/>
      <c r="AR27" s="57"/>
      <c r="AS27" s="9"/>
      <c r="AT27" s="9"/>
      <c r="AU27" s="55" t="s">
        <v>64</v>
      </c>
      <c r="AV27" s="16"/>
      <c r="AX27" s="16"/>
      <c r="AY27" s="16"/>
      <c r="AZ27" s="16"/>
      <c r="BA27" s="16"/>
      <c r="BB27" s="16"/>
      <c r="BC27" s="871" t="s">
        <v>74</v>
      </c>
      <c r="BD27" s="871"/>
      <c r="BE27" s="871"/>
      <c r="BF27" s="871"/>
      <c r="BG27" s="60" t="s">
        <v>58</v>
      </c>
      <c r="BH27" s="16"/>
      <c r="BI27" s="16"/>
      <c r="BJ27" s="16"/>
      <c r="BK27" s="7"/>
    </row>
    <row r="30" spans="42:65" ht="12.75">
      <c r="AP30" s="61"/>
      <c r="BM30" s="61"/>
    </row>
  </sheetData>
  <sheetProtection selectLockedCells="1" selectUnlockedCells="1"/>
  <mergeCells count="51">
    <mergeCell ref="BB1:BJ1"/>
    <mergeCell ref="R2:AA2"/>
    <mergeCell ref="AC2:AL2"/>
    <mergeCell ref="AN2:AW2"/>
    <mergeCell ref="AY2:BJ2"/>
    <mergeCell ref="B1:M1"/>
    <mergeCell ref="R1:Z1"/>
    <mergeCell ref="AC1:AK1"/>
    <mergeCell ref="AN1:AV1"/>
    <mergeCell ref="BB3:BD3"/>
    <mergeCell ref="A4:O4"/>
    <mergeCell ref="R4:AA4"/>
    <mergeCell ref="AC4:AL4"/>
    <mergeCell ref="AN4:AW4"/>
    <mergeCell ref="BB4:BH4"/>
    <mergeCell ref="A3:O3"/>
    <mergeCell ref="R3:AA3"/>
    <mergeCell ref="AC3:AL3"/>
    <mergeCell ref="AN3:AW3"/>
    <mergeCell ref="T8:BA8"/>
    <mergeCell ref="T9:AZ9"/>
    <mergeCell ref="T10:BA10"/>
    <mergeCell ref="T11:BA11"/>
    <mergeCell ref="T6:BA6"/>
    <mergeCell ref="BB6:BJ6"/>
    <mergeCell ref="R7:BA7"/>
    <mergeCell ref="BB7:BJ7"/>
    <mergeCell ref="T13:BA13"/>
    <mergeCell ref="BB13:BJ13"/>
    <mergeCell ref="A14:A17"/>
    <mergeCell ref="B14:E14"/>
    <mergeCell ref="F14:J14"/>
    <mergeCell ref="K14:N14"/>
    <mergeCell ref="O14:R14"/>
    <mergeCell ref="S14:W14"/>
    <mergeCell ref="X14:AA14"/>
    <mergeCell ref="AB14:AE14"/>
    <mergeCell ref="AF14:AJ14"/>
    <mergeCell ref="AK14:AM14"/>
    <mergeCell ref="AO14:AR14"/>
    <mergeCell ref="AS14:AW14"/>
    <mergeCell ref="D25:E25"/>
    <mergeCell ref="AL25:AN25"/>
    <mergeCell ref="AO25:AU25"/>
    <mergeCell ref="BJ14:BJ17"/>
    <mergeCell ref="AW23:BA23"/>
    <mergeCell ref="BC27:BF27"/>
    <mergeCell ref="AX14:BA14"/>
    <mergeCell ref="BH14:BH17"/>
    <mergeCell ref="BI14:BI17"/>
    <mergeCell ref="BC25:BF25"/>
  </mergeCells>
  <printOptions horizontalCentered="1"/>
  <pageMargins left="0" right="0" top="0.7083333333333334" bottom="0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0"/>
  <sheetViews>
    <sheetView zoomScale="65" zoomScaleNormal="65" zoomScalePageLayoutView="0" workbookViewId="0" topLeftCell="I5">
      <selection activeCell="A22" sqref="A22"/>
    </sheetView>
  </sheetViews>
  <sheetFormatPr defaultColWidth="9.00390625" defaultRowHeight="12.75"/>
  <cols>
    <col min="1" max="1" width="4.125" style="0" customWidth="1"/>
    <col min="2" max="13" width="3.00390625" style="0" customWidth="1"/>
    <col min="14" max="14" width="3.625" style="0" customWidth="1"/>
    <col min="15" max="43" width="3.00390625" style="0" customWidth="1"/>
    <col min="44" max="44" width="3.25390625" style="0" customWidth="1"/>
    <col min="45" max="48" width="3.00390625" style="0" customWidth="1"/>
    <col min="49" max="49" width="4.25390625" style="0" customWidth="1"/>
    <col min="50" max="53" width="3.00390625" style="0" customWidth="1"/>
    <col min="54" max="54" width="8.125" style="0" customWidth="1"/>
    <col min="55" max="57" width="5.875" style="0" customWidth="1"/>
    <col min="58" max="58" width="7.25390625" style="0" customWidth="1"/>
    <col min="59" max="59" width="5.875" style="0" customWidth="1"/>
    <col min="60" max="60" width="5.125" style="0" customWidth="1"/>
    <col min="61" max="61" width="5.25390625" style="0" customWidth="1"/>
    <col min="62" max="62" width="4.125" style="0" customWidth="1"/>
  </cols>
  <sheetData>
    <row r="1" spans="1:63" ht="27" customHeight="1">
      <c r="A1" s="1" t="s">
        <v>0</v>
      </c>
      <c r="B1" s="885" t="s">
        <v>1</v>
      </c>
      <c r="C1" s="885"/>
      <c r="D1" s="885"/>
      <c r="E1" s="885"/>
      <c r="F1" s="885"/>
      <c r="G1" s="885"/>
      <c r="H1" s="885"/>
      <c r="I1" s="885"/>
      <c r="J1" s="885"/>
      <c r="K1" s="885"/>
      <c r="L1" s="885"/>
      <c r="M1" s="885"/>
      <c r="N1" s="3"/>
      <c r="O1" s="3"/>
      <c r="P1" s="3"/>
      <c r="Q1" s="4"/>
      <c r="R1" s="885"/>
      <c r="S1" s="885"/>
      <c r="T1" s="885"/>
      <c r="U1" s="885"/>
      <c r="V1" s="885"/>
      <c r="W1" s="885"/>
      <c r="X1" s="885"/>
      <c r="Y1" s="885"/>
      <c r="Z1" s="885"/>
      <c r="AA1" s="5"/>
      <c r="AB1" s="5"/>
      <c r="AC1" s="885"/>
      <c r="AD1" s="885"/>
      <c r="AE1" s="885"/>
      <c r="AF1" s="885"/>
      <c r="AG1" s="885"/>
      <c r="AH1" s="885"/>
      <c r="AI1" s="885"/>
      <c r="AJ1" s="885"/>
      <c r="AK1" s="885"/>
      <c r="AL1" s="5"/>
      <c r="AM1" s="2"/>
      <c r="AN1" s="885"/>
      <c r="AO1" s="885"/>
      <c r="AP1" s="885"/>
      <c r="AQ1" s="885"/>
      <c r="AR1" s="885"/>
      <c r="AS1" s="885"/>
      <c r="AT1" s="885"/>
      <c r="AU1" s="885"/>
      <c r="AV1" s="885"/>
      <c r="AW1" s="5"/>
      <c r="AX1" s="1"/>
      <c r="AY1" s="1"/>
      <c r="AZ1" s="6"/>
      <c r="BA1" s="6"/>
      <c r="BB1" s="882" t="s">
        <v>2</v>
      </c>
      <c r="BC1" s="882"/>
      <c r="BD1" s="882"/>
      <c r="BE1" s="882"/>
      <c r="BF1" s="882"/>
      <c r="BG1" s="882"/>
      <c r="BH1" s="882"/>
      <c r="BI1" s="882"/>
      <c r="BJ1" s="882"/>
      <c r="BK1" s="7"/>
    </row>
    <row r="2" spans="1:63" ht="18" customHeight="1">
      <c r="A2" s="8" t="s">
        <v>3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4"/>
      <c r="O2" s="4"/>
      <c r="P2" s="4"/>
      <c r="Q2" s="4"/>
      <c r="R2" s="883"/>
      <c r="S2" s="883"/>
      <c r="T2" s="883"/>
      <c r="U2" s="883"/>
      <c r="V2" s="883"/>
      <c r="W2" s="883"/>
      <c r="X2" s="883"/>
      <c r="Y2" s="883"/>
      <c r="Z2" s="883"/>
      <c r="AA2" s="883"/>
      <c r="AB2" s="10"/>
      <c r="AC2" s="883"/>
      <c r="AD2" s="883"/>
      <c r="AE2" s="883"/>
      <c r="AF2" s="883"/>
      <c r="AG2" s="883"/>
      <c r="AH2" s="883"/>
      <c r="AI2" s="883"/>
      <c r="AJ2" s="883"/>
      <c r="AK2" s="883"/>
      <c r="AL2" s="883"/>
      <c r="AM2" s="11"/>
      <c r="AN2" s="884"/>
      <c r="AO2" s="884"/>
      <c r="AP2" s="884"/>
      <c r="AQ2" s="884"/>
      <c r="AR2" s="884"/>
      <c r="AS2" s="884"/>
      <c r="AT2" s="884"/>
      <c r="AU2" s="884"/>
      <c r="AV2" s="884"/>
      <c r="AW2" s="884"/>
      <c r="AX2" s="12"/>
      <c r="AY2" s="880" t="s">
        <v>4</v>
      </c>
      <c r="AZ2" s="880"/>
      <c r="BA2" s="880"/>
      <c r="BB2" s="880"/>
      <c r="BC2" s="880"/>
      <c r="BD2" s="880"/>
      <c r="BE2" s="880"/>
      <c r="BF2" s="880"/>
      <c r="BG2" s="880"/>
      <c r="BH2" s="880"/>
      <c r="BI2" s="880"/>
      <c r="BJ2" s="880"/>
      <c r="BK2" s="7"/>
    </row>
    <row r="3" spans="1:63" ht="18.75">
      <c r="A3" s="876" t="s">
        <v>75</v>
      </c>
      <c r="B3" s="876"/>
      <c r="C3" s="876"/>
      <c r="D3" s="876"/>
      <c r="E3" s="876"/>
      <c r="F3" s="876"/>
      <c r="G3" s="876"/>
      <c r="H3" s="876"/>
      <c r="I3" s="876"/>
      <c r="J3" s="876"/>
      <c r="K3" s="876"/>
      <c r="L3" s="876"/>
      <c r="M3" s="876"/>
      <c r="N3" s="876"/>
      <c r="O3" s="876"/>
      <c r="P3" s="3"/>
      <c r="Q3" s="3"/>
      <c r="R3" s="881"/>
      <c r="S3" s="881"/>
      <c r="T3" s="881"/>
      <c r="U3" s="881"/>
      <c r="V3" s="881"/>
      <c r="W3" s="881"/>
      <c r="X3" s="881"/>
      <c r="Y3" s="881"/>
      <c r="Z3" s="881"/>
      <c r="AA3" s="881"/>
      <c r="AB3" s="13"/>
      <c r="AC3" s="876"/>
      <c r="AD3" s="876"/>
      <c r="AE3" s="876"/>
      <c r="AF3" s="876"/>
      <c r="AG3" s="876"/>
      <c r="AH3" s="876"/>
      <c r="AI3" s="876"/>
      <c r="AJ3" s="876"/>
      <c r="AK3" s="876"/>
      <c r="AL3" s="876"/>
      <c r="AM3" s="13"/>
      <c r="AN3" s="876"/>
      <c r="AO3" s="876"/>
      <c r="AP3" s="876"/>
      <c r="AQ3" s="876"/>
      <c r="AR3" s="876"/>
      <c r="AS3" s="876"/>
      <c r="AT3" s="876"/>
      <c r="AU3" s="876"/>
      <c r="AV3" s="876"/>
      <c r="AW3" s="876"/>
      <c r="AX3" s="1"/>
      <c r="AY3" s="1"/>
      <c r="AZ3" s="1"/>
      <c r="BA3" s="1"/>
      <c r="BB3" s="880" t="s">
        <v>6</v>
      </c>
      <c r="BC3" s="880"/>
      <c r="BD3" s="880"/>
      <c r="BE3" s="1" t="s">
        <v>7</v>
      </c>
      <c r="BF3" s="14"/>
      <c r="BG3" s="14"/>
      <c r="BH3" s="14"/>
      <c r="BI3" s="1"/>
      <c r="BJ3" s="1"/>
      <c r="BK3" s="7"/>
    </row>
    <row r="4" spans="1:63" ht="18.75">
      <c r="A4" s="876" t="s">
        <v>8</v>
      </c>
      <c r="B4" s="876"/>
      <c r="C4" s="876"/>
      <c r="D4" s="876"/>
      <c r="E4" s="876"/>
      <c r="F4" s="876"/>
      <c r="G4" s="876"/>
      <c r="H4" s="876"/>
      <c r="I4" s="876"/>
      <c r="J4" s="876"/>
      <c r="K4" s="876"/>
      <c r="L4" s="876"/>
      <c r="M4" s="876"/>
      <c r="N4" s="876"/>
      <c r="O4" s="876"/>
      <c r="P4" s="3"/>
      <c r="Q4" s="3"/>
      <c r="R4" s="876"/>
      <c r="S4" s="876"/>
      <c r="T4" s="876"/>
      <c r="U4" s="876"/>
      <c r="V4" s="876"/>
      <c r="W4" s="876"/>
      <c r="X4" s="876"/>
      <c r="Y4" s="876"/>
      <c r="Z4" s="876"/>
      <c r="AA4" s="876"/>
      <c r="AB4" s="1"/>
      <c r="AC4" s="876"/>
      <c r="AD4" s="876"/>
      <c r="AE4" s="876"/>
      <c r="AF4" s="876"/>
      <c r="AG4" s="876"/>
      <c r="AH4" s="876"/>
      <c r="AI4" s="876"/>
      <c r="AJ4" s="876"/>
      <c r="AK4" s="876"/>
      <c r="AL4" s="876"/>
      <c r="AM4" s="13"/>
      <c r="AN4" s="876"/>
      <c r="AO4" s="876"/>
      <c r="AP4" s="876"/>
      <c r="AQ4" s="876"/>
      <c r="AR4" s="876"/>
      <c r="AS4" s="876"/>
      <c r="AT4" s="876"/>
      <c r="AU4" s="876"/>
      <c r="AV4" s="876"/>
      <c r="AW4" s="876"/>
      <c r="AX4" s="1"/>
      <c r="AY4" s="1"/>
      <c r="AZ4" s="1"/>
      <c r="BA4" s="1"/>
      <c r="BB4" s="875" t="s">
        <v>9</v>
      </c>
      <c r="BC4" s="875"/>
      <c r="BD4" s="875"/>
      <c r="BE4" s="875"/>
      <c r="BF4" s="875"/>
      <c r="BG4" s="875"/>
      <c r="BH4" s="875"/>
      <c r="BI4" s="1"/>
      <c r="BJ4" s="1"/>
      <c r="BK4" s="7"/>
    </row>
    <row r="5" spans="1:63" ht="18.75">
      <c r="A5" s="1"/>
      <c r="B5" s="1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4"/>
      <c r="S5" s="4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5"/>
      <c r="BC5" s="12"/>
      <c r="BD5" s="12"/>
      <c r="BE5" s="12"/>
      <c r="BF5" s="12"/>
      <c r="BG5" s="12"/>
      <c r="BH5" s="12"/>
      <c r="BI5" s="1"/>
      <c r="BJ5" s="1"/>
      <c r="BK5" s="7"/>
    </row>
    <row r="6" spans="1:63" ht="15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6"/>
      <c r="S6" s="16"/>
      <c r="T6" s="875" t="s">
        <v>10</v>
      </c>
      <c r="U6" s="875"/>
      <c r="V6" s="875"/>
      <c r="W6" s="875"/>
      <c r="X6" s="875"/>
      <c r="Y6" s="875"/>
      <c r="Z6" s="875"/>
      <c r="AA6" s="875"/>
      <c r="AB6" s="875"/>
      <c r="AC6" s="875"/>
      <c r="AD6" s="875"/>
      <c r="AE6" s="875"/>
      <c r="AF6" s="875"/>
      <c r="AG6" s="875"/>
      <c r="AH6" s="875"/>
      <c r="AI6" s="875"/>
      <c r="AJ6" s="875"/>
      <c r="AK6" s="875"/>
      <c r="AL6" s="875"/>
      <c r="AM6" s="875"/>
      <c r="AN6" s="875"/>
      <c r="AO6" s="875"/>
      <c r="AP6" s="875"/>
      <c r="AQ6" s="875"/>
      <c r="AR6" s="875"/>
      <c r="AS6" s="875"/>
      <c r="AT6" s="875"/>
      <c r="AU6" s="875"/>
      <c r="AV6" s="875"/>
      <c r="AW6" s="875"/>
      <c r="AX6" s="875"/>
      <c r="AY6" s="875"/>
      <c r="AZ6" s="875"/>
      <c r="BA6" s="875"/>
      <c r="BB6" s="876" t="s">
        <v>11</v>
      </c>
      <c r="BC6" s="876"/>
      <c r="BD6" s="876"/>
      <c r="BE6" s="876"/>
      <c r="BF6" s="876"/>
      <c r="BG6" s="876"/>
      <c r="BH6" s="876"/>
      <c r="BI6" s="876"/>
      <c r="BJ6" s="876"/>
      <c r="BK6" s="7"/>
    </row>
    <row r="7" spans="1:63" ht="15.7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875" t="s">
        <v>12</v>
      </c>
      <c r="S7" s="875"/>
      <c r="T7" s="875"/>
      <c r="U7" s="875"/>
      <c r="V7" s="875"/>
      <c r="W7" s="875"/>
      <c r="X7" s="875"/>
      <c r="Y7" s="875"/>
      <c r="Z7" s="875"/>
      <c r="AA7" s="875"/>
      <c r="AB7" s="875"/>
      <c r="AC7" s="875"/>
      <c r="AD7" s="875"/>
      <c r="AE7" s="875"/>
      <c r="AF7" s="875"/>
      <c r="AG7" s="875"/>
      <c r="AH7" s="875"/>
      <c r="AI7" s="875"/>
      <c r="AJ7" s="875"/>
      <c r="AK7" s="875"/>
      <c r="AL7" s="875"/>
      <c r="AM7" s="875"/>
      <c r="AN7" s="875"/>
      <c r="AO7" s="875"/>
      <c r="AP7" s="875"/>
      <c r="AQ7" s="875"/>
      <c r="AR7" s="875"/>
      <c r="AS7" s="875"/>
      <c r="AT7" s="875"/>
      <c r="AU7" s="875"/>
      <c r="AV7" s="875"/>
      <c r="AW7" s="875"/>
      <c r="AX7" s="875"/>
      <c r="AY7" s="875"/>
      <c r="AZ7" s="875"/>
      <c r="BA7" s="875"/>
      <c r="BB7" s="876" t="s">
        <v>11</v>
      </c>
      <c r="BC7" s="876"/>
      <c r="BD7" s="876"/>
      <c r="BE7" s="876"/>
      <c r="BF7" s="876"/>
      <c r="BG7" s="876"/>
      <c r="BH7" s="876"/>
      <c r="BI7" s="876"/>
      <c r="BJ7" s="876"/>
      <c r="BK7" s="7"/>
    </row>
    <row r="8" spans="1:63" ht="27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6"/>
      <c r="S8" s="16"/>
      <c r="T8" s="879" t="s">
        <v>13</v>
      </c>
      <c r="U8" s="879"/>
      <c r="V8" s="879"/>
      <c r="W8" s="879"/>
      <c r="X8" s="879"/>
      <c r="Y8" s="879"/>
      <c r="Z8" s="879"/>
      <c r="AA8" s="879"/>
      <c r="AB8" s="879"/>
      <c r="AC8" s="879"/>
      <c r="AD8" s="879"/>
      <c r="AE8" s="879"/>
      <c r="AF8" s="879"/>
      <c r="AG8" s="879"/>
      <c r="AH8" s="879"/>
      <c r="AI8" s="879"/>
      <c r="AJ8" s="879"/>
      <c r="AK8" s="879"/>
      <c r="AL8" s="879"/>
      <c r="AM8" s="879"/>
      <c r="AN8" s="879"/>
      <c r="AO8" s="879"/>
      <c r="AP8" s="879"/>
      <c r="AQ8" s="879"/>
      <c r="AR8" s="879"/>
      <c r="AS8" s="879"/>
      <c r="AT8" s="879"/>
      <c r="AU8" s="879"/>
      <c r="AV8" s="879"/>
      <c r="AW8" s="879"/>
      <c r="AX8" s="879"/>
      <c r="AY8" s="879"/>
      <c r="AZ8" s="879"/>
      <c r="BA8" s="879"/>
      <c r="BB8" s="14" t="s">
        <v>11</v>
      </c>
      <c r="BC8" s="1"/>
      <c r="BD8" s="1"/>
      <c r="BE8" s="1"/>
      <c r="BF8" s="1"/>
      <c r="BG8" s="1"/>
      <c r="BH8" s="1"/>
      <c r="BI8" s="1"/>
      <c r="BJ8" s="1"/>
      <c r="BK8" s="7"/>
    </row>
    <row r="9" spans="1:63" ht="15.75">
      <c r="A9" s="1"/>
      <c r="B9" s="17"/>
      <c r="C9" s="1"/>
      <c r="D9" s="17"/>
      <c r="E9" s="1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871" t="s">
        <v>14</v>
      </c>
      <c r="U9" s="871"/>
      <c r="V9" s="871"/>
      <c r="W9" s="871"/>
      <c r="X9" s="871"/>
      <c r="Y9" s="871"/>
      <c r="Z9" s="871"/>
      <c r="AA9" s="871"/>
      <c r="AB9" s="871"/>
      <c r="AC9" s="871"/>
      <c r="AD9" s="871"/>
      <c r="AE9" s="871"/>
      <c r="AF9" s="871"/>
      <c r="AG9" s="871"/>
      <c r="AH9" s="871"/>
      <c r="AI9" s="871"/>
      <c r="AJ9" s="871"/>
      <c r="AK9" s="871"/>
      <c r="AL9" s="871"/>
      <c r="AM9" s="871"/>
      <c r="AN9" s="871"/>
      <c r="AO9" s="871"/>
      <c r="AP9" s="871"/>
      <c r="AQ9" s="871"/>
      <c r="AR9" s="871"/>
      <c r="AS9" s="871"/>
      <c r="AT9" s="871"/>
      <c r="AU9" s="871"/>
      <c r="AV9" s="871"/>
      <c r="AW9" s="871"/>
      <c r="AX9" s="871"/>
      <c r="AY9" s="871"/>
      <c r="AZ9" s="871"/>
      <c r="BA9" s="17"/>
      <c r="BB9" s="14" t="s">
        <v>15</v>
      </c>
      <c r="BC9" s="1"/>
      <c r="BD9" s="1"/>
      <c r="BE9" s="1"/>
      <c r="BF9" s="1"/>
      <c r="BG9" s="1"/>
      <c r="BH9" s="1"/>
      <c r="BI9" s="1"/>
      <c r="BJ9" s="1"/>
      <c r="BK9" s="7"/>
    </row>
    <row r="10" spans="1:63" ht="15.75">
      <c r="A10" s="1"/>
      <c r="B10" s="17"/>
      <c r="C10" s="1"/>
      <c r="D10" s="17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871" t="s">
        <v>16</v>
      </c>
      <c r="U10" s="871"/>
      <c r="V10" s="871"/>
      <c r="W10" s="871"/>
      <c r="X10" s="871"/>
      <c r="Y10" s="871"/>
      <c r="Z10" s="871"/>
      <c r="AA10" s="871"/>
      <c r="AB10" s="871"/>
      <c r="AC10" s="871"/>
      <c r="AD10" s="871"/>
      <c r="AE10" s="871"/>
      <c r="AF10" s="871"/>
      <c r="AG10" s="871"/>
      <c r="AH10" s="871"/>
      <c r="AI10" s="871"/>
      <c r="AJ10" s="871"/>
      <c r="AK10" s="871"/>
      <c r="AL10" s="871"/>
      <c r="AM10" s="871"/>
      <c r="AN10" s="871"/>
      <c r="AO10" s="871"/>
      <c r="AP10" s="871"/>
      <c r="AQ10" s="871"/>
      <c r="AR10" s="871"/>
      <c r="AS10" s="871"/>
      <c r="AT10" s="871"/>
      <c r="AU10" s="871"/>
      <c r="AV10" s="871"/>
      <c r="AW10" s="871"/>
      <c r="AX10" s="871"/>
      <c r="AY10" s="871"/>
      <c r="AZ10" s="871"/>
      <c r="BA10" s="871"/>
      <c r="BB10" s="14"/>
      <c r="BC10" s="1"/>
      <c r="BD10" s="1"/>
      <c r="BE10" s="1"/>
      <c r="BF10" s="1"/>
      <c r="BG10" s="1"/>
      <c r="BH10" s="1"/>
      <c r="BI10" s="1"/>
      <c r="BJ10" s="1"/>
      <c r="BK10" s="7"/>
    </row>
    <row r="11" spans="1:63" ht="15.7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6"/>
      <c r="S11" s="16"/>
      <c r="T11" s="875" t="s">
        <v>76</v>
      </c>
      <c r="U11" s="875"/>
      <c r="V11" s="875"/>
      <c r="W11" s="875"/>
      <c r="X11" s="875"/>
      <c r="Y11" s="875"/>
      <c r="Z11" s="875"/>
      <c r="AA11" s="875"/>
      <c r="AB11" s="875"/>
      <c r="AC11" s="875"/>
      <c r="AD11" s="875"/>
      <c r="AE11" s="875"/>
      <c r="AF11" s="875"/>
      <c r="AG11" s="875"/>
      <c r="AH11" s="875"/>
      <c r="AI11" s="875"/>
      <c r="AJ11" s="875"/>
      <c r="AK11" s="875"/>
      <c r="AL11" s="875"/>
      <c r="AM11" s="875"/>
      <c r="AN11" s="875"/>
      <c r="AO11" s="875"/>
      <c r="AP11" s="875"/>
      <c r="AQ11" s="875"/>
      <c r="AR11" s="875"/>
      <c r="AS11" s="875"/>
      <c r="AT11" s="875"/>
      <c r="AU11" s="875"/>
      <c r="AV11" s="875"/>
      <c r="AW11" s="875"/>
      <c r="AX11" s="875"/>
      <c r="AY11" s="875"/>
      <c r="AZ11" s="875"/>
      <c r="BA11" s="875"/>
      <c r="BB11" s="14" t="s">
        <v>11</v>
      </c>
      <c r="BC11" s="1"/>
      <c r="BD11" s="1"/>
      <c r="BE11" s="1"/>
      <c r="BF11" s="1"/>
      <c r="BG11" s="1"/>
      <c r="BH11" s="1"/>
      <c r="BI11" s="1"/>
      <c r="BJ11" s="1"/>
      <c r="BK11" s="7"/>
    </row>
    <row r="12" spans="1:63" ht="12.7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6"/>
      <c r="S12" s="16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4" t="s">
        <v>18</v>
      </c>
      <c r="BC12" s="1"/>
      <c r="BD12" s="1"/>
      <c r="BE12" s="1"/>
      <c r="BF12" s="1"/>
      <c r="BG12" s="1"/>
      <c r="BH12" s="1"/>
      <c r="BI12" s="1"/>
      <c r="BJ12" s="1"/>
      <c r="BK12" s="7"/>
    </row>
    <row r="13" spans="1:63" ht="15.75">
      <c r="A13" s="16"/>
      <c r="B13" s="16"/>
      <c r="C13" s="16"/>
      <c r="D13" s="16"/>
      <c r="E13" s="16"/>
      <c r="F13" s="16"/>
      <c r="G13" s="16"/>
      <c r="H13" s="16"/>
      <c r="I13" s="18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871" t="s">
        <v>19</v>
      </c>
      <c r="U13" s="871"/>
      <c r="V13" s="871"/>
      <c r="W13" s="871"/>
      <c r="X13" s="871"/>
      <c r="Y13" s="871"/>
      <c r="Z13" s="871"/>
      <c r="AA13" s="871"/>
      <c r="AB13" s="871"/>
      <c r="AC13" s="871"/>
      <c r="AD13" s="871"/>
      <c r="AE13" s="871"/>
      <c r="AF13" s="871"/>
      <c r="AG13" s="871"/>
      <c r="AH13" s="871"/>
      <c r="AI13" s="871"/>
      <c r="AJ13" s="871"/>
      <c r="AK13" s="871"/>
      <c r="AL13" s="871"/>
      <c r="AM13" s="871"/>
      <c r="AN13" s="871"/>
      <c r="AO13" s="871"/>
      <c r="AP13" s="871"/>
      <c r="AQ13" s="871"/>
      <c r="AR13" s="871"/>
      <c r="AS13" s="871"/>
      <c r="AT13" s="871"/>
      <c r="AU13" s="871"/>
      <c r="AV13" s="871"/>
      <c r="AW13" s="871"/>
      <c r="AX13" s="871"/>
      <c r="AY13" s="871"/>
      <c r="AZ13" s="871"/>
      <c r="BA13" s="871"/>
      <c r="BB13" s="876" t="s">
        <v>20</v>
      </c>
      <c r="BC13" s="876"/>
      <c r="BD13" s="876"/>
      <c r="BE13" s="876"/>
      <c r="BF13" s="876"/>
      <c r="BG13" s="876"/>
      <c r="BH13" s="876"/>
      <c r="BI13" s="876"/>
      <c r="BJ13" s="876"/>
      <c r="BK13" s="7"/>
    </row>
    <row r="14" spans="1:63" ht="15" customHeight="1">
      <c r="A14" s="877" t="s">
        <v>21</v>
      </c>
      <c r="B14" s="878" t="s">
        <v>22</v>
      </c>
      <c r="C14" s="878"/>
      <c r="D14" s="878"/>
      <c r="E14" s="878"/>
      <c r="F14" s="878" t="s">
        <v>23</v>
      </c>
      <c r="G14" s="878"/>
      <c r="H14" s="878"/>
      <c r="I14" s="878"/>
      <c r="J14" s="878"/>
      <c r="K14" s="878" t="s">
        <v>24</v>
      </c>
      <c r="L14" s="878"/>
      <c r="M14" s="878"/>
      <c r="N14" s="878"/>
      <c r="O14" s="878" t="s">
        <v>25</v>
      </c>
      <c r="P14" s="878"/>
      <c r="Q14" s="878"/>
      <c r="R14" s="878"/>
      <c r="S14" s="878" t="s">
        <v>26</v>
      </c>
      <c r="T14" s="878"/>
      <c r="U14" s="878"/>
      <c r="V14" s="878"/>
      <c r="W14" s="878"/>
      <c r="X14" s="878" t="s">
        <v>27</v>
      </c>
      <c r="Y14" s="878"/>
      <c r="Z14" s="878"/>
      <c r="AA14" s="878"/>
      <c r="AB14" s="878" t="s">
        <v>28</v>
      </c>
      <c r="AC14" s="878"/>
      <c r="AD14" s="878"/>
      <c r="AE14" s="878"/>
      <c r="AF14" s="878" t="s">
        <v>29</v>
      </c>
      <c r="AG14" s="878"/>
      <c r="AH14" s="878"/>
      <c r="AI14" s="878"/>
      <c r="AJ14" s="873" t="s">
        <v>30</v>
      </c>
      <c r="AK14" s="873"/>
      <c r="AL14" s="873"/>
      <c r="AM14" s="873"/>
      <c r="AN14" s="873"/>
      <c r="AO14" s="878" t="s">
        <v>31</v>
      </c>
      <c r="AP14" s="878"/>
      <c r="AQ14" s="878"/>
      <c r="AR14" s="878"/>
      <c r="AS14" s="873" t="s">
        <v>32</v>
      </c>
      <c r="AT14" s="873"/>
      <c r="AU14" s="873"/>
      <c r="AV14" s="873"/>
      <c r="AW14" s="873" t="s">
        <v>33</v>
      </c>
      <c r="AX14" s="873"/>
      <c r="AY14" s="873"/>
      <c r="AZ14" s="873"/>
      <c r="BA14" s="873"/>
      <c r="BB14" s="19" t="s">
        <v>34</v>
      </c>
      <c r="BC14" s="869" t="s">
        <v>77</v>
      </c>
      <c r="BD14" s="869" t="s">
        <v>78</v>
      </c>
      <c r="BE14" s="869" t="s">
        <v>79</v>
      </c>
      <c r="BF14" s="877" t="s">
        <v>80</v>
      </c>
      <c r="BG14" s="869" t="s">
        <v>81</v>
      </c>
      <c r="BH14" s="869" t="s">
        <v>40</v>
      </c>
      <c r="BI14" s="869" t="s">
        <v>41</v>
      </c>
      <c r="BJ14" s="869" t="s">
        <v>21</v>
      </c>
      <c r="BK14" s="7"/>
    </row>
    <row r="15" spans="1:63" ht="15">
      <c r="A15" s="877"/>
      <c r="B15" s="22">
        <v>2</v>
      </c>
      <c r="C15" s="22">
        <f>B16+1</f>
        <v>9</v>
      </c>
      <c r="D15" s="22">
        <f>C16+1</f>
        <v>16</v>
      </c>
      <c r="E15" s="22">
        <f>D16+1</f>
        <v>23</v>
      </c>
      <c r="F15" s="22">
        <v>30</v>
      </c>
      <c r="G15" s="22">
        <v>7</v>
      </c>
      <c r="H15" s="22">
        <f>G15+7</f>
        <v>14</v>
      </c>
      <c r="I15" s="22">
        <f>H15+7</f>
        <v>21</v>
      </c>
      <c r="J15" s="22">
        <v>28</v>
      </c>
      <c r="K15" s="22">
        <v>4</v>
      </c>
      <c r="L15" s="22">
        <v>11</v>
      </c>
      <c r="M15" s="22">
        <f>L15+7</f>
        <v>18</v>
      </c>
      <c r="N15" s="22">
        <f>M15+7</f>
        <v>25</v>
      </c>
      <c r="O15" s="22">
        <v>2</v>
      </c>
      <c r="P15" s="22">
        <f>O15+7</f>
        <v>9</v>
      </c>
      <c r="Q15" s="22">
        <f>P15+7</f>
        <v>16</v>
      </c>
      <c r="R15" s="22">
        <f>Q15+7</f>
        <v>23</v>
      </c>
      <c r="S15" s="22">
        <v>30</v>
      </c>
      <c r="T15" s="22">
        <v>6</v>
      </c>
      <c r="U15" s="22">
        <f>T16+1</f>
        <v>13</v>
      </c>
      <c r="V15" s="22">
        <f>U16+1</f>
        <v>20</v>
      </c>
      <c r="W15" s="22">
        <v>27</v>
      </c>
      <c r="X15" s="22">
        <v>3</v>
      </c>
      <c r="Y15" s="22">
        <f>X16+1</f>
        <v>10</v>
      </c>
      <c r="Z15" s="22">
        <f>Y16+1</f>
        <v>17</v>
      </c>
      <c r="AA15" s="22">
        <v>24</v>
      </c>
      <c r="AB15" s="22">
        <v>3</v>
      </c>
      <c r="AC15" s="22">
        <f>AB16+1</f>
        <v>10</v>
      </c>
      <c r="AD15" s="22">
        <f>AC16+1</f>
        <v>17</v>
      </c>
      <c r="AE15" s="22">
        <f>AD16+1</f>
        <v>24</v>
      </c>
      <c r="AF15" s="22">
        <v>31</v>
      </c>
      <c r="AG15" s="22">
        <v>7</v>
      </c>
      <c r="AH15" s="22">
        <f>AG16+1</f>
        <v>14</v>
      </c>
      <c r="AI15" s="22">
        <f>AH16+1</f>
        <v>21</v>
      </c>
      <c r="AJ15" s="22">
        <v>28</v>
      </c>
      <c r="AK15" s="22">
        <v>5</v>
      </c>
      <c r="AL15" s="22">
        <f>AK16+1</f>
        <v>12</v>
      </c>
      <c r="AM15" s="22">
        <f>AL16+1</f>
        <v>19</v>
      </c>
      <c r="AN15" s="22">
        <f>AM16+1</f>
        <v>26</v>
      </c>
      <c r="AO15" s="22">
        <f>AN17+1</f>
        <v>17</v>
      </c>
      <c r="AP15" s="22">
        <f>AO16+1</f>
        <v>9</v>
      </c>
      <c r="AQ15" s="22">
        <f>AP16+1</f>
        <v>16</v>
      </c>
      <c r="AR15" s="22">
        <f>AQ16+1</f>
        <v>23</v>
      </c>
      <c r="AS15" s="22">
        <v>30</v>
      </c>
      <c r="AT15" s="22">
        <f>AS16+1</f>
        <v>7</v>
      </c>
      <c r="AU15" s="22">
        <f>AT16+1</f>
        <v>14</v>
      </c>
      <c r="AV15" s="22">
        <f>AU16+1</f>
        <v>21</v>
      </c>
      <c r="AW15" s="22">
        <f>AV16+1</f>
        <v>28</v>
      </c>
      <c r="AX15" s="22">
        <v>4</v>
      </c>
      <c r="AY15" s="22">
        <f>AX16+1</f>
        <v>11</v>
      </c>
      <c r="AZ15" s="22">
        <v>18</v>
      </c>
      <c r="BA15" s="22">
        <v>25</v>
      </c>
      <c r="BB15" s="23" t="s">
        <v>42</v>
      </c>
      <c r="BC15" s="869"/>
      <c r="BD15" s="869"/>
      <c r="BE15" s="869"/>
      <c r="BF15" s="877"/>
      <c r="BG15" s="869"/>
      <c r="BH15" s="869"/>
      <c r="BI15" s="869"/>
      <c r="BJ15" s="869"/>
      <c r="BK15" s="7"/>
    </row>
    <row r="16" spans="1:63" ht="15">
      <c r="A16" s="877"/>
      <c r="B16" s="22">
        <v>8</v>
      </c>
      <c r="C16" s="22">
        <f>C15+6</f>
        <v>15</v>
      </c>
      <c r="D16" s="22">
        <f>D15+6</f>
        <v>22</v>
      </c>
      <c r="E16" s="22">
        <f>E15+6</f>
        <v>29</v>
      </c>
      <c r="F16" s="22">
        <v>6</v>
      </c>
      <c r="G16" s="22">
        <f>G15+6</f>
        <v>13</v>
      </c>
      <c r="H16" s="22">
        <f>H15+6</f>
        <v>20</v>
      </c>
      <c r="I16" s="22">
        <f>I15+6</f>
        <v>27</v>
      </c>
      <c r="J16" s="22">
        <v>3</v>
      </c>
      <c r="K16" s="22">
        <f>K15+6</f>
        <v>10</v>
      </c>
      <c r="L16" s="22">
        <f>L15+6</f>
        <v>17</v>
      </c>
      <c r="M16" s="22">
        <f>M15+6</f>
        <v>24</v>
      </c>
      <c r="N16" s="22">
        <v>1</v>
      </c>
      <c r="O16" s="22">
        <f aca="true" t="shared" si="0" ref="O16:V16">O15+6</f>
        <v>8</v>
      </c>
      <c r="P16" s="22">
        <f t="shared" si="0"/>
        <v>15</v>
      </c>
      <c r="Q16" s="22">
        <f t="shared" si="0"/>
        <v>22</v>
      </c>
      <c r="R16" s="22">
        <f t="shared" si="0"/>
        <v>29</v>
      </c>
      <c r="S16" s="22">
        <v>5</v>
      </c>
      <c r="T16" s="22">
        <f t="shared" si="0"/>
        <v>12</v>
      </c>
      <c r="U16" s="22">
        <f t="shared" si="0"/>
        <v>19</v>
      </c>
      <c r="V16" s="22">
        <f t="shared" si="0"/>
        <v>26</v>
      </c>
      <c r="W16" s="22">
        <v>2</v>
      </c>
      <c r="X16" s="22">
        <f>X15+6</f>
        <v>9</v>
      </c>
      <c r="Y16" s="22">
        <f>Y15+6</f>
        <v>16</v>
      </c>
      <c r="Z16" s="22">
        <f>Z15+6</f>
        <v>23</v>
      </c>
      <c r="AA16" s="22">
        <v>2</v>
      </c>
      <c r="AB16" s="22">
        <f>AB15+6</f>
        <v>9</v>
      </c>
      <c r="AC16" s="22">
        <f>AC15+6</f>
        <v>16</v>
      </c>
      <c r="AD16" s="22">
        <f>AD15+6</f>
        <v>23</v>
      </c>
      <c r="AE16" s="22">
        <v>30</v>
      </c>
      <c r="AF16" s="22">
        <v>6</v>
      </c>
      <c r="AG16" s="22">
        <f>AG15+6</f>
        <v>13</v>
      </c>
      <c r="AH16" s="22">
        <f>AH15+6</f>
        <v>20</v>
      </c>
      <c r="AI16" s="22">
        <f>AI15+6</f>
        <v>27</v>
      </c>
      <c r="AJ16" s="22">
        <v>4</v>
      </c>
      <c r="AK16" s="22">
        <f>AK15+6</f>
        <v>11</v>
      </c>
      <c r="AL16" s="22">
        <f>AL15+6</f>
        <v>18</v>
      </c>
      <c r="AM16" s="22">
        <f>AM15+6</f>
        <v>25</v>
      </c>
      <c r="AN16" s="22">
        <v>1</v>
      </c>
      <c r="AO16" s="22">
        <v>8</v>
      </c>
      <c r="AP16" s="22">
        <f>AP15+6</f>
        <v>15</v>
      </c>
      <c r="AQ16" s="22">
        <f>AQ15+6</f>
        <v>22</v>
      </c>
      <c r="AR16" s="22">
        <v>29</v>
      </c>
      <c r="AS16" s="22">
        <v>6</v>
      </c>
      <c r="AT16" s="22">
        <f>AT15+6</f>
        <v>13</v>
      </c>
      <c r="AU16" s="22">
        <f>AU15+6</f>
        <v>20</v>
      </c>
      <c r="AV16" s="22">
        <f>AV15+6</f>
        <v>27</v>
      </c>
      <c r="AW16" s="22">
        <v>3</v>
      </c>
      <c r="AX16" s="22">
        <f>AX15+6</f>
        <v>10</v>
      </c>
      <c r="AY16" s="22">
        <f>AY15+6</f>
        <v>17</v>
      </c>
      <c r="AZ16" s="22">
        <f>AZ15+6</f>
        <v>24</v>
      </c>
      <c r="BA16" s="22">
        <f>BA15+6</f>
        <v>31</v>
      </c>
      <c r="BB16" s="23" t="s">
        <v>55</v>
      </c>
      <c r="BC16" s="869"/>
      <c r="BD16" s="869"/>
      <c r="BE16" s="869"/>
      <c r="BF16" s="877"/>
      <c r="BG16" s="869"/>
      <c r="BH16" s="869"/>
      <c r="BI16" s="869"/>
      <c r="BJ16" s="869"/>
      <c r="BK16" s="7"/>
    </row>
    <row r="17" spans="1:63" ht="15" customHeight="1">
      <c r="A17" s="877"/>
      <c r="B17" s="62">
        <v>1</v>
      </c>
      <c r="C17" s="62">
        <f>B17+1</f>
        <v>2</v>
      </c>
      <c r="D17" s="62">
        <f aca="true" t="shared" si="1" ref="D17:S17">C17+1</f>
        <v>3</v>
      </c>
      <c r="E17" s="62">
        <f t="shared" si="1"/>
        <v>4</v>
      </c>
      <c r="F17" s="62">
        <f t="shared" si="1"/>
        <v>5</v>
      </c>
      <c r="G17" s="62">
        <f t="shared" si="1"/>
        <v>6</v>
      </c>
      <c r="H17" s="62">
        <f t="shared" si="1"/>
        <v>7</v>
      </c>
      <c r="I17" s="62">
        <f t="shared" si="1"/>
        <v>8</v>
      </c>
      <c r="J17" s="62">
        <f t="shared" si="1"/>
        <v>9</v>
      </c>
      <c r="K17" s="62">
        <f t="shared" si="1"/>
        <v>10</v>
      </c>
      <c r="L17" s="62">
        <f t="shared" si="1"/>
        <v>11</v>
      </c>
      <c r="M17" s="62">
        <f t="shared" si="1"/>
        <v>12</v>
      </c>
      <c r="N17" s="62">
        <f t="shared" si="1"/>
        <v>13</v>
      </c>
      <c r="O17" s="62">
        <f t="shared" si="1"/>
        <v>14</v>
      </c>
      <c r="P17" s="62">
        <f t="shared" si="1"/>
        <v>15</v>
      </c>
      <c r="Q17" s="62">
        <f t="shared" si="1"/>
        <v>16</v>
      </c>
      <c r="R17" s="62">
        <f t="shared" si="1"/>
        <v>17</v>
      </c>
      <c r="S17" s="62">
        <f t="shared" si="1"/>
        <v>18</v>
      </c>
      <c r="T17" s="63">
        <v>1</v>
      </c>
      <c r="U17" s="63">
        <f>T17+1</f>
        <v>2</v>
      </c>
      <c r="V17" s="63">
        <f aca="true" t="shared" si="2" ref="V17:BA17">U17+1</f>
        <v>3</v>
      </c>
      <c r="W17" s="63">
        <f t="shared" si="2"/>
        <v>4</v>
      </c>
      <c r="X17" s="63">
        <f t="shared" si="2"/>
        <v>5</v>
      </c>
      <c r="Y17" s="63">
        <v>1</v>
      </c>
      <c r="Z17" s="63">
        <f t="shared" si="2"/>
        <v>2</v>
      </c>
      <c r="AA17" s="63">
        <f t="shared" si="2"/>
        <v>3</v>
      </c>
      <c r="AB17" s="63">
        <f t="shared" si="2"/>
        <v>4</v>
      </c>
      <c r="AC17" s="63">
        <f t="shared" si="2"/>
        <v>5</v>
      </c>
      <c r="AD17" s="63">
        <f t="shared" si="2"/>
        <v>6</v>
      </c>
      <c r="AE17" s="63">
        <f t="shared" si="2"/>
        <v>7</v>
      </c>
      <c r="AF17" s="63">
        <f t="shared" si="2"/>
        <v>8</v>
      </c>
      <c r="AG17" s="63">
        <f t="shared" si="2"/>
        <v>9</v>
      </c>
      <c r="AH17" s="63">
        <f t="shared" si="2"/>
        <v>10</v>
      </c>
      <c r="AI17" s="63">
        <f t="shared" si="2"/>
        <v>11</v>
      </c>
      <c r="AJ17" s="63">
        <f t="shared" si="2"/>
        <v>12</v>
      </c>
      <c r="AK17" s="63">
        <f t="shared" si="2"/>
        <v>13</v>
      </c>
      <c r="AL17" s="63">
        <f t="shared" si="2"/>
        <v>14</v>
      </c>
      <c r="AM17" s="63">
        <f t="shared" si="2"/>
        <v>15</v>
      </c>
      <c r="AN17" s="63">
        <f t="shared" si="2"/>
        <v>16</v>
      </c>
      <c r="AO17" s="63">
        <f t="shared" si="2"/>
        <v>17</v>
      </c>
      <c r="AP17" s="63">
        <v>1</v>
      </c>
      <c r="AQ17" s="63">
        <f t="shared" si="2"/>
        <v>2</v>
      </c>
      <c r="AR17" s="63">
        <f t="shared" si="2"/>
        <v>3</v>
      </c>
      <c r="AS17" s="63">
        <f t="shared" si="2"/>
        <v>4</v>
      </c>
      <c r="AT17" s="63">
        <f t="shared" si="2"/>
        <v>5</v>
      </c>
      <c r="AU17" s="63">
        <f t="shared" si="2"/>
        <v>6</v>
      </c>
      <c r="AV17" s="63">
        <f t="shared" si="2"/>
        <v>7</v>
      </c>
      <c r="AW17" s="63">
        <f t="shared" si="2"/>
        <v>8</v>
      </c>
      <c r="AX17" s="63">
        <f t="shared" si="2"/>
        <v>9</v>
      </c>
      <c r="AY17" s="63">
        <f t="shared" si="2"/>
        <v>10</v>
      </c>
      <c r="AZ17" s="63">
        <f t="shared" si="2"/>
        <v>11</v>
      </c>
      <c r="BA17" s="63">
        <f t="shared" si="2"/>
        <v>12</v>
      </c>
      <c r="BB17" s="26" t="s">
        <v>57</v>
      </c>
      <c r="BC17" s="869"/>
      <c r="BD17" s="869"/>
      <c r="BE17" s="869"/>
      <c r="BF17" s="877"/>
      <c r="BG17" s="869"/>
      <c r="BH17" s="869"/>
      <c r="BI17" s="869"/>
      <c r="BJ17" s="869"/>
      <c r="BK17" s="7"/>
    </row>
    <row r="18" spans="1:63" ht="18.75">
      <c r="A18" s="29" t="s">
        <v>49</v>
      </c>
      <c r="B18" s="30"/>
      <c r="C18" s="30"/>
      <c r="D18" s="30"/>
      <c r="E18" s="30"/>
      <c r="F18" s="30"/>
      <c r="G18" s="30"/>
      <c r="H18" s="30"/>
      <c r="I18" s="31">
        <v>14</v>
      </c>
      <c r="J18" s="32"/>
      <c r="K18" s="30"/>
      <c r="L18" s="30"/>
      <c r="M18" s="30"/>
      <c r="N18" s="30"/>
      <c r="O18" s="30"/>
      <c r="P18" s="33" t="s">
        <v>59</v>
      </c>
      <c r="Q18" s="33" t="s">
        <v>59</v>
      </c>
      <c r="R18" s="33" t="s">
        <v>59</v>
      </c>
      <c r="S18" s="34" t="s">
        <v>58</v>
      </c>
      <c r="T18" s="34" t="s">
        <v>58</v>
      </c>
      <c r="U18" s="34"/>
      <c r="V18" s="33"/>
      <c r="W18" s="34"/>
      <c r="X18" s="31">
        <v>8</v>
      </c>
      <c r="Y18" s="30"/>
      <c r="Z18" s="30"/>
      <c r="AA18" s="30"/>
      <c r="AB18" s="30"/>
      <c r="AC18" s="33" t="s">
        <v>59</v>
      </c>
      <c r="AD18" s="34" t="s">
        <v>58</v>
      </c>
      <c r="AE18" s="30"/>
      <c r="AF18" s="31"/>
      <c r="AG18" s="30"/>
      <c r="AH18" s="30"/>
      <c r="AI18" s="30"/>
      <c r="AJ18" s="31">
        <v>12</v>
      </c>
      <c r="AK18" s="30"/>
      <c r="AL18" s="30"/>
      <c r="AM18" s="30"/>
      <c r="AN18" s="30"/>
      <c r="AO18" s="35"/>
      <c r="AP18" s="35"/>
      <c r="AQ18" s="35" t="s">
        <v>59</v>
      </c>
      <c r="AR18" s="35" t="s">
        <v>59</v>
      </c>
      <c r="AS18" s="20" t="s">
        <v>60</v>
      </c>
      <c r="AT18" s="20" t="s">
        <v>60</v>
      </c>
      <c r="AU18" s="20" t="s">
        <v>60</v>
      </c>
      <c r="AV18" s="20" t="s">
        <v>60</v>
      </c>
      <c r="AW18" s="34" t="s">
        <v>58</v>
      </c>
      <c r="AX18" s="34" t="s">
        <v>58</v>
      </c>
      <c r="AY18" s="34" t="s">
        <v>58</v>
      </c>
      <c r="AZ18" s="34" t="s">
        <v>58</v>
      </c>
      <c r="BA18" s="34" t="s">
        <v>58</v>
      </c>
      <c r="BB18" s="32">
        <v>34</v>
      </c>
      <c r="BC18" s="32">
        <v>6</v>
      </c>
      <c r="BD18" s="32">
        <v>4</v>
      </c>
      <c r="BE18" s="36"/>
      <c r="BF18" s="36"/>
      <c r="BG18" s="36"/>
      <c r="BH18" s="32">
        <v>8</v>
      </c>
      <c r="BI18" s="32">
        <f>SUM(BB18:BH18)</f>
        <v>52</v>
      </c>
      <c r="BJ18" s="37" t="s">
        <v>49</v>
      </c>
      <c r="BK18" s="7"/>
    </row>
    <row r="19" spans="1:63" ht="18.75">
      <c r="A19" s="38" t="s">
        <v>61</v>
      </c>
      <c r="B19" s="39"/>
      <c r="C19" s="39"/>
      <c r="D19" s="39"/>
      <c r="E19" s="39"/>
      <c r="F19" s="39"/>
      <c r="G19" s="39"/>
      <c r="H19" s="39"/>
      <c r="I19" s="40">
        <v>14</v>
      </c>
      <c r="J19" s="41"/>
      <c r="K19" s="39"/>
      <c r="L19" s="39"/>
      <c r="M19" s="39"/>
      <c r="N19" s="39"/>
      <c r="O19" s="39"/>
      <c r="P19" s="42" t="s">
        <v>59</v>
      </c>
      <c r="Q19" s="42" t="s">
        <v>59</v>
      </c>
      <c r="R19" s="42" t="s">
        <v>59</v>
      </c>
      <c r="S19" s="43" t="s">
        <v>58</v>
      </c>
      <c r="T19" s="43" t="s">
        <v>58</v>
      </c>
      <c r="U19" s="43"/>
      <c r="V19" s="42"/>
      <c r="W19" s="43"/>
      <c r="X19" s="40">
        <v>8</v>
      </c>
      <c r="Y19" s="39"/>
      <c r="Z19" s="39"/>
      <c r="AA19" s="39"/>
      <c r="AB19" s="39" t="s">
        <v>0</v>
      </c>
      <c r="AC19" s="42" t="s">
        <v>59</v>
      </c>
      <c r="AD19" s="43" t="s">
        <v>58</v>
      </c>
      <c r="AE19" s="39"/>
      <c r="AF19" s="40"/>
      <c r="AG19" s="39"/>
      <c r="AH19" s="39"/>
      <c r="AI19" s="39"/>
      <c r="AJ19" s="40">
        <v>12</v>
      </c>
      <c r="AK19" s="39"/>
      <c r="AL19" s="39"/>
      <c r="AM19" s="39"/>
      <c r="AN19" s="39"/>
      <c r="AO19" s="44"/>
      <c r="AP19" s="44"/>
      <c r="AQ19" s="44" t="s">
        <v>59</v>
      </c>
      <c r="AR19" s="44" t="s">
        <v>59</v>
      </c>
      <c r="AS19" s="22" t="s">
        <v>60</v>
      </c>
      <c r="AT19" s="22" t="s">
        <v>60</v>
      </c>
      <c r="AU19" s="22" t="s">
        <v>60</v>
      </c>
      <c r="AV19" s="22" t="s">
        <v>60</v>
      </c>
      <c r="AW19" s="43" t="s">
        <v>58</v>
      </c>
      <c r="AX19" s="43" t="s">
        <v>58</v>
      </c>
      <c r="AY19" s="43" t="s">
        <v>58</v>
      </c>
      <c r="AZ19" s="43" t="s">
        <v>58</v>
      </c>
      <c r="BA19" s="43" t="s">
        <v>58</v>
      </c>
      <c r="BB19" s="41">
        <v>34</v>
      </c>
      <c r="BC19" s="41">
        <v>6</v>
      </c>
      <c r="BD19" s="41">
        <v>4</v>
      </c>
      <c r="BE19" s="45"/>
      <c r="BF19" s="45"/>
      <c r="BG19" s="45"/>
      <c r="BH19" s="41">
        <v>8</v>
      </c>
      <c r="BI19" s="41">
        <f>SUM(BB19:BH19)</f>
        <v>52</v>
      </c>
      <c r="BJ19" s="46" t="s">
        <v>61</v>
      </c>
      <c r="BK19" s="7"/>
    </row>
    <row r="20" spans="1:63" ht="18.75">
      <c r="A20" s="38" t="s">
        <v>51</v>
      </c>
      <c r="B20" s="39"/>
      <c r="C20" s="39"/>
      <c r="D20" s="39"/>
      <c r="E20" s="39"/>
      <c r="F20" s="39"/>
      <c r="G20" s="39"/>
      <c r="H20" s="39"/>
      <c r="I20" s="40">
        <v>14</v>
      </c>
      <c r="J20" s="41"/>
      <c r="K20" s="39"/>
      <c r="L20" s="39"/>
      <c r="M20" s="39"/>
      <c r="N20" s="39"/>
      <c r="O20" s="39"/>
      <c r="P20" s="42" t="s">
        <v>59</v>
      </c>
      <c r="Q20" s="42" t="s">
        <v>59</v>
      </c>
      <c r="R20" s="42" t="s">
        <v>59</v>
      </c>
      <c r="S20" s="43" t="s">
        <v>58</v>
      </c>
      <c r="T20" s="43" t="s">
        <v>58</v>
      </c>
      <c r="U20" s="43"/>
      <c r="V20" s="42"/>
      <c r="W20" s="43"/>
      <c r="X20" s="40">
        <v>8</v>
      </c>
      <c r="Y20" s="39"/>
      <c r="Z20" s="39"/>
      <c r="AA20" s="39"/>
      <c r="AB20" s="39"/>
      <c r="AC20" s="42" t="s">
        <v>59</v>
      </c>
      <c r="AD20" s="43" t="s">
        <v>58</v>
      </c>
      <c r="AE20" s="39"/>
      <c r="AF20" s="40"/>
      <c r="AG20" s="39"/>
      <c r="AH20" s="39"/>
      <c r="AI20" s="39"/>
      <c r="AJ20" s="40">
        <v>12</v>
      </c>
      <c r="AK20" s="39"/>
      <c r="AL20" s="39"/>
      <c r="AM20" s="39"/>
      <c r="AN20" s="39"/>
      <c r="AO20" s="44"/>
      <c r="AP20" s="44"/>
      <c r="AQ20" s="44" t="s">
        <v>59</v>
      </c>
      <c r="AR20" s="44" t="s">
        <v>59</v>
      </c>
      <c r="AS20" s="22" t="s">
        <v>62</v>
      </c>
      <c r="AT20" s="22" t="s">
        <v>62</v>
      </c>
      <c r="AU20" s="22" t="s">
        <v>62</v>
      </c>
      <c r="AV20" s="22" t="s">
        <v>62</v>
      </c>
      <c r="AW20" s="43" t="s">
        <v>58</v>
      </c>
      <c r="AX20" s="43" t="s">
        <v>58</v>
      </c>
      <c r="AY20" s="43" t="s">
        <v>58</v>
      </c>
      <c r="AZ20" s="43" t="s">
        <v>58</v>
      </c>
      <c r="BA20" s="43" t="s">
        <v>58</v>
      </c>
      <c r="BB20" s="41">
        <v>34</v>
      </c>
      <c r="BC20" s="41">
        <v>6</v>
      </c>
      <c r="BD20" s="45"/>
      <c r="BE20" s="41">
        <v>4</v>
      </c>
      <c r="BF20" s="45"/>
      <c r="BG20" s="45"/>
      <c r="BH20" s="41">
        <v>8</v>
      </c>
      <c r="BI20" s="41">
        <f>SUM(BB20:BH20)</f>
        <v>52</v>
      </c>
      <c r="BJ20" s="46" t="s">
        <v>51</v>
      </c>
      <c r="BK20" s="7"/>
    </row>
    <row r="21" spans="1:63" ht="18.75">
      <c r="A21" s="38" t="s">
        <v>63</v>
      </c>
      <c r="B21" s="39"/>
      <c r="C21" s="39"/>
      <c r="D21" s="39"/>
      <c r="E21" s="39"/>
      <c r="F21" s="39"/>
      <c r="G21" s="39"/>
      <c r="H21" s="39"/>
      <c r="I21" s="40">
        <v>14</v>
      </c>
      <c r="J21" s="41"/>
      <c r="K21" s="39"/>
      <c r="L21" s="39"/>
      <c r="M21" s="39"/>
      <c r="N21" s="39"/>
      <c r="O21" s="39"/>
      <c r="P21" s="42" t="s">
        <v>59</v>
      </c>
      <c r="Q21" s="42" t="s">
        <v>59</v>
      </c>
      <c r="R21" s="42" t="s">
        <v>59</v>
      </c>
      <c r="S21" s="43" t="s">
        <v>58</v>
      </c>
      <c r="T21" s="43" t="s">
        <v>58</v>
      </c>
      <c r="U21" s="43"/>
      <c r="V21" s="42"/>
      <c r="W21" s="43"/>
      <c r="X21" s="40">
        <v>8</v>
      </c>
      <c r="Y21" s="39"/>
      <c r="Z21" s="39"/>
      <c r="AA21" s="39"/>
      <c r="AB21" s="39"/>
      <c r="AC21" s="42" t="s">
        <v>59</v>
      </c>
      <c r="AD21" s="43" t="s">
        <v>58</v>
      </c>
      <c r="AE21" s="39"/>
      <c r="AF21" s="40"/>
      <c r="AG21" s="39"/>
      <c r="AH21" s="39"/>
      <c r="AI21" s="39"/>
      <c r="AJ21" s="40">
        <v>11</v>
      </c>
      <c r="AK21" s="39"/>
      <c r="AL21" s="39"/>
      <c r="AM21" s="39"/>
      <c r="AN21" s="44"/>
      <c r="AO21" s="44"/>
      <c r="AP21" s="44" t="s">
        <v>59</v>
      </c>
      <c r="AQ21" s="44" t="s">
        <v>59</v>
      </c>
      <c r="AR21" s="22" t="s">
        <v>62</v>
      </c>
      <c r="AS21" s="22" t="s">
        <v>62</v>
      </c>
      <c r="AT21" s="22" t="s">
        <v>62</v>
      </c>
      <c r="AU21" s="22" t="s">
        <v>62</v>
      </c>
      <c r="AV21" s="22" t="s">
        <v>64</v>
      </c>
      <c r="AW21" s="43" t="s">
        <v>58</v>
      </c>
      <c r="AX21" s="43" t="s">
        <v>58</v>
      </c>
      <c r="AY21" s="43" t="s">
        <v>58</v>
      </c>
      <c r="AZ21" s="43" t="s">
        <v>58</v>
      </c>
      <c r="BA21" s="43" t="s">
        <v>58</v>
      </c>
      <c r="BB21" s="41">
        <v>33</v>
      </c>
      <c r="BC21" s="41">
        <v>6</v>
      </c>
      <c r="BD21" s="45"/>
      <c r="BE21" s="41">
        <v>4</v>
      </c>
      <c r="BF21" s="45"/>
      <c r="BG21" s="41">
        <v>1</v>
      </c>
      <c r="BH21" s="41">
        <v>8</v>
      </c>
      <c r="BI21" s="41">
        <f>SUM(BB21:BH21)</f>
        <v>52</v>
      </c>
      <c r="BJ21" s="46" t="s">
        <v>63</v>
      </c>
      <c r="BK21" s="7"/>
    </row>
    <row r="22" spans="1:63" ht="18.75">
      <c r="A22" s="38" t="s">
        <v>52</v>
      </c>
      <c r="B22" s="28">
        <v>1</v>
      </c>
      <c r="C22" s="28">
        <f>B22+1</f>
        <v>2</v>
      </c>
      <c r="D22" s="28">
        <f aca="true" t="shared" si="3" ref="D22:BA22">C22+1</f>
        <v>3</v>
      </c>
      <c r="E22" s="28">
        <f t="shared" si="3"/>
        <v>4</v>
      </c>
      <c r="F22" s="28">
        <f t="shared" si="3"/>
        <v>5</v>
      </c>
      <c r="G22" s="28">
        <f t="shared" si="3"/>
        <v>6</v>
      </c>
      <c r="H22" s="28">
        <f t="shared" si="3"/>
        <v>7</v>
      </c>
      <c r="I22" s="28">
        <f t="shared" si="3"/>
        <v>8</v>
      </c>
      <c r="J22" s="28">
        <f t="shared" si="3"/>
        <v>9</v>
      </c>
      <c r="K22" s="28">
        <f t="shared" si="3"/>
        <v>10</v>
      </c>
      <c r="L22" s="28">
        <f t="shared" si="3"/>
        <v>11</v>
      </c>
      <c r="M22" s="28">
        <f t="shared" si="3"/>
        <v>12</v>
      </c>
      <c r="N22" s="28">
        <f t="shared" si="3"/>
        <v>13</v>
      </c>
      <c r="O22" s="28">
        <f t="shared" si="3"/>
        <v>14</v>
      </c>
      <c r="P22" s="28">
        <v>1</v>
      </c>
      <c r="Q22" s="28">
        <f t="shared" si="3"/>
        <v>2</v>
      </c>
      <c r="R22" s="28">
        <f t="shared" si="3"/>
        <v>3</v>
      </c>
      <c r="S22" s="28">
        <v>1</v>
      </c>
      <c r="T22" s="28">
        <f t="shared" si="3"/>
        <v>2</v>
      </c>
      <c r="U22" s="28">
        <v>1</v>
      </c>
      <c r="V22" s="28">
        <f t="shared" si="3"/>
        <v>2</v>
      </c>
      <c r="W22" s="28">
        <f t="shared" si="3"/>
        <v>3</v>
      </c>
      <c r="X22" s="28">
        <f t="shared" si="3"/>
        <v>4</v>
      </c>
      <c r="Y22" s="28">
        <f t="shared" si="3"/>
        <v>5</v>
      </c>
      <c r="Z22" s="28">
        <f t="shared" si="3"/>
        <v>6</v>
      </c>
      <c r="AA22" s="28">
        <f t="shared" si="3"/>
        <v>7</v>
      </c>
      <c r="AB22" s="28">
        <f t="shared" si="3"/>
        <v>8</v>
      </c>
      <c r="AC22" s="28">
        <v>1</v>
      </c>
      <c r="AD22" s="28">
        <v>1</v>
      </c>
      <c r="AE22" s="28">
        <v>1</v>
      </c>
      <c r="AF22" s="28">
        <f t="shared" si="3"/>
        <v>2</v>
      </c>
      <c r="AG22" s="28">
        <f t="shared" si="3"/>
        <v>3</v>
      </c>
      <c r="AH22" s="28">
        <f t="shared" si="3"/>
        <v>4</v>
      </c>
      <c r="AI22" s="28">
        <f t="shared" si="3"/>
        <v>5</v>
      </c>
      <c r="AJ22" s="28">
        <f t="shared" si="3"/>
        <v>6</v>
      </c>
      <c r="AK22" s="28">
        <f t="shared" si="3"/>
        <v>7</v>
      </c>
      <c r="AL22" s="28">
        <f t="shared" si="3"/>
        <v>8</v>
      </c>
      <c r="AM22" s="28">
        <f t="shared" si="3"/>
        <v>9</v>
      </c>
      <c r="AN22" s="28">
        <f t="shared" si="3"/>
        <v>10</v>
      </c>
      <c r="AO22" s="28">
        <f t="shared" si="3"/>
        <v>11</v>
      </c>
      <c r="AP22" s="28">
        <v>1</v>
      </c>
      <c r="AQ22" s="28">
        <v>2</v>
      </c>
      <c r="AR22" s="28">
        <v>1</v>
      </c>
      <c r="AS22" s="28">
        <f t="shared" si="3"/>
        <v>2</v>
      </c>
      <c r="AT22" s="28">
        <f t="shared" si="3"/>
        <v>3</v>
      </c>
      <c r="AU22" s="28">
        <f t="shared" si="3"/>
        <v>4</v>
      </c>
      <c r="AV22" s="28">
        <v>1</v>
      </c>
      <c r="AW22" s="28">
        <v>1</v>
      </c>
      <c r="AX22" s="28">
        <f t="shared" si="3"/>
        <v>2</v>
      </c>
      <c r="AY22" s="28">
        <f t="shared" si="3"/>
        <v>3</v>
      </c>
      <c r="AZ22" s="28">
        <f t="shared" si="3"/>
        <v>4</v>
      </c>
      <c r="BA22" s="28">
        <f t="shared" si="3"/>
        <v>5</v>
      </c>
      <c r="BB22" s="41"/>
      <c r="BC22" s="41"/>
      <c r="BD22" s="41"/>
      <c r="BE22" s="41"/>
      <c r="BF22" s="41"/>
      <c r="BG22" s="41"/>
      <c r="BH22" s="41"/>
      <c r="BI22" s="41"/>
      <c r="BJ22" s="46" t="s">
        <v>52</v>
      </c>
      <c r="BK22" s="7"/>
    </row>
    <row r="23" spans="1:63" ht="18.75">
      <c r="A23" s="47" t="s">
        <v>53</v>
      </c>
      <c r="B23" s="48"/>
      <c r="C23" s="48"/>
      <c r="D23" s="48"/>
      <c r="E23" s="48"/>
      <c r="F23" s="48"/>
      <c r="G23" s="48"/>
      <c r="H23" s="48"/>
      <c r="I23" s="48"/>
      <c r="J23" s="48"/>
      <c r="K23" s="48"/>
      <c r="L23" s="48"/>
      <c r="M23" s="48"/>
      <c r="N23" s="48"/>
      <c r="O23" s="48"/>
      <c r="P23" s="48"/>
      <c r="Q23" s="48"/>
      <c r="R23" s="48"/>
      <c r="S23" s="49"/>
      <c r="T23" s="49"/>
      <c r="U23" s="49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870" t="s">
        <v>65</v>
      </c>
      <c r="AX23" s="870"/>
      <c r="AY23" s="870"/>
      <c r="AZ23" s="870"/>
      <c r="BA23" s="870"/>
      <c r="BB23" s="50">
        <f aca="true" t="shared" si="4" ref="BB23:BI23">SUM(BB18:BB22)</f>
        <v>135</v>
      </c>
      <c r="BC23" s="50">
        <f t="shared" si="4"/>
        <v>24</v>
      </c>
      <c r="BD23" s="50">
        <f t="shared" si="4"/>
        <v>8</v>
      </c>
      <c r="BE23" s="50">
        <f t="shared" si="4"/>
        <v>8</v>
      </c>
      <c r="BF23" s="50">
        <f t="shared" si="4"/>
        <v>0</v>
      </c>
      <c r="BG23" s="50">
        <f t="shared" si="4"/>
        <v>1</v>
      </c>
      <c r="BH23" s="50">
        <f t="shared" si="4"/>
        <v>32</v>
      </c>
      <c r="BI23" s="50">
        <f t="shared" si="4"/>
        <v>208</v>
      </c>
      <c r="BJ23" s="51" t="s">
        <v>53</v>
      </c>
      <c r="BK23" s="7"/>
    </row>
    <row r="24" spans="1:63" ht="15.75">
      <c r="A24" s="15"/>
      <c r="B24" s="15"/>
      <c r="C24" s="15"/>
      <c r="D24" s="15"/>
      <c r="E24" s="15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7"/>
    </row>
    <row r="25" spans="1:63" ht="16.5" customHeight="1">
      <c r="A25" s="12"/>
      <c r="B25" s="12"/>
      <c r="C25" s="12"/>
      <c r="D25" s="875" t="s">
        <v>66</v>
      </c>
      <c r="E25" s="875"/>
      <c r="F25" s="52"/>
      <c r="G25" s="52"/>
      <c r="H25" s="52"/>
      <c r="I25" s="52"/>
      <c r="J25" s="52"/>
      <c r="K25" s="52"/>
      <c r="L25" s="52"/>
      <c r="M25" s="52"/>
      <c r="O25" s="52" t="s">
        <v>67</v>
      </c>
      <c r="Y25" s="53"/>
      <c r="AB25" s="52" t="s">
        <v>68</v>
      </c>
      <c r="AC25" s="52"/>
      <c r="AD25" s="52"/>
      <c r="AE25" s="52"/>
      <c r="AF25" s="52"/>
      <c r="AG25" s="52"/>
      <c r="AH25" s="52"/>
      <c r="AI25" s="52"/>
      <c r="AJ25" s="1"/>
      <c r="AK25" s="54" t="s">
        <v>59</v>
      </c>
      <c r="AL25" s="876" t="s">
        <v>18</v>
      </c>
      <c r="AM25" s="876"/>
      <c r="AN25" s="876"/>
      <c r="AO25" s="871" t="s">
        <v>69</v>
      </c>
      <c r="AP25" s="871"/>
      <c r="AQ25" s="871"/>
      <c r="AR25" s="871"/>
      <c r="AS25" s="871"/>
      <c r="AT25" s="871"/>
      <c r="AU25" s="871"/>
      <c r="AV25" s="14"/>
      <c r="AW25" s="55" t="s">
        <v>60</v>
      </c>
      <c r="AY25" s="14"/>
      <c r="AZ25" s="1"/>
      <c r="BA25" s="1"/>
      <c r="BB25" s="1"/>
      <c r="BC25" s="871" t="s">
        <v>70</v>
      </c>
      <c r="BD25" s="871"/>
      <c r="BE25" s="871"/>
      <c r="BF25" s="871"/>
      <c r="BG25" s="56" t="s">
        <v>62</v>
      </c>
      <c r="BI25" s="16"/>
      <c r="BJ25" s="16"/>
      <c r="BK25" s="7"/>
    </row>
    <row r="26" spans="1:63" ht="12.7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3"/>
      <c r="BH26" s="16"/>
      <c r="BI26" s="16"/>
      <c r="BJ26" s="16"/>
      <c r="BK26" s="7"/>
    </row>
    <row r="27" spans="1:63" ht="15.75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9"/>
      <c r="L27" s="9"/>
      <c r="M27" s="9"/>
      <c r="N27" s="9"/>
      <c r="O27" s="9"/>
      <c r="P27" s="57"/>
      <c r="Q27" s="9"/>
      <c r="R27" s="52"/>
      <c r="S27" s="17"/>
      <c r="T27" s="17"/>
      <c r="U27" s="1"/>
      <c r="V27" s="58"/>
      <c r="W27" s="1" t="s">
        <v>18</v>
      </c>
      <c r="X27" s="1" t="s">
        <v>18</v>
      </c>
      <c r="Y27" s="52" t="s">
        <v>71</v>
      </c>
      <c r="Z27" s="52"/>
      <c r="AA27" s="59"/>
      <c r="AB27" s="57"/>
      <c r="AC27" s="9"/>
      <c r="AD27" s="9"/>
      <c r="AE27" s="9"/>
      <c r="AF27" s="9"/>
      <c r="AG27" s="9"/>
      <c r="AH27" s="9"/>
      <c r="AI27" s="16"/>
      <c r="AJ27" s="16"/>
      <c r="AK27" s="55" t="s">
        <v>72</v>
      </c>
      <c r="AL27" s="16"/>
      <c r="AM27" s="14"/>
      <c r="AN27" s="14"/>
      <c r="AO27" s="52" t="s">
        <v>73</v>
      </c>
      <c r="AP27" s="52"/>
      <c r="AQ27" s="52"/>
      <c r="AR27" s="57"/>
      <c r="AS27" s="9"/>
      <c r="AT27" s="9"/>
      <c r="AU27" s="55" t="s">
        <v>64</v>
      </c>
      <c r="AV27" s="16"/>
      <c r="AX27" s="16"/>
      <c r="AY27" s="16"/>
      <c r="AZ27" s="16"/>
      <c r="BA27" s="16"/>
      <c r="BB27" s="16"/>
      <c r="BC27" s="871" t="s">
        <v>74</v>
      </c>
      <c r="BD27" s="871"/>
      <c r="BE27" s="871"/>
      <c r="BF27" s="871"/>
      <c r="BG27" s="60" t="s">
        <v>58</v>
      </c>
      <c r="BH27" s="16"/>
      <c r="BI27" s="16"/>
      <c r="BJ27" s="16"/>
      <c r="BK27" s="7"/>
    </row>
    <row r="30" spans="42:65" ht="12.75">
      <c r="AP30" s="61"/>
      <c r="BM30" s="61"/>
    </row>
  </sheetData>
  <sheetProtection selectLockedCells="1" selectUnlockedCells="1"/>
  <mergeCells count="56">
    <mergeCell ref="B1:M1"/>
    <mergeCell ref="R1:Z1"/>
    <mergeCell ref="AC1:AK1"/>
    <mergeCell ref="AN1:AV1"/>
    <mergeCell ref="AC3:AL3"/>
    <mergeCell ref="AN3:AW3"/>
    <mergeCell ref="BB1:BJ1"/>
    <mergeCell ref="R2:AA2"/>
    <mergeCell ref="AC2:AL2"/>
    <mergeCell ref="AN2:AW2"/>
    <mergeCell ref="AY2:BJ2"/>
    <mergeCell ref="T10:BA10"/>
    <mergeCell ref="T11:BA11"/>
    <mergeCell ref="BB3:BD3"/>
    <mergeCell ref="A4:O4"/>
    <mergeCell ref="R4:AA4"/>
    <mergeCell ref="AC4:AL4"/>
    <mergeCell ref="AN4:AW4"/>
    <mergeCell ref="BB4:BH4"/>
    <mergeCell ref="A3:O3"/>
    <mergeCell ref="R3:AA3"/>
    <mergeCell ref="T6:BA6"/>
    <mergeCell ref="BB6:BJ6"/>
    <mergeCell ref="R7:BA7"/>
    <mergeCell ref="BB7:BJ7"/>
    <mergeCell ref="T8:BA8"/>
    <mergeCell ref="T9:AZ9"/>
    <mergeCell ref="T13:BA13"/>
    <mergeCell ref="BB13:BJ13"/>
    <mergeCell ref="A14:A17"/>
    <mergeCell ref="B14:E14"/>
    <mergeCell ref="F14:J14"/>
    <mergeCell ref="K14:N14"/>
    <mergeCell ref="O14:R14"/>
    <mergeCell ref="BC14:BC17"/>
    <mergeCell ref="BD14:BD17"/>
    <mergeCell ref="BE14:BE17"/>
    <mergeCell ref="BI14:BI17"/>
    <mergeCell ref="BJ14:BJ17"/>
    <mergeCell ref="BC25:BF25"/>
    <mergeCell ref="BF14:BF17"/>
    <mergeCell ref="BG14:BG17"/>
    <mergeCell ref="X14:AA14"/>
    <mergeCell ref="AB14:AE14"/>
    <mergeCell ref="AF14:AI14"/>
    <mergeCell ref="AJ14:AN14"/>
    <mergeCell ref="AO14:AR14"/>
    <mergeCell ref="AW23:BA23"/>
    <mergeCell ref="D25:E25"/>
    <mergeCell ref="AL25:AN25"/>
    <mergeCell ref="AO25:AU25"/>
    <mergeCell ref="BC27:BF27"/>
    <mergeCell ref="BH14:BH17"/>
    <mergeCell ref="AW14:BA14"/>
    <mergeCell ref="S14:W14"/>
    <mergeCell ref="AS14:AV14"/>
  </mergeCells>
  <printOptions horizontalCentered="1"/>
  <pageMargins left="0.39375" right="0.39375" top="0.7875" bottom="0.39375" header="0.5118055555555555" footer="0.5118055555555555"/>
  <pageSetup fitToHeight="1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26"/>
  </sheetPr>
  <dimension ref="A1:BR40"/>
  <sheetViews>
    <sheetView zoomScale="142" zoomScaleNormal="142" zoomScaleSheetLayoutView="142" zoomScalePageLayoutView="0" workbookViewId="0" topLeftCell="A1">
      <selection activeCell="AF12" sqref="AF12"/>
    </sheetView>
  </sheetViews>
  <sheetFormatPr defaultColWidth="9.00390625" defaultRowHeight="12.75"/>
  <cols>
    <col min="1" max="1" width="5.875" style="69" customWidth="1"/>
    <col min="2" max="2" width="2.625" style="69" customWidth="1"/>
    <col min="3" max="3" width="3.25390625" style="69" customWidth="1"/>
    <col min="4" max="38" width="2.625" style="69" customWidth="1"/>
    <col min="39" max="42" width="3.00390625" style="69" customWidth="1"/>
    <col min="43" max="44" width="3.125" style="69" customWidth="1"/>
    <col min="45" max="53" width="2.625" style="69" customWidth="1"/>
    <col min="54" max="54" width="0.12890625" style="69" customWidth="1"/>
    <col min="55" max="71" width="5.375" style="69" customWidth="1"/>
    <col min="72" max="16384" width="9.125" style="69" customWidth="1"/>
  </cols>
  <sheetData>
    <row r="1" spans="2:56" s="64" customFormat="1" ht="21" customHeight="1">
      <c r="B1" s="65"/>
      <c r="C1" s="65"/>
      <c r="D1" s="65"/>
      <c r="E1" s="65"/>
      <c r="F1" s="65"/>
      <c r="G1" s="65"/>
      <c r="H1" s="65"/>
      <c r="I1" s="924" t="s">
        <v>82</v>
      </c>
      <c r="J1" s="924"/>
      <c r="K1" s="924"/>
      <c r="L1" s="924"/>
      <c r="M1" s="924"/>
      <c r="N1" s="924"/>
      <c r="O1" s="924"/>
      <c r="P1" s="924"/>
      <c r="Q1" s="924"/>
      <c r="R1" s="924"/>
      <c r="S1" s="924"/>
      <c r="T1" s="924"/>
      <c r="U1" s="924"/>
      <c r="V1" s="924"/>
      <c r="W1" s="924"/>
      <c r="X1" s="924"/>
      <c r="Y1" s="924"/>
      <c r="Z1" s="924"/>
      <c r="AA1" s="924"/>
      <c r="AB1" s="924"/>
      <c r="AC1" s="924"/>
      <c r="AD1" s="924"/>
      <c r="AE1" s="924"/>
      <c r="AF1" s="924"/>
      <c r="AG1" s="924"/>
      <c r="AH1" s="924"/>
      <c r="AI1" s="924"/>
      <c r="AJ1" s="924"/>
      <c r="AK1" s="924"/>
      <c r="AL1" s="924"/>
      <c r="AM1" s="924"/>
      <c r="AN1" s="924"/>
      <c r="AO1" s="924"/>
      <c r="AP1" s="924"/>
      <c r="AQ1" s="924"/>
      <c r="AR1" s="924"/>
      <c r="AS1" s="66"/>
      <c r="AT1" s="66"/>
      <c r="AU1" s="66"/>
      <c r="AV1" s="66"/>
      <c r="AW1" s="66"/>
      <c r="AX1" s="66"/>
      <c r="AY1" s="66"/>
      <c r="AZ1" s="66"/>
      <c r="BA1" s="66"/>
      <c r="BB1" s="93"/>
      <c r="BC1" s="93"/>
      <c r="BD1" s="93"/>
    </row>
    <row r="2" spans="2:53" s="64" customFormat="1" ht="16.5" customHeight="1">
      <c r="B2" s="65"/>
      <c r="C2" s="65"/>
      <c r="D2" s="65"/>
      <c r="E2" s="65"/>
      <c r="F2" s="65"/>
      <c r="G2" s="65"/>
      <c r="H2" s="65"/>
      <c r="I2" s="925" t="s">
        <v>579</v>
      </c>
      <c r="J2" s="925"/>
      <c r="K2" s="925"/>
      <c r="L2" s="925"/>
      <c r="M2" s="925"/>
      <c r="N2" s="925"/>
      <c r="O2" s="925"/>
      <c r="P2" s="925"/>
      <c r="Q2" s="925"/>
      <c r="R2" s="925"/>
      <c r="S2" s="925"/>
      <c r="T2" s="925"/>
      <c r="U2" s="925"/>
      <c r="V2" s="925"/>
      <c r="W2" s="925"/>
      <c r="X2" s="925"/>
      <c r="Y2" s="925"/>
      <c r="Z2" s="925"/>
      <c r="AA2" s="925"/>
      <c r="AB2" s="925"/>
      <c r="AC2" s="925"/>
      <c r="AD2" s="925"/>
      <c r="AE2" s="925"/>
      <c r="AF2" s="925"/>
      <c r="AG2" s="925"/>
      <c r="AH2" s="925"/>
      <c r="AI2" s="925"/>
      <c r="AJ2" s="925"/>
      <c r="AK2" s="925"/>
      <c r="AL2" s="925"/>
      <c r="AM2" s="925"/>
      <c r="AN2" s="925"/>
      <c r="AO2" s="925"/>
      <c r="AP2" s="925"/>
      <c r="AQ2" s="925"/>
      <c r="AR2" s="925"/>
      <c r="AT2" s="67"/>
      <c r="AU2" s="67"/>
      <c r="AV2" s="67"/>
      <c r="AW2" s="67"/>
      <c r="AX2" s="67"/>
      <c r="AY2" s="67"/>
      <c r="AZ2" s="67"/>
      <c r="BA2" s="67"/>
    </row>
    <row r="3" spans="1:43" ht="12.75">
      <c r="A3" s="68" t="s">
        <v>83</v>
      </c>
      <c r="K3" s="70"/>
      <c r="L3" s="70"/>
      <c r="M3" s="926"/>
      <c r="N3" s="926"/>
      <c r="O3" s="926"/>
      <c r="P3" s="926"/>
      <c r="Q3" s="926"/>
      <c r="R3" s="926"/>
      <c r="S3" s="926"/>
      <c r="T3" s="926"/>
      <c r="U3" s="926"/>
      <c r="V3" s="926"/>
      <c r="W3" s="926"/>
      <c r="X3" s="926"/>
      <c r="Y3" s="926"/>
      <c r="Z3" s="926"/>
      <c r="AA3" s="926"/>
      <c r="AB3" s="926"/>
      <c r="AC3" s="926"/>
      <c r="AD3" s="926"/>
      <c r="AE3" s="926"/>
      <c r="AF3" s="926"/>
      <c r="AG3" s="926"/>
      <c r="AH3" s="926"/>
      <c r="AI3" s="926"/>
      <c r="AJ3" s="926"/>
      <c r="AK3" s="926"/>
      <c r="AL3" s="926"/>
      <c r="AM3" s="926"/>
      <c r="AN3" s="926"/>
      <c r="AO3" s="70"/>
      <c r="AQ3" s="68" t="s">
        <v>84</v>
      </c>
    </row>
    <row r="4" spans="1:43" ht="12.75">
      <c r="A4" s="69" t="s">
        <v>85</v>
      </c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Q4" s="72" t="s">
        <v>86</v>
      </c>
    </row>
    <row r="5" spans="1:43" ht="20.25">
      <c r="A5" s="69" t="s">
        <v>87</v>
      </c>
      <c r="J5" s="73"/>
      <c r="K5" s="73"/>
      <c r="L5" s="73"/>
      <c r="M5" s="927" t="s">
        <v>88</v>
      </c>
      <c r="N5" s="927"/>
      <c r="O5" s="927"/>
      <c r="P5" s="927"/>
      <c r="Q5" s="927"/>
      <c r="R5" s="927"/>
      <c r="S5" s="927"/>
      <c r="T5" s="927"/>
      <c r="U5" s="927"/>
      <c r="V5" s="927"/>
      <c r="W5" s="927"/>
      <c r="X5" s="927"/>
      <c r="Y5" s="927"/>
      <c r="Z5" s="927"/>
      <c r="AA5" s="927"/>
      <c r="AB5" s="927"/>
      <c r="AC5" s="927"/>
      <c r="AD5" s="927"/>
      <c r="AE5" s="927"/>
      <c r="AF5" s="927"/>
      <c r="AG5" s="927"/>
      <c r="AH5" s="927"/>
      <c r="AI5" s="927"/>
      <c r="AJ5" s="927"/>
      <c r="AK5" s="927"/>
      <c r="AL5" s="927"/>
      <c r="AM5" s="927"/>
      <c r="AN5" s="927"/>
      <c r="AO5" s="73"/>
      <c r="AQ5" s="72" t="s">
        <v>87</v>
      </c>
    </row>
    <row r="6" spans="1:43" ht="18" customHeight="1">
      <c r="A6" s="69" t="s">
        <v>89</v>
      </c>
      <c r="I6" s="74"/>
      <c r="M6" s="920" t="s">
        <v>125</v>
      </c>
      <c r="N6" s="920"/>
      <c r="O6" s="920"/>
      <c r="P6" s="920"/>
      <c r="Q6" s="920"/>
      <c r="R6" s="920"/>
      <c r="S6" s="920"/>
      <c r="T6" s="920"/>
      <c r="U6" s="920"/>
      <c r="V6" s="920"/>
      <c r="W6" s="920"/>
      <c r="X6" s="920"/>
      <c r="Y6" s="920"/>
      <c r="Z6" s="920"/>
      <c r="AA6" s="920"/>
      <c r="AB6" s="920"/>
      <c r="AC6" s="920"/>
      <c r="AD6" s="920"/>
      <c r="AE6" s="920"/>
      <c r="AF6" s="920"/>
      <c r="AG6" s="920"/>
      <c r="AH6" s="920"/>
      <c r="AI6" s="920"/>
      <c r="AJ6" s="920"/>
      <c r="AK6" s="920"/>
      <c r="AL6" s="920"/>
      <c r="AM6" s="920"/>
      <c r="AN6" s="920"/>
      <c r="AQ6" s="72" t="s">
        <v>89</v>
      </c>
    </row>
    <row r="7" spans="1:43" ht="27" customHeight="1">
      <c r="A7" s="69" t="s">
        <v>126</v>
      </c>
      <c r="I7" s="74"/>
      <c r="J7" s="76"/>
      <c r="K7" s="77"/>
      <c r="L7" s="77"/>
      <c r="M7" s="921"/>
      <c r="N7" s="921"/>
      <c r="O7" s="921"/>
      <c r="P7" s="921"/>
      <c r="Q7" s="921"/>
      <c r="R7" s="921"/>
      <c r="S7" s="921"/>
      <c r="T7" s="921"/>
      <c r="U7" s="921"/>
      <c r="V7" s="921"/>
      <c r="W7" s="921"/>
      <c r="X7" s="921"/>
      <c r="Y7" s="921"/>
      <c r="Z7" s="921"/>
      <c r="AA7" s="921"/>
      <c r="AB7" s="921"/>
      <c r="AC7" s="921"/>
      <c r="AD7" s="921"/>
      <c r="AE7" s="921"/>
      <c r="AF7" s="921"/>
      <c r="AG7" s="921"/>
      <c r="AH7" s="921"/>
      <c r="AI7" s="921"/>
      <c r="AJ7" s="921"/>
      <c r="AK7" s="921"/>
      <c r="AL7" s="921"/>
      <c r="AM7" s="921"/>
      <c r="AN7" s="921"/>
      <c r="AO7" s="78"/>
      <c r="AP7" s="94"/>
      <c r="AQ7" s="79" t="s">
        <v>90</v>
      </c>
    </row>
    <row r="8" spans="1:43" s="76" customFormat="1" ht="18.75" customHeight="1">
      <c r="A8" s="79" t="s">
        <v>127</v>
      </c>
      <c r="M8" s="922" t="s">
        <v>91</v>
      </c>
      <c r="N8" s="922"/>
      <c r="O8" s="922"/>
      <c r="P8" s="922"/>
      <c r="Q8" s="922"/>
      <c r="R8" s="922"/>
      <c r="S8" s="922"/>
      <c r="T8" s="922"/>
      <c r="U8" s="922"/>
      <c r="V8" s="922"/>
      <c r="W8" s="922"/>
      <c r="X8" s="922"/>
      <c r="Y8" s="922"/>
      <c r="Z8" s="922"/>
      <c r="AA8" s="922"/>
      <c r="AB8" s="922"/>
      <c r="AC8" s="922"/>
      <c r="AD8" s="922"/>
      <c r="AE8" s="922"/>
      <c r="AF8" s="922"/>
      <c r="AG8" s="922"/>
      <c r="AH8" s="922"/>
      <c r="AI8" s="922"/>
      <c r="AJ8" s="922"/>
      <c r="AK8" s="922"/>
      <c r="AL8" s="922"/>
      <c r="AM8" s="922"/>
      <c r="AN8" s="922"/>
      <c r="AQ8" s="72" t="s">
        <v>92</v>
      </c>
    </row>
    <row r="9" spans="10:43" ht="14.25" customHeight="1">
      <c r="J9" s="80"/>
      <c r="K9" s="80"/>
      <c r="L9" s="80"/>
      <c r="M9" s="923" t="s">
        <v>93</v>
      </c>
      <c r="N9" s="923"/>
      <c r="O9" s="923"/>
      <c r="P9" s="923"/>
      <c r="Q9" s="923"/>
      <c r="R9" s="923"/>
      <c r="S9" s="923"/>
      <c r="T9" s="923"/>
      <c r="U9" s="923"/>
      <c r="V9" s="923"/>
      <c r="W9" s="923"/>
      <c r="X9" s="923"/>
      <c r="Y9" s="923"/>
      <c r="Z9" s="923"/>
      <c r="AA9" s="923"/>
      <c r="AB9" s="923"/>
      <c r="AC9" s="923"/>
      <c r="AD9" s="923"/>
      <c r="AE9" s="923"/>
      <c r="AF9" s="923"/>
      <c r="AG9" s="923"/>
      <c r="AH9" s="923"/>
      <c r="AI9" s="923"/>
      <c r="AJ9" s="923"/>
      <c r="AK9" s="923"/>
      <c r="AL9" s="923"/>
      <c r="AM9" s="923"/>
      <c r="AN9" s="923"/>
      <c r="AO9" s="80"/>
      <c r="AP9" s="80"/>
      <c r="AQ9" s="80"/>
    </row>
    <row r="10" ht="6.75" customHeight="1">
      <c r="I10" s="95"/>
    </row>
    <row r="11" spans="9:43" ht="15" customHeight="1">
      <c r="I11" s="96"/>
      <c r="J11" s="919" t="s">
        <v>128</v>
      </c>
      <c r="K11" s="919"/>
      <c r="L11" s="919"/>
      <c r="M11" s="919"/>
      <c r="N11" s="919"/>
      <c r="O11" s="919"/>
      <c r="P11" s="919"/>
      <c r="Q11" s="919"/>
      <c r="R11" s="919"/>
      <c r="S11" s="919"/>
      <c r="T11" s="919"/>
      <c r="U11" s="919"/>
      <c r="V11" s="919"/>
      <c r="W11" s="919"/>
      <c r="X11" s="919"/>
      <c r="Y11" s="919"/>
      <c r="Z11" s="919"/>
      <c r="AA11" s="919"/>
      <c r="AB11" s="919"/>
      <c r="AC11" s="919"/>
      <c r="AD11" s="919"/>
      <c r="AE11" s="919"/>
      <c r="AF11" s="919"/>
      <c r="AG11" s="919"/>
      <c r="AH11" s="919"/>
      <c r="AI11" s="919"/>
      <c r="AJ11" s="919"/>
      <c r="AK11" s="919"/>
      <c r="AL11" s="919"/>
      <c r="AM11" s="919"/>
      <c r="AN11" s="919"/>
      <c r="AO11" s="919"/>
      <c r="AP11" s="919"/>
      <c r="AQ11" s="919"/>
    </row>
    <row r="12" spans="10:41" ht="5.25" customHeight="1">
      <c r="J12" s="79"/>
      <c r="K12" s="79" t="s">
        <v>129</v>
      </c>
      <c r="L12" s="79"/>
      <c r="M12" s="79"/>
      <c r="N12" s="79"/>
      <c r="O12" s="79"/>
      <c r="P12" s="79"/>
      <c r="Q12" s="79"/>
      <c r="R12" s="79"/>
      <c r="S12" s="79"/>
      <c r="T12" s="79"/>
      <c r="U12" s="79"/>
      <c r="V12" s="79"/>
      <c r="W12" s="79"/>
      <c r="X12" s="79"/>
      <c r="Y12" s="79"/>
      <c r="Z12" s="79"/>
      <c r="AA12" s="79"/>
      <c r="AB12" s="79"/>
      <c r="AC12" s="79"/>
      <c r="AD12" s="79"/>
      <c r="AE12" s="79"/>
      <c r="AF12" s="79"/>
      <c r="AG12" s="79"/>
      <c r="AH12" s="79"/>
      <c r="AI12" s="79"/>
      <c r="AJ12" s="79"/>
      <c r="AK12" s="79"/>
      <c r="AL12" s="79"/>
      <c r="AM12" s="79"/>
      <c r="AN12" s="79"/>
      <c r="AO12" s="79"/>
    </row>
    <row r="13" spans="10:43" ht="12.75">
      <c r="J13" s="919" t="s">
        <v>130</v>
      </c>
      <c r="K13" s="919"/>
      <c r="L13" s="919"/>
      <c r="M13" s="919"/>
      <c r="N13" s="919"/>
      <c r="O13" s="919"/>
      <c r="P13" s="919"/>
      <c r="Q13" s="919"/>
      <c r="R13" s="919"/>
      <c r="S13" s="919"/>
      <c r="T13" s="919"/>
      <c r="U13" s="919"/>
      <c r="V13" s="919"/>
      <c r="W13" s="919"/>
      <c r="X13" s="919"/>
      <c r="Y13" s="919"/>
      <c r="Z13" s="919"/>
      <c r="AA13" s="919"/>
      <c r="AB13" s="919"/>
      <c r="AC13" s="919"/>
      <c r="AD13" s="919"/>
      <c r="AE13" s="919"/>
      <c r="AF13" s="919"/>
      <c r="AG13" s="919"/>
      <c r="AH13" s="919"/>
      <c r="AI13" s="919"/>
      <c r="AJ13" s="919"/>
      <c r="AK13" s="919"/>
      <c r="AL13" s="919"/>
      <c r="AM13" s="919"/>
      <c r="AN13" s="919"/>
      <c r="AO13" s="919"/>
      <c r="AP13" s="919"/>
      <c r="AQ13" s="919"/>
    </row>
    <row r="14" spans="2:41" ht="5.25" customHeight="1">
      <c r="B14" s="73"/>
      <c r="C14" s="73"/>
      <c r="D14" s="73"/>
      <c r="E14" s="73"/>
      <c r="F14" s="73"/>
      <c r="G14" s="73"/>
      <c r="H14" s="73"/>
      <c r="J14" s="79"/>
      <c r="K14" s="79" t="s">
        <v>131</v>
      </c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</row>
    <row r="15" spans="10:43" ht="19.5" customHeight="1">
      <c r="J15" s="919" t="s">
        <v>132</v>
      </c>
      <c r="K15" s="919"/>
      <c r="L15" s="919"/>
      <c r="M15" s="919"/>
      <c r="N15" s="919"/>
      <c r="O15" s="919"/>
      <c r="P15" s="919"/>
      <c r="Q15" s="919"/>
      <c r="R15" s="919"/>
      <c r="S15" s="919"/>
      <c r="T15" s="919"/>
      <c r="U15" s="919"/>
      <c r="V15" s="919"/>
      <c r="W15" s="919"/>
      <c r="X15" s="919"/>
      <c r="Y15" s="919"/>
      <c r="Z15" s="919"/>
      <c r="AA15" s="919"/>
      <c r="AB15" s="919"/>
      <c r="AC15" s="919"/>
      <c r="AD15" s="919"/>
      <c r="AE15" s="919"/>
      <c r="AF15" s="919"/>
      <c r="AG15" s="919"/>
      <c r="AH15" s="919"/>
      <c r="AI15" s="919"/>
      <c r="AJ15" s="919"/>
      <c r="AK15" s="919"/>
      <c r="AL15" s="919"/>
      <c r="AM15" s="919"/>
      <c r="AN15" s="919"/>
      <c r="AO15" s="919"/>
      <c r="AP15" s="919"/>
      <c r="AQ15" s="919"/>
    </row>
    <row r="16" spans="1:10" ht="6.75" customHeight="1">
      <c r="A16" s="97"/>
      <c r="J16" s="85" t="s">
        <v>94</v>
      </c>
    </row>
    <row r="17" spans="1:53" ht="12.75" customHeight="1">
      <c r="A17" s="919" t="s">
        <v>133</v>
      </c>
      <c r="B17" s="919"/>
      <c r="C17" s="919"/>
      <c r="D17" s="919"/>
      <c r="E17" s="919"/>
      <c r="F17" s="919"/>
      <c r="G17" s="919"/>
      <c r="H17" s="919"/>
      <c r="I17" s="919"/>
      <c r="J17" s="919"/>
      <c r="K17" s="919"/>
      <c r="L17" s="919"/>
      <c r="M17" s="919"/>
      <c r="N17" s="919"/>
      <c r="O17" s="919"/>
      <c r="P17" s="919"/>
      <c r="V17" s="79" t="s">
        <v>134</v>
      </c>
      <c r="AH17" s="98"/>
      <c r="AI17" s="98"/>
      <c r="AJ17" s="98"/>
      <c r="AK17" s="98"/>
      <c r="AL17" s="98" t="s">
        <v>135</v>
      </c>
      <c r="AM17" s="98"/>
      <c r="AN17" s="98"/>
      <c r="AO17" s="98"/>
      <c r="AP17" s="98"/>
      <c r="AQ17" s="98"/>
      <c r="AR17" s="98"/>
      <c r="AS17" s="98"/>
      <c r="AT17" s="98"/>
      <c r="AU17" s="98"/>
      <c r="AV17" s="98"/>
      <c r="AW17" s="98"/>
      <c r="AX17" s="98"/>
      <c r="AY17" s="98"/>
      <c r="AZ17" s="98"/>
      <c r="BA17" s="98"/>
    </row>
    <row r="18" spans="1:70" ht="14.25">
      <c r="A18" s="916" t="s">
        <v>95</v>
      </c>
      <c r="B18" s="916"/>
      <c r="C18" s="916"/>
      <c r="D18" s="916"/>
      <c r="E18" s="916"/>
      <c r="F18" s="916"/>
      <c r="G18" s="916"/>
      <c r="H18" s="916"/>
      <c r="I18" s="916"/>
      <c r="J18" s="916"/>
      <c r="K18" s="916"/>
      <c r="L18" s="916"/>
      <c r="M18" s="916"/>
      <c r="N18" s="916"/>
      <c r="O18" s="916"/>
      <c r="P18" s="916"/>
      <c r="Q18" s="916"/>
      <c r="R18" s="916"/>
      <c r="S18" s="916"/>
      <c r="T18" s="916"/>
      <c r="U18" s="916"/>
      <c r="V18" s="916"/>
      <c r="W18" s="916"/>
      <c r="X18" s="916"/>
      <c r="Y18" s="916"/>
      <c r="Z18" s="916"/>
      <c r="AA18" s="916"/>
      <c r="AB18" s="916"/>
      <c r="AC18" s="916"/>
      <c r="AD18" s="916"/>
      <c r="AE18" s="916"/>
      <c r="AF18" s="916"/>
      <c r="AG18" s="916"/>
      <c r="AH18" s="916"/>
      <c r="AI18" s="916"/>
      <c r="AJ18" s="916"/>
      <c r="AK18" s="916"/>
      <c r="AL18" s="916"/>
      <c r="AM18" s="916"/>
      <c r="AN18" s="916"/>
      <c r="AO18" s="916"/>
      <c r="AP18" s="916"/>
      <c r="AQ18" s="916"/>
      <c r="AR18" s="916"/>
      <c r="AS18" s="916"/>
      <c r="AT18" s="916"/>
      <c r="AU18" s="916"/>
      <c r="AV18" s="916"/>
      <c r="AW18" s="916"/>
      <c r="AX18" s="916"/>
      <c r="AY18" s="916"/>
      <c r="AZ18" s="916"/>
      <c r="BA18" s="916"/>
      <c r="BE18" s="96"/>
      <c r="BF18" s="96"/>
      <c r="BG18" s="96"/>
      <c r="BH18" s="96"/>
      <c r="BI18" s="96"/>
      <c r="BJ18" s="96"/>
      <c r="BL18" s="99"/>
      <c r="BM18" s="99"/>
      <c r="BN18" s="99"/>
      <c r="BO18" s="99"/>
      <c r="BP18" s="99"/>
      <c r="BQ18" s="99"/>
      <c r="BR18" s="96"/>
    </row>
    <row r="19" spans="28:32" ht="5.25" customHeight="1">
      <c r="AB19" s="100"/>
      <c r="AC19" s="100"/>
      <c r="AD19" s="100"/>
      <c r="AE19" s="100"/>
      <c r="AF19" s="100"/>
    </row>
    <row r="20" spans="1:53" s="366" customFormat="1" ht="12.75" customHeight="1">
      <c r="A20" s="917" t="s">
        <v>96</v>
      </c>
      <c r="B20" s="918" t="s">
        <v>22</v>
      </c>
      <c r="C20" s="918"/>
      <c r="D20" s="918"/>
      <c r="E20" s="918"/>
      <c r="F20" s="918"/>
      <c r="G20" s="913" t="s">
        <v>23</v>
      </c>
      <c r="H20" s="913"/>
      <c r="I20" s="913"/>
      <c r="J20" s="913"/>
      <c r="K20" s="913" t="s">
        <v>24</v>
      </c>
      <c r="L20" s="913"/>
      <c r="M20" s="913"/>
      <c r="N20" s="913"/>
      <c r="O20" s="913"/>
      <c r="P20" s="918" t="s">
        <v>25</v>
      </c>
      <c r="Q20" s="918"/>
      <c r="R20" s="918"/>
      <c r="S20" s="918"/>
      <c r="T20" s="913" t="s">
        <v>26</v>
      </c>
      <c r="U20" s="913"/>
      <c r="V20" s="913"/>
      <c r="W20" s="913"/>
      <c r="X20" s="913" t="s">
        <v>27</v>
      </c>
      <c r="Y20" s="913"/>
      <c r="Z20" s="913"/>
      <c r="AA20" s="913"/>
      <c r="AB20" s="913" t="s">
        <v>28</v>
      </c>
      <c r="AC20" s="913"/>
      <c r="AD20" s="913"/>
      <c r="AE20" s="913"/>
      <c r="AF20" s="913"/>
      <c r="AG20" s="913" t="s">
        <v>29</v>
      </c>
      <c r="AH20" s="913"/>
      <c r="AI20" s="913"/>
      <c r="AJ20" s="913"/>
      <c r="AK20" s="913" t="s">
        <v>30</v>
      </c>
      <c r="AL20" s="913"/>
      <c r="AM20" s="913"/>
      <c r="AN20" s="913"/>
      <c r="AO20" s="913"/>
      <c r="AP20" s="913" t="s">
        <v>31</v>
      </c>
      <c r="AQ20" s="913"/>
      <c r="AR20" s="913"/>
      <c r="AS20" s="913"/>
      <c r="AT20" s="913" t="s">
        <v>32</v>
      </c>
      <c r="AU20" s="913"/>
      <c r="AV20" s="913"/>
      <c r="AW20" s="913"/>
      <c r="AX20" s="363"/>
      <c r="AY20" s="364" t="s">
        <v>33</v>
      </c>
      <c r="AZ20" s="363"/>
      <c r="BA20" s="365"/>
    </row>
    <row r="21" spans="1:53" s="85" customFormat="1" ht="11.25">
      <c r="A21" s="917"/>
      <c r="B21" s="367">
        <v>1</v>
      </c>
      <c r="C21" s="368">
        <f aca="true" t="shared" si="0" ref="C21:BA21">B21+1</f>
        <v>2</v>
      </c>
      <c r="D21" s="368">
        <f t="shared" si="0"/>
        <v>3</v>
      </c>
      <c r="E21" s="368">
        <f t="shared" si="0"/>
        <v>4</v>
      </c>
      <c r="F21" s="368">
        <f t="shared" si="0"/>
        <v>5</v>
      </c>
      <c r="G21" s="368">
        <f t="shared" si="0"/>
        <v>6</v>
      </c>
      <c r="H21" s="368">
        <f t="shared" si="0"/>
        <v>7</v>
      </c>
      <c r="I21" s="368">
        <f t="shared" si="0"/>
        <v>8</v>
      </c>
      <c r="J21" s="368">
        <f t="shared" si="0"/>
        <v>9</v>
      </c>
      <c r="K21" s="368">
        <f t="shared" si="0"/>
        <v>10</v>
      </c>
      <c r="L21" s="368">
        <f t="shared" si="0"/>
        <v>11</v>
      </c>
      <c r="M21" s="368">
        <f t="shared" si="0"/>
        <v>12</v>
      </c>
      <c r="N21" s="368">
        <f t="shared" si="0"/>
        <v>13</v>
      </c>
      <c r="O21" s="368">
        <f t="shared" si="0"/>
        <v>14</v>
      </c>
      <c r="P21" s="368">
        <f t="shared" si="0"/>
        <v>15</v>
      </c>
      <c r="Q21" s="368">
        <f t="shared" si="0"/>
        <v>16</v>
      </c>
      <c r="R21" s="368">
        <f t="shared" si="0"/>
        <v>17</v>
      </c>
      <c r="S21" s="368">
        <f t="shared" si="0"/>
        <v>18</v>
      </c>
      <c r="T21" s="368">
        <f t="shared" si="0"/>
        <v>19</v>
      </c>
      <c r="U21" s="368">
        <f t="shared" si="0"/>
        <v>20</v>
      </c>
      <c r="V21" s="368">
        <f t="shared" si="0"/>
        <v>21</v>
      </c>
      <c r="W21" s="368">
        <f t="shared" si="0"/>
        <v>22</v>
      </c>
      <c r="X21" s="368">
        <f t="shared" si="0"/>
        <v>23</v>
      </c>
      <c r="Y21" s="368">
        <f t="shared" si="0"/>
        <v>24</v>
      </c>
      <c r="Z21" s="368">
        <f t="shared" si="0"/>
        <v>25</v>
      </c>
      <c r="AA21" s="368">
        <f t="shared" si="0"/>
        <v>26</v>
      </c>
      <c r="AB21" s="368">
        <f t="shared" si="0"/>
        <v>27</v>
      </c>
      <c r="AC21" s="368">
        <f t="shared" si="0"/>
        <v>28</v>
      </c>
      <c r="AD21" s="368">
        <f t="shared" si="0"/>
        <v>29</v>
      </c>
      <c r="AE21" s="368">
        <f t="shared" si="0"/>
        <v>30</v>
      </c>
      <c r="AF21" s="368">
        <f t="shared" si="0"/>
        <v>31</v>
      </c>
      <c r="AG21" s="368">
        <f t="shared" si="0"/>
        <v>32</v>
      </c>
      <c r="AH21" s="368">
        <f t="shared" si="0"/>
        <v>33</v>
      </c>
      <c r="AI21" s="368">
        <f t="shared" si="0"/>
        <v>34</v>
      </c>
      <c r="AJ21" s="368">
        <f t="shared" si="0"/>
        <v>35</v>
      </c>
      <c r="AK21" s="368">
        <f t="shared" si="0"/>
        <v>36</v>
      </c>
      <c r="AL21" s="368">
        <f t="shared" si="0"/>
        <v>37</v>
      </c>
      <c r="AM21" s="368">
        <f t="shared" si="0"/>
        <v>38</v>
      </c>
      <c r="AN21" s="368">
        <f t="shared" si="0"/>
        <v>39</v>
      </c>
      <c r="AO21" s="368">
        <f t="shared" si="0"/>
        <v>40</v>
      </c>
      <c r="AP21" s="368">
        <f t="shared" si="0"/>
        <v>41</v>
      </c>
      <c r="AQ21" s="368">
        <f t="shared" si="0"/>
        <v>42</v>
      </c>
      <c r="AR21" s="368">
        <f t="shared" si="0"/>
        <v>43</v>
      </c>
      <c r="AS21" s="368">
        <f t="shared" si="0"/>
        <v>44</v>
      </c>
      <c r="AT21" s="368">
        <f t="shared" si="0"/>
        <v>45</v>
      </c>
      <c r="AU21" s="368">
        <f t="shared" si="0"/>
        <v>46</v>
      </c>
      <c r="AV21" s="368">
        <f t="shared" si="0"/>
        <v>47</v>
      </c>
      <c r="AW21" s="368">
        <f t="shared" si="0"/>
        <v>48</v>
      </c>
      <c r="AX21" s="368">
        <f t="shared" si="0"/>
        <v>49</v>
      </c>
      <c r="AY21" s="368">
        <f t="shared" si="0"/>
        <v>50</v>
      </c>
      <c r="AZ21" s="368">
        <f t="shared" si="0"/>
        <v>51</v>
      </c>
      <c r="BA21" s="369">
        <f t="shared" si="0"/>
        <v>52</v>
      </c>
    </row>
    <row r="22" spans="1:53" ht="12.75">
      <c r="A22" s="917"/>
      <c r="B22" s="370">
        <v>1</v>
      </c>
      <c r="C22" s="371">
        <v>7</v>
      </c>
      <c r="D22" s="371">
        <v>14</v>
      </c>
      <c r="E22" s="371">
        <v>21</v>
      </c>
      <c r="F22" s="371">
        <v>28</v>
      </c>
      <c r="G22" s="371">
        <v>5</v>
      </c>
      <c r="H22" s="371">
        <v>12</v>
      </c>
      <c r="I22" s="371">
        <v>19</v>
      </c>
      <c r="J22" s="371">
        <v>26</v>
      </c>
      <c r="K22" s="371">
        <v>2</v>
      </c>
      <c r="L22" s="371">
        <v>9</v>
      </c>
      <c r="M22" s="371">
        <v>16</v>
      </c>
      <c r="N22" s="371">
        <v>23</v>
      </c>
      <c r="O22" s="371">
        <v>30</v>
      </c>
      <c r="P22" s="371">
        <v>7</v>
      </c>
      <c r="Q22" s="371">
        <v>14</v>
      </c>
      <c r="R22" s="371">
        <v>21</v>
      </c>
      <c r="S22" s="371">
        <v>28</v>
      </c>
      <c r="T22" s="371">
        <v>4</v>
      </c>
      <c r="U22" s="371">
        <v>11</v>
      </c>
      <c r="V22" s="371">
        <v>18</v>
      </c>
      <c r="W22" s="371">
        <v>25</v>
      </c>
      <c r="X22" s="371">
        <v>1</v>
      </c>
      <c r="Y22" s="371">
        <v>8</v>
      </c>
      <c r="Z22" s="371">
        <v>15</v>
      </c>
      <c r="AA22" s="371">
        <v>22</v>
      </c>
      <c r="AB22" s="371">
        <v>1</v>
      </c>
      <c r="AC22" s="371">
        <v>8</v>
      </c>
      <c r="AD22" s="371">
        <v>15</v>
      </c>
      <c r="AE22" s="371">
        <v>22</v>
      </c>
      <c r="AF22" s="371">
        <v>29</v>
      </c>
      <c r="AG22" s="371">
        <v>5</v>
      </c>
      <c r="AH22" s="371">
        <v>12</v>
      </c>
      <c r="AI22" s="371">
        <v>19</v>
      </c>
      <c r="AJ22" s="371">
        <v>26</v>
      </c>
      <c r="AK22" s="371">
        <v>3</v>
      </c>
      <c r="AL22" s="371">
        <v>10</v>
      </c>
      <c r="AM22" s="371">
        <v>17</v>
      </c>
      <c r="AN22" s="371">
        <v>24</v>
      </c>
      <c r="AO22" s="371">
        <v>31</v>
      </c>
      <c r="AP22" s="371">
        <v>7</v>
      </c>
      <c r="AQ22" s="371">
        <v>14</v>
      </c>
      <c r="AR22" s="371">
        <v>21</v>
      </c>
      <c r="AS22" s="371">
        <v>28</v>
      </c>
      <c r="AT22" s="371">
        <v>5</v>
      </c>
      <c r="AU22" s="371">
        <v>12</v>
      </c>
      <c r="AV22" s="371">
        <v>19</v>
      </c>
      <c r="AW22" s="371">
        <v>26</v>
      </c>
      <c r="AX22" s="371">
        <v>2</v>
      </c>
      <c r="AY22" s="371">
        <v>9</v>
      </c>
      <c r="AZ22" s="371">
        <v>16</v>
      </c>
      <c r="BA22" s="372">
        <v>23</v>
      </c>
    </row>
    <row r="23" spans="1:53" ht="12.75">
      <c r="A23" s="917"/>
      <c r="B23" s="373">
        <v>6</v>
      </c>
      <c r="C23" s="374">
        <v>13</v>
      </c>
      <c r="D23" s="374">
        <v>20</v>
      </c>
      <c r="E23" s="374">
        <v>27</v>
      </c>
      <c r="F23" s="374">
        <v>4</v>
      </c>
      <c r="G23" s="374">
        <v>11</v>
      </c>
      <c r="H23" s="374">
        <v>18</v>
      </c>
      <c r="I23" s="374">
        <v>25</v>
      </c>
      <c r="J23" s="374">
        <v>1</v>
      </c>
      <c r="K23" s="374">
        <v>8</v>
      </c>
      <c r="L23" s="374">
        <v>15</v>
      </c>
      <c r="M23" s="374">
        <v>22</v>
      </c>
      <c r="N23" s="374">
        <v>29</v>
      </c>
      <c r="O23" s="374">
        <v>6</v>
      </c>
      <c r="P23" s="374">
        <v>13</v>
      </c>
      <c r="Q23" s="374">
        <v>20</v>
      </c>
      <c r="R23" s="374">
        <v>27</v>
      </c>
      <c r="S23" s="374">
        <v>3</v>
      </c>
      <c r="T23" s="374">
        <v>10</v>
      </c>
      <c r="U23" s="374">
        <v>17</v>
      </c>
      <c r="V23" s="374">
        <v>24</v>
      </c>
      <c r="W23" s="374">
        <v>31</v>
      </c>
      <c r="X23" s="374">
        <v>7</v>
      </c>
      <c r="Y23" s="374">
        <v>14</v>
      </c>
      <c r="Z23" s="374">
        <v>21</v>
      </c>
      <c r="AA23" s="374">
        <v>28</v>
      </c>
      <c r="AB23" s="374">
        <v>7</v>
      </c>
      <c r="AC23" s="374">
        <v>14</v>
      </c>
      <c r="AD23" s="374">
        <v>21</v>
      </c>
      <c r="AE23" s="374">
        <v>28</v>
      </c>
      <c r="AF23" s="374">
        <v>4</v>
      </c>
      <c r="AG23" s="374">
        <v>11</v>
      </c>
      <c r="AH23" s="374">
        <v>18</v>
      </c>
      <c r="AI23" s="374">
        <v>25</v>
      </c>
      <c r="AJ23" s="374">
        <v>2</v>
      </c>
      <c r="AK23" s="374">
        <v>9</v>
      </c>
      <c r="AL23" s="374">
        <v>16</v>
      </c>
      <c r="AM23" s="374">
        <v>23</v>
      </c>
      <c r="AN23" s="374">
        <v>30</v>
      </c>
      <c r="AO23" s="374">
        <v>6</v>
      </c>
      <c r="AP23" s="374">
        <v>13</v>
      </c>
      <c r="AQ23" s="374">
        <v>20</v>
      </c>
      <c r="AR23" s="374">
        <v>27</v>
      </c>
      <c r="AS23" s="374">
        <v>4</v>
      </c>
      <c r="AT23" s="374">
        <v>11</v>
      </c>
      <c r="AU23" s="374">
        <v>18</v>
      </c>
      <c r="AV23" s="374">
        <v>25</v>
      </c>
      <c r="AW23" s="374">
        <v>1</v>
      </c>
      <c r="AX23" s="374">
        <v>8</v>
      </c>
      <c r="AY23" s="374">
        <v>15</v>
      </c>
      <c r="AZ23" s="374">
        <v>22</v>
      </c>
      <c r="BA23" s="375">
        <v>29</v>
      </c>
    </row>
    <row r="24" spans="1:53" s="76" customFormat="1" ht="12.75">
      <c r="A24" s="101" t="s">
        <v>49</v>
      </c>
      <c r="B24" s="102" t="s">
        <v>97</v>
      </c>
      <c r="C24" s="103" t="s">
        <v>97</v>
      </c>
      <c r="D24" s="103" t="s">
        <v>97</v>
      </c>
      <c r="E24" s="103" t="s">
        <v>98</v>
      </c>
      <c r="F24" s="103" t="s">
        <v>97</v>
      </c>
      <c r="G24" s="103" t="s">
        <v>97</v>
      </c>
      <c r="H24" s="103" t="s">
        <v>97</v>
      </c>
      <c r="I24" s="103" t="s">
        <v>97</v>
      </c>
      <c r="J24" s="103" t="s">
        <v>97</v>
      </c>
      <c r="K24" s="103" t="s">
        <v>97</v>
      </c>
      <c r="L24" s="103" t="s">
        <v>97</v>
      </c>
      <c r="M24" s="103" t="s">
        <v>97</v>
      </c>
      <c r="N24" s="103" t="s">
        <v>97</v>
      </c>
      <c r="O24" s="103" t="s">
        <v>97</v>
      </c>
      <c r="P24" s="103" t="s">
        <v>97</v>
      </c>
      <c r="Q24" s="103" t="s">
        <v>99</v>
      </c>
      <c r="R24" s="103" t="s">
        <v>99</v>
      </c>
      <c r="S24" s="103" t="s">
        <v>58</v>
      </c>
      <c r="T24" s="103" t="s">
        <v>58</v>
      </c>
      <c r="U24" s="103" t="s">
        <v>58</v>
      </c>
      <c r="V24" s="103" t="s">
        <v>58</v>
      </c>
      <c r="W24" s="103" t="s">
        <v>100</v>
      </c>
      <c r="X24" s="103" t="s">
        <v>100</v>
      </c>
      <c r="Y24" s="103" t="s">
        <v>97</v>
      </c>
      <c r="Z24" s="103" t="s">
        <v>97</v>
      </c>
      <c r="AA24" s="103" t="s">
        <v>97</v>
      </c>
      <c r="AB24" s="103" t="s">
        <v>97</v>
      </c>
      <c r="AC24" s="103" t="s">
        <v>97</v>
      </c>
      <c r="AD24" s="103" t="s">
        <v>97</v>
      </c>
      <c r="AE24" s="103" t="s">
        <v>97</v>
      </c>
      <c r="AF24" s="103" t="s">
        <v>97</v>
      </c>
      <c r="AG24" s="103" t="s">
        <v>97</v>
      </c>
      <c r="AH24" s="103" t="s">
        <v>97</v>
      </c>
      <c r="AI24" s="103" t="s">
        <v>97</v>
      </c>
      <c r="AJ24" s="103" t="s">
        <v>97</v>
      </c>
      <c r="AK24" s="103" t="s">
        <v>97</v>
      </c>
      <c r="AL24" s="103" t="s">
        <v>97</v>
      </c>
      <c r="AM24" s="103" t="s">
        <v>97</v>
      </c>
      <c r="AN24" s="103" t="s">
        <v>99</v>
      </c>
      <c r="AO24" s="103" t="s">
        <v>99</v>
      </c>
      <c r="AP24" s="103" t="s">
        <v>58</v>
      </c>
      <c r="AQ24" s="103" t="s">
        <v>58</v>
      </c>
      <c r="AR24" s="103" t="s">
        <v>58</v>
      </c>
      <c r="AS24" s="103" t="s">
        <v>58</v>
      </c>
      <c r="AT24" s="103" t="s">
        <v>58</v>
      </c>
      <c r="AU24" s="103" t="s">
        <v>58</v>
      </c>
      <c r="AV24" s="103" t="s">
        <v>58</v>
      </c>
      <c r="AW24" s="103" t="s">
        <v>58</v>
      </c>
      <c r="AX24" s="103" t="s">
        <v>58</v>
      </c>
      <c r="AY24" s="103" t="s">
        <v>58</v>
      </c>
      <c r="AZ24" s="103" t="s">
        <v>58</v>
      </c>
      <c r="BA24" s="104" t="s">
        <v>58</v>
      </c>
    </row>
    <row r="25" spans="1:53" s="76" customFormat="1" ht="12.75">
      <c r="A25" s="105" t="s">
        <v>61</v>
      </c>
      <c r="B25" s="106" t="s">
        <v>97</v>
      </c>
      <c r="C25" s="107" t="s">
        <v>97</v>
      </c>
      <c r="D25" s="107" t="s">
        <v>97</v>
      </c>
      <c r="E25" s="107" t="s">
        <v>98</v>
      </c>
      <c r="F25" s="107" t="s">
        <v>97</v>
      </c>
      <c r="G25" s="107" t="s">
        <v>97</v>
      </c>
      <c r="H25" s="107" t="s">
        <v>97</v>
      </c>
      <c r="I25" s="107" t="s">
        <v>97</v>
      </c>
      <c r="J25" s="107" t="s">
        <v>97</v>
      </c>
      <c r="K25" s="107" t="s">
        <v>97</v>
      </c>
      <c r="L25" s="107" t="s">
        <v>97</v>
      </c>
      <c r="M25" s="107" t="s">
        <v>97</v>
      </c>
      <c r="N25" s="107" t="s">
        <v>97</v>
      </c>
      <c r="O25" s="107" t="s">
        <v>97</v>
      </c>
      <c r="P25" s="107" t="s">
        <v>97</v>
      </c>
      <c r="Q25" s="107" t="s">
        <v>99</v>
      </c>
      <c r="R25" s="107" t="s">
        <v>99</v>
      </c>
      <c r="S25" s="107" t="s">
        <v>58</v>
      </c>
      <c r="T25" s="107" t="s">
        <v>58</v>
      </c>
      <c r="U25" s="107" t="s">
        <v>58</v>
      </c>
      <c r="V25" s="107" t="s">
        <v>58</v>
      </c>
      <c r="W25" s="107" t="s">
        <v>100</v>
      </c>
      <c r="X25" s="107" t="s">
        <v>100</v>
      </c>
      <c r="Y25" s="107" t="s">
        <v>97</v>
      </c>
      <c r="Z25" s="107" t="s">
        <v>97</v>
      </c>
      <c r="AA25" s="107" t="s">
        <v>97</v>
      </c>
      <c r="AB25" s="107" t="s">
        <v>97</v>
      </c>
      <c r="AC25" s="107" t="s">
        <v>97</v>
      </c>
      <c r="AD25" s="107" t="s">
        <v>97</v>
      </c>
      <c r="AE25" s="107" t="s">
        <v>97</v>
      </c>
      <c r="AF25" s="107" t="s">
        <v>97</v>
      </c>
      <c r="AG25" s="107" t="s">
        <v>97</v>
      </c>
      <c r="AH25" s="107" t="s">
        <v>97</v>
      </c>
      <c r="AI25" s="107" t="s">
        <v>97</v>
      </c>
      <c r="AJ25" s="107" t="s">
        <v>97</v>
      </c>
      <c r="AK25" s="107" t="s">
        <v>97</v>
      </c>
      <c r="AL25" s="107" t="s">
        <v>97</v>
      </c>
      <c r="AM25" s="107" t="s">
        <v>97</v>
      </c>
      <c r="AN25" s="107" t="s">
        <v>99</v>
      </c>
      <c r="AO25" s="107" t="s">
        <v>99</v>
      </c>
      <c r="AP25" s="107" t="s">
        <v>58</v>
      </c>
      <c r="AQ25" s="107" t="s">
        <v>58</v>
      </c>
      <c r="AR25" s="107" t="s">
        <v>58</v>
      </c>
      <c r="AS25" s="107" t="s">
        <v>58</v>
      </c>
      <c r="AT25" s="107" t="s">
        <v>58</v>
      </c>
      <c r="AU25" s="107" t="s">
        <v>58</v>
      </c>
      <c r="AV25" s="107" t="s">
        <v>58</v>
      </c>
      <c r="AW25" s="107" t="s">
        <v>58</v>
      </c>
      <c r="AX25" s="107" t="s">
        <v>58</v>
      </c>
      <c r="AY25" s="107" t="s">
        <v>58</v>
      </c>
      <c r="AZ25" s="107" t="s">
        <v>58</v>
      </c>
      <c r="BA25" s="91" t="s">
        <v>58</v>
      </c>
    </row>
    <row r="26" spans="1:53" s="76" customFormat="1" ht="12.75">
      <c r="A26" s="105" t="s">
        <v>51</v>
      </c>
      <c r="B26" s="106" t="s">
        <v>97</v>
      </c>
      <c r="C26" s="107" t="s">
        <v>97</v>
      </c>
      <c r="D26" s="107" t="s">
        <v>97</v>
      </c>
      <c r="E26" s="107" t="s">
        <v>98</v>
      </c>
      <c r="F26" s="107" t="s">
        <v>97</v>
      </c>
      <c r="G26" s="107" t="s">
        <v>97</v>
      </c>
      <c r="H26" s="107" t="s">
        <v>97</v>
      </c>
      <c r="I26" s="107" t="s">
        <v>97</v>
      </c>
      <c r="J26" s="107" t="s">
        <v>97</v>
      </c>
      <c r="K26" s="107" t="s">
        <v>97</v>
      </c>
      <c r="L26" s="107" t="s">
        <v>97</v>
      </c>
      <c r="M26" s="107" t="s">
        <v>97</v>
      </c>
      <c r="N26" s="107" t="s">
        <v>97</v>
      </c>
      <c r="O26" s="107" t="s">
        <v>97</v>
      </c>
      <c r="P26" s="107" t="s">
        <v>97</v>
      </c>
      <c r="Q26" s="107" t="s">
        <v>99</v>
      </c>
      <c r="R26" s="107" t="s">
        <v>99</v>
      </c>
      <c r="S26" s="107" t="s">
        <v>58</v>
      </c>
      <c r="T26" s="107" t="s">
        <v>58</v>
      </c>
      <c r="U26" s="107" t="s">
        <v>100</v>
      </c>
      <c r="V26" s="107" t="s">
        <v>100</v>
      </c>
      <c r="W26" s="107" t="s">
        <v>100</v>
      </c>
      <c r="X26" s="107" t="s">
        <v>100</v>
      </c>
      <c r="Y26" s="107" t="s">
        <v>97</v>
      </c>
      <c r="Z26" s="107" t="s">
        <v>97</v>
      </c>
      <c r="AA26" s="107" t="s">
        <v>97</v>
      </c>
      <c r="AB26" s="107" t="s">
        <v>97</v>
      </c>
      <c r="AC26" s="107" t="s">
        <v>97</v>
      </c>
      <c r="AD26" s="107" t="s">
        <v>97</v>
      </c>
      <c r="AE26" s="107" t="s">
        <v>97</v>
      </c>
      <c r="AF26" s="107" t="s">
        <v>97</v>
      </c>
      <c r="AG26" s="107" t="s">
        <v>97</v>
      </c>
      <c r="AH26" s="107" t="s">
        <v>97</v>
      </c>
      <c r="AI26" s="107" t="s">
        <v>97</v>
      </c>
      <c r="AJ26" s="107" t="s">
        <v>97</v>
      </c>
      <c r="AK26" s="107" t="s">
        <v>97</v>
      </c>
      <c r="AL26" s="107" t="s">
        <v>97</v>
      </c>
      <c r="AM26" s="107" t="s">
        <v>97</v>
      </c>
      <c r="AN26" s="107" t="s">
        <v>99</v>
      </c>
      <c r="AO26" s="107" t="s">
        <v>99</v>
      </c>
      <c r="AP26" s="107" t="s">
        <v>58</v>
      </c>
      <c r="AQ26" s="107" t="s">
        <v>58</v>
      </c>
      <c r="AR26" s="107" t="s">
        <v>58</v>
      </c>
      <c r="AS26" s="107" t="s">
        <v>58</v>
      </c>
      <c r="AT26" s="107" t="s">
        <v>58</v>
      </c>
      <c r="AU26" s="107" t="s">
        <v>58</v>
      </c>
      <c r="AV26" s="107" t="s">
        <v>58</v>
      </c>
      <c r="AW26" s="107" t="s">
        <v>58</v>
      </c>
      <c r="AX26" s="107" t="s">
        <v>58</v>
      </c>
      <c r="AY26" s="107" t="s">
        <v>58</v>
      </c>
      <c r="AZ26" s="107" t="s">
        <v>58</v>
      </c>
      <c r="BA26" s="91" t="s">
        <v>58</v>
      </c>
    </row>
    <row r="27" spans="1:53" s="76" customFormat="1" ht="12.75">
      <c r="A27" s="82" t="s">
        <v>63</v>
      </c>
      <c r="B27" s="108" t="s">
        <v>97</v>
      </c>
      <c r="C27" s="109" t="s">
        <v>97</v>
      </c>
      <c r="D27" s="109" t="s">
        <v>97</v>
      </c>
      <c r="E27" s="109" t="s">
        <v>98</v>
      </c>
      <c r="F27" s="109" t="s">
        <v>97</v>
      </c>
      <c r="G27" s="109" t="s">
        <v>97</v>
      </c>
      <c r="H27" s="109" t="s">
        <v>97</v>
      </c>
      <c r="I27" s="109" t="s">
        <v>97</v>
      </c>
      <c r="J27" s="109" t="s">
        <v>97</v>
      </c>
      <c r="K27" s="109" t="s">
        <v>97</v>
      </c>
      <c r="L27" s="109" t="s">
        <v>97</v>
      </c>
      <c r="M27" s="109" t="s">
        <v>97</v>
      </c>
      <c r="N27" s="109" t="s">
        <v>97</v>
      </c>
      <c r="O27" s="109" t="s">
        <v>97</v>
      </c>
      <c r="P27" s="109" t="s">
        <v>97</v>
      </c>
      <c r="Q27" s="109" t="s">
        <v>99</v>
      </c>
      <c r="R27" s="109" t="s">
        <v>99</v>
      </c>
      <c r="S27" s="109" t="s">
        <v>58</v>
      </c>
      <c r="T27" s="109" t="s">
        <v>58</v>
      </c>
      <c r="U27" s="109" t="s">
        <v>100</v>
      </c>
      <c r="V27" s="109" t="s">
        <v>100</v>
      </c>
      <c r="W27" s="109" t="s">
        <v>100</v>
      </c>
      <c r="X27" s="109" t="s">
        <v>100</v>
      </c>
      <c r="Y27" s="109" t="s">
        <v>97</v>
      </c>
      <c r="Z27" s="109" t="s">
        <v>97</v>
      </c>
      <c r="AA27" s="109" t="s">
        <v>97</v>
      </c>
      <c r="AB27" s="109" t="s">
        <v>97</v>
      </c>
      <c r="AC27" s="109" t="s">
        <v>97</v>
      </c>
      <c r="AD27" s="109" t="s">
        <v>97</v>
      </c>
      <c r="AE27" s="109" t="s">
        <v>97</v>
      </c>
      <c r="AF27" s="109" t="s">
        <v>97</v>
      </c>
      <c r="AG27" s="109" t="s">
        <v>97</v>
      </c>
      <c r="AH27" s="109" t="s">
        <v>97</v>
      </c>
      <c r="AI27" s="109" t="s">
        <v>58</v>
      </c>
      <c r="AJ27" s="109" t="s">
        <v>58</v>
      </c>
      <c r="AK27" s="109" t="s">
        <v>58</v>
      </c>
      <c r="AL27" s="109" t="s">
        <v>72</v>
      </c>
      <c r="AM27" s="109" t="s">
        <v>72</v>
      </c>
      <c r="AN27" s="109" t="s">
        <v>72</v>
      </c>
      <c r="AO27" s="109" t="s">
        <v>72</v>
      </c>
      <c r="AP27" s="109" t="s">
        <v>99</v>
      </c>
      <c r="AQ27" s="109" t="s">
        <v>102</v>
      </c>
      <c r="AR27" s="109" t="s">
        <v>111</v>
      </c>
      <c r="AS27" s="109"/>
      <c r="AT27" s="109"/>
      <c r="AU27" s="109"/>
      <c r="AV27" s="109"/>
      <c r="AW27" s="109"/>
      <c r="AX27" s="109"/>
      <c r="AY27" s="109"/>
      <c r="AZ27" s="109"/>
      <c r="BA27" s="92"/>
    </row>
    <row r="28" spans="1:53" s="85" customFormat="1" ht="13.5" customHeight="1">
      <c r="A28" s="110" t="s">
        <v>103</v>
      </c>
      <c r="B28" s="83"/>
      <c r="C28" s="83"/>
      <c r="D28" s="111" t="s">
        <v>98</v>
      </c>
      <c r="E28" s="84" t="s">
        <v>104</v>
      </c>
      <c r="G28" s="83"/>
      <c r="H28" s="83"/>
      <c r="I28" s="83"/>
      <c r="J28" s="83"/>
      <c r="K28" s="111" t="s">
        <v>105</v>
      </c>
      <c r="L28" s="84" t="s">
        <v>106</v>
      </c>
      <c r="P28" s="84"/>
      <c r="Q28" s="84"/>
      <c r="R28" s="111" t="s">
        <v>101</v>
      </c>
      <c r="S28" s="84" t="s">
        <v>107</v>
      </c>
      <c r="T28" s="84"/>
      <c r="U28" s="84"/>
      <c r="V28" s="111" t="s">
        <v>108</v>
      </c>
      <c r="W28" s="84" t="s">
        <v>109</v>
      </c>
      <c r="X28" s="84"/>
      <c r="Y28" s="84"/>
      <c r="Z28" s="111" t="s">
        <v>110</v>
      </c>
      <c r="AA28" s="84" t="s">
        <v>136</v>
      </c>
      <c r="AB28" s="84"/>
      <c r="AC28" s="84"/>
      <c r="AD28" s="84"/>
      <c r="AE28" s="84"/>
      <c r="AF28" s="84"/>
      <c r="AG28" s="84"/>
      <c r="AH28" s="84"/>
      <c r="AI28" s="84"/>
      <c r="AJ28" s="112" t="s">
        <v>72</v>
      </c>
      <c r="AK28" s="85" t="s">
        <v>137</v>
      </c>
      <c r="AS28" s="111" t="s">
        <v>111</v>
      </c>
      <c r="AT28" s="84" t="s">
        <v>565</v>
      </c>
      <c r="AV28" s="83"/>
      <c r="AW28" s="83"/>
      <c r="AX28" s="83"/>
      <c r="AY28" s="83"/>
      <c r="AZ28" s="83"/>
      <c r="BA28" s="83"/>
    </row>
    <row r="29" spans="1:44" ht="12.75">
      <c r="A29" s="85"/>
      <c r="AJ29" s="85"/>
      <c r="AK29" s="85"/>
      <c r="AL29" s="85"/>
      <c r="AM29" s="85"/>
      <c r="AN29" s="85"/>
      <c r="AO29" s="85"/>
      <c r="AP29" s="85"/>
      <c r="AQ29" s="85"/>
      <c r="AR29" s="85"/>
    </row>
    <row r="30" spans="1:52" s="86" customFormat="1" ht="15" customHeight="1">
      <c r="A30" s="914" t="s">
        <v>112</v>
      </c>
      <c r="B30" s="914"/>
      <c r="C30" s="914"/>
      <c r="D30" s="914"/>
      <c r="E30" s="914"/>
      <c r="F30" s="914"/>
      <c r="G30" s="914"/>
      <c r="H30" s="914"/>
      <c r="I30" s="914"/>
      <c r="J30" s="914"/>
      <c r="K30" s="914"/>
      <c r="L30" s="914"/>
      <c r="M30" s="914"/>
      <c r="N30" s="914"/>
      <c r="O30" s="914"/>
      <c r="P30" s="914"/>
      <c r="T30" s="914" t="s">
        <v>113</v>
      </c>
      <c r="U30" s="914"/>
      <c r="V30" s="914"/>
      <c r="W30" s="914"/>
      <c r="X30" s="914"/>
      <c r="Y30" s="914"/>
      <c r="Z30" s="914"/>
      <c r="AA30" s="914"/>
      <c r="AB30" s="914"/>
      <c r="AC30" s="914"/>
      <c r="AD30" s="914"/>
      <c r="AI30" s="915" t="s">
        <v>114</v>
      </c>
      <c r="AJ30" s="915"/>
      <c r="AK30" s="915"/>
      <c r="AL30" s="915"/>
      <c r="AM30" s="915"/>
      <c r="AN30" s="915"/>
      <c r="AO30" s="915"/>
      <c r="AP30" s="915"/>
      <c r="AQ30" s="915"/>
      <c r="AR30" s="915"/>
      <c r="AS30" s="915"/>
      <c r="AT30" s="915"/>
      <c r="AU30" s="915"/>
      <c r="AV30" s="915"/>
      <c r="AW30" s="915"/>
      <c r="AX30" s="915"/>
      <c r="AY30" s="915"/>
      <c r="AZ30" s="915"/>
    </row>
    <row r="31" spans="33:53" s="85" customFormat="1" ht="6" customHeight="1">
      <c r="AG31" s="87"/>
      <c r="AH31" s="88"/>
      <c r="AI31" s="88"/>
      <c r="AJ31" s="88"/>
      <c r="AK31" s="88"/>
      <c r="AL31" s="88"/>
      <c r="AM31" s="88"/>
      <c r="AN31" s="88"/>
      <c r="AO31" s="88"/>
      <c r="AP31" s="88"/>
      <c r="AQ31" s="88"/>
      <c r="AR31" s="88"/>
      <c r="AS31" s="88"/>
      <c r="AT31" s="88"/>
      <c r="AU31" s="88"/>
      <c r="AV31" s="88"/>
      <c r="AW31" s="88"/>
      <c r="AX31" s="88"/>
      <c r="AY31" s="88"/>
      <c r="AZ31" s="88"/>
      <c r="BA31" s="88"/>
    </row>
    <row r="32" spans="1:53" s="85" customFormat="1" ht="75.75" customHeight="1">
      <c r="A32" s="113" t="s">
        <v>96</v>
      </c>
      <c r="B32" s="909" t="s">
        <v>115</v>
      </c>
      <c r="C32" s="909"/>
      <c r="D32" s="909" t="s">
        <v>138</v>
      </c>
      <c r="E32" s="909"/>
      <c r="F32" s="910" t="s">
        <v>116</v>
      </c>
      <c r="G32" s="910"/>
      <c r="H32" s="909" t="s">
        <v>566</v>
      </c>
      <c r="I32" s="909"/>
      <c r="J32" s="909"/>
      <c r="K32" s="909" t="s">
        <v>117</v>
      </c>
      <c r="L32" s="909"/>
      <c r="M32" s="910" t="s">
        <v>40</v>
      </c>
      <c r="N32" s="910"/>
      <c r="O32" s="911" t="s">
        <v>118</v>
      </c>
      <c r="P32" s="911"/>
      <c r="Q32" s="89"/>
      <c r="R32" s="89"/>
      <c r="T32" s="912" t="s">
        <v>119</v>
      </c>
      <c r="U32" s="912"/>
      <c r="V32" s="912"/>
      <c r="W32" s="912"/>
      <c r="X32" s="912"/>
      <c r="Y32" s="912"/>
      <c r="Z32" s="912"/>
      <c r="AA32" s="905" t="s">
        <v>120</v>
      </c>
      <c r="AB32" s="905"/>
      <c r="AC32" s="906" t="s">
        <v>121</v>
      </c>
      <c r="AD32" s="906"/>
      <c r="AG32" s="88"/>
      <c r="AH32" s="907" t="s">
        <v>122</v>
      </c>
      <c r="AI32" s="907"/>
      <c r="AJ32" s="907"/>
      <c r="AK32" s="907"/>
      <c r="AL32" s="907"/>
      <c r="AM32" s="907"/>
      <c r="AN32" s="907"/>
      <c r="AO32" s="907"/>
      <c r="AP32" s="907"/>
      <c r="AQ32" s="907"/>
      <c r="AR32" s="907"/>
      <c r="AS32" s="907"/>
      <c r="AT32" s="907"/>
      <c r="AU32" s="908" t="s">
        <v>567</v>
      </c>
      <c r="AV32" s="908"/>
      <c r="AW32" s="908"/>
      <c r="AX32" s="908"/>
      <c r="AY32" s="908"/>
      <c r="AZ32" s="904" t="s">
        <v>120</v>
      </c>
      <c r="BA32" s="904"/>
    </row>
    <row r="33" spans="1:53" s="85" customFormat="1" ht="12.75" customHeight="1">
      <c r="A33" s="114" t="s">
        <v>49</v>
      </c>
      <c r="B33" s="898">
        <v>30</v>
      </c>
      <c r="C33" s="898"/>
      <c r="D33" s="898">
        <v>4</v>
      </c>
      <c r="E33" s="898"/>
      <c r="F33" s="898">
        <v>2</v>
      </c>
      <c r="G33" s="898"/>
      <c r="H33" s="898"/>
      <c r="I33" s="898"/>
      <c r="J33" s="898"/>
      <c r="K33" s="898"/>
      <c r="L33" s="898"/>
      <c r="M33" s="898">
        <v>16</v>
      </c>
      <c r="N33" s="898"/>
      <c r="O33" s="888">
        <f>SUM(B33:N33)</f>
        <v>52</v>
      </c>
      <c r="P33" s="888"/>
      <c r="Q33" s="90"/>
      <c r="R33" s="90"/>
      <c r="T33" s="900" t="s">
        <v>139</v>
      </c>
      <c r="U33" s="900"/>
      <c r="V33" s="900"/>
      <c r="W33" s="900"/>
      <c r="X33" s="900"/>
      <c r="Y33" s="900"/>
      <c r="Z33" s="900"/>
      <c r="AA33" s="899">
        <v>2</v>
      </c>
      <c r="AB33" s="899"/>
      <c r="AC33" s="897">
        <v>2</v>
      </c>
      <c r="AD33" s="897"/>
      <c r="AG33" s="88"/>
      <c r="AH33" s="901" t="s">
        <v>140</v>
      </c>
      <c r="AI33" s="901"/>
      <c r="AJ33" s="901"/>
      <c r="AK33" s="901"/>
      <c r="AL33" s="901"/>
      <c r="AM33" s="901"/>
      <c r="AN33" s="901"/>
      <c r="AO33" s="901"/>
      <c r="AP33" s="901"/>
      <c r="AQ33" s="901"/>
      <c r="AR33" s="901"/>
      <c r="AS33" s="901"/>
      <c r="AT33" s="901"/>
      <c r="AU33" s="902" t="s">
        <v>123</v>
      </c>
      <c r="AV33" s="902"/>
      <c r="AW33" s="902"/>
      <c r="AX33" s="902"/>
      <c r="AY33" s="902"/>
      <c r="AZ33" s="903">
        <v>8</v>
      </c>
      <c r="BA33" s="903"/>
    </row>
    <row r="34" spans="1:53" s="85" customFormat="1" ht="12.75">
      <c r="A34" s="114" t="s">
        <v>61</v>
      </c>
      <c r="B34" s="898">
        <v>30</v>
      </c>
      <c r="C34" s="898"/>
      <c r="D34" s="898">
        <v>4</v>
      </c>
      <c r="E34" s="898"/>
      <c r="F34" s="898">
        <v>2</v>
      </c>
      <c r="G34" s="898"/>
      <c r="H34" s="898"/>
      <c r="I34" s="898"/>
      <c r="J34" s="898"/>
      <c r="K34" s="898"/>
      <c r="L34" s="898"/>
      <c r="M34" s="898">
        <v>16</v>
      </c>
      <c r="N34" s="898"/>
      <c r="O34" s="888">
        <f>SUM(B34:N34)</f>
        <v>52</v>
      </c>
      <c r="P34" s="888"/>
      <c r="Q34" s="90"/>
      <c r="R34" s="90"/>
      <c r="T34" s="900" t="s">
        <v>141</v>
      </c>
      <c r="U34" s="900"/>
      <c r="V34" s="900"/>
      <c r="W34" s="900"/>
      <c r="X34" s="900"/>
      <c r="Y34" s="900"/>
      <c r="Z34" s="900"/>
      <c r="AA34" s="899">
        <v>4</v>
      </c>
      <c r="AB34" s="899"/>
      <c r="AC34" s="897">
        <v>2</v>
      </c>
      <c r="AD34" s="897"/>
      <c r="AG34" s="88"/>
      <c r="AH34" s="901"/>
      <c r="AI34" s="901"/>
      <c r="AJ34" s="901"/>
      <c r="AK34" s="901"/>
      <c r="AL34" s="901"/>
      <c r="AM34" s="901"/>
      <c r="AN34" s="901"/>
      <c r="AO34" s="901"/>
      <c r="AP34" s="901"/>
      <c r="AQ34" s="901"/>
      <c r="AR34" s="901"/>
      <c r="AS34" s="901"/>
      <c r="AT34" s="901"/>
      <c r="AU34" s="902"/>
      <c r="AV34" s="902"/>
      <c r="AW34" s="902"/>
      <c r="AX34" s="902"/>
      <c r="AY34" s="902"/>
      <c r="AZ34" s="903"/>
      <c r="BA34" s="903"/>
    </row>
    <row r="35" spans="1:53" s="85" customFormat="1" ht="12.75">
      <c r="A35" s="114" t="s">
        <v>51</v>
      </c>
      <c r="B35" s="898">
        <v>30</v>
      </c>
      <c r="C35" s="898"/>
      <c r="D35" s="898">
        <v>4</v>
      </c>
      <c r="E35" s="898"/>
      <c r="F35" s="898">
        <v>2</v>
      </c>
      <c r="G35" s="898"/>
      <c r="H35" s="898"/>
      <c r="I35" s="898"/>
      <c r="J35" s="898"/>
      <c r="K35" s="898"/>
      <c r="L35" s="898"/>
      <c r="M35" s="898">
        <v>16</v>
      </c>
      <c r="N35" s="898"/>
      <c r="O35" s="888">
        <f>SUM(B35:N35)</f>
        <v>52</v>
      </c>
      <c r="P35" s="888"/>
      <c r="Q35" s="90"/>
      <c r="R35" s="90"/>
      <c r="T35" s="900" t="s">
        <v>142</v>
      </c>
      <c r="U35" s="900"/>
      <c r="V35" s="900"/>
      <c r="W35" s="900"/>
      <c r="X35" s="900"/>
      <c r="Y35" s="900"/>
      <c r="Z35" s="900"/>
      <c r="AA35" s="896">
        <v>6</v>
      </c>
      <c r="AB35" s="896"/>
      <c r="AC35" s="897">
        <v>4</v>
      </c>
      <c r="AD35" s="897"/>
      <c r="AG35" s="88"/>
      <c r="AH35" s="901"/>
      <c r="AI35" s="901"/>
      <c r="AJ35" s="901"/>
      <c r="AK35" s="901"/>
      <c r="AL35" s="901"/>
      <c r="AM35" s="901"/>
      <c r="AN35" s="901"/>
      <c r="AO35" s="901"/>
      <c r="AP35" s="901"/>
      <c r="AQ35" s="901"/>
      <c r="AR35" s="901"/>
      <c r="AS35" s="901"/>
      <c r="AT35" s="901"/>
      <c r="AU35" s="902"/>
      <c r="AV35" s="902"/>
      <c r="AW35" s="902"/>
      <c r="AX35" s="902"/>
      <c r="AY35" s="902"/>
      <c r="AZ35" s="903"/>
      <c r="BA35" s="903"/>
    </row>
    <row r="36" spans="1:53" s="85" customFormat="1" ht="12.75">
      <c r="A36" s="114" t="s">
        <v>63</v>
      </c>
      <c r="B36" s="898">
        <v>25</v>
      </c>
      <c r="C36" s="898"/>
      <c r="D36" s="898">
        <v>3</v>
      </c>
      <c r="E36" s="898"/>
      <c r="F36" s="898">
        <v>2</v>
      </c>
      <c r="G36" s="898"/>
      <c r="H36" s="898">
        <v>4</v>
      </c>
      <c r="I36" s="898"/>
      <c r="J36" s="898"/>
      <c r="K36" s="898">
        <v>2</v>
      </c>
      <c r="L36" s="898"/>
      <c r="M36" s="898">
        <v>7</v>
      </c>
      <c r="N36" s="898"/>
      <c r="O36" s="888">
        <f>SUM(B36:N36)</f>
        <v>43</v>
      </c>
      <c r="P36" s="888"/>
      <c r="Q36" s="90"/>
      <c r="R36" s="90"/>
      <c r="T36" s="889" t="s">
        <v>142</v>
      </c>
      <c r="U36" s="889"/>
      <c r="V36" s="889"/>
      <c r="W36" s="889"/>
      <c r="X36" s="889"/>
      <c r="Y36" s="889"/>
      <c r="Z36" s="889"/>
      <c r="AA36" s="890">
        <v>8</v>
      </c>
      <c r="AB36" s="890"/>
      <c r="AC36" s="891">
        <v>4</v>
      </c>
      <c r="AD36" s="891"/>
      <c r="AG36" s="88"/>
      <c r="AH36" s="901"/>
      <c r="AI36" s="901"/>
      <c r="AJ36" s="901"/>
      <c r="AK36" s="901"/>
      <c r="AL36" s="901"/>
      <c r="AM36" s="901"/>
      <c r="AN36" s="901"/>
      <c r="AO36" s="901"/>
      <c r="AP36" s="901"/>
      <c r="AQ36" s="901"/>
      <c r="AR36" s="901"/>
      <c r="AS36" s="901"/>
      <c r="AT36" s="901"/>
      <c r="AU36" s="902"/>
      <c r="AV36" s="902"/>
      <c r="AW36" s="902"/>
      <c r="AX36" s="902"/>
      <c r="AY36" s="902"/>
      <c r="AZ36" s="903"/>
      <c r="BA36" s="903"/>
    </row>
    <row r="37" spans="1:53" s="85" customFormat="1" ht="13.5" customHeight="1">
      <c r="A37" s="115" t="s">
        <v>124</v>
      </c>
      <c r="B37" s="892">
        <f>SUM(B33:C36)</f>
        <v>115</v>
      </c>
      <c r="C37" s="892"/>
      <c r="D37" s="892">
        <f>SUM(D33:E36)</f>
        <v>15</v>
      </c>
      <c r="E37" s="892"/>
      <c r="F37" s="892">
        <f>SUM(F33:G36)</f>
        <v>8</v>
      </c>
      <c r="G37" s="892"/>
      <c r="H37" s="895">
        <v>3</v>
      </c>
      <c r="I37" s="895"/>
      <c r="J37" s="895"/>
      <c r="K37" s="892">
        <f>SUM(K33:L36)</f>
        <v>2</v>
      </c>
      <c r="L37" s="892"/>
      <c r="M37" s="892">
        <f>SUM(M33:N36)</f>
        <v>55</v>
      </c>
      <c r="N37" s="892"/>
      <c r="O37" s="893">
        <f>SUM(O33:P36)</f>
        <v>199</v>
      </c>
      <c r="P37" s="893"/>
      <c r="Q37" s="90"/>
      <c r="R37" s="90"/>
      <c r="AG37" s="88"/>
      <c r="AH37" s="901"/>
      <c r="AI37" s="901"/>
      <c r="AJ37" s="901"/>
      <c r="AK37" s="901"/>
      <c r="AL37" s="901"/>
      <c r="AM37" s="901"/>
      <c r="AN37" s="901"/>
      <c r="AO37" s="901"/>
      <c r="AP37" s="901"/>
      <c r="AQ37" s="901"/>
      <c r="AR37" s="901"/>
      <c r="AS37" s="901"/>
      <c r="AT37" s="901"/>
      <c r="AU37" s="902"/>
      <c r="AV37" s="902"/>
      <c r="AW37" s="902"/>
      <c r="AX37" s="902"/>
      <c r="AY37" s="902"/>
      <c r="AZ37" s="903"/>
      <c r="BA37" s="903"/>
    </row>
    <row r="38" spans="34:53" ht="18" customHeight="1">
      <c r="AH38" s="894"/>
      <c r="AI38" s="894"/>
      <c r="AJ38" s="894"/>
      <c r="AK38" s="894"/>
      <c r="AL38" s="894"/>
      <c r="AM38" s="894"/>
      <c r="AN38" s="894"/>
      <c r="AO38" s="894"/>
      <c r="AP38" s="894"/>
      <c r="AQ38" s="894"/>
      <c r="AR38" s="894"/>
      <c r="AS38" s="894"/>
      <c r="AT38" s="894"/>
      <c r="AU38" s="886" t="s">
        <v>143</v>
      </c>
      <c r="AV38" s="886"/>
      <c r="AW38" s="886"/>
      <c r="AX38" s="886"/>
      <c r="AY38" s="886"/>
      <c r="AZ38" s="887">
        <v>8</v>
      </c>
      <c r="BA38" s="887"/>
    </row>
    <row r="39" spans="34:53" ht="12.75">
      <c r="AH39" s="894"/>
      <c r="AI39" s="894"/>
      <c r="AJ39" s="894"/>
      <c r="AK39" s="894"/>
      <c r="AL39" s="894"/>
      <c r="AM39" s="894"/>
      <c r="AN39" s="894"/>
      <c r="AO39" s="894"/>
      <c r="AP39" s="894"/>
      <c r="AQ39" s="894"/>
      <c r="AR39" s="894"/>
      <c r="AS39" s="894"/>
      <c r="AT39" s="894"/>
      <c r="AU39" s="886"/>
      <c r="AV39" s="886"/>
      <c r="AW39" s="886"/>
      <c r="AX39" s="886"/>
      <c r="AY39" s="886"/>
      <c r="AZ39" s="887"/>
      <c r="BA39" s="887"/>
    </row>
    <row r="40" spans="34:53" ht="15.75" customHeight="1">
      <c r="AH40" s="894"/>
      <c r="AI40" s="894"/>
      <c r="AJ40" s="894"/>
      <c r="AK40" s="894"/>
      <c r="AL40" s="894"/>
      <c r="AM40" s="894"/>
      <c r="AN40" s="894"/>
      <c r="AO40" s="894"/>
      <c r="AP40" s="894"/>
      <c r="AQ40" s="894"/>
      <c r="AR40" s="894"/>
      <c r="AS40" s="894"/>
      <c r="AT40" s="894"/>
      <c r="AU40" s="886"/>
      <c r="AV40" s="886"/>
      <c r="AW40" s="886"/>
      <c r="AX40" s="886"/>
      <c r="AY40" s="886"/>
      <c r="AZ40" s="887"/>
      <c r="BA40" s="887"/>
    </row>
    <row r="41" ht="12.75" customHeight="1"/>
    <row r="42" ht="12.75" customHeight="1"/>
  </sheetData>
  <sheetProtection selectLockedCells="1" selectUnlockedCells="1"/>
  <mergeCells count="94">
    <mergeCell ref="I1:AR1"/>
    <mergeCell ref="I2:AR2"/>
    <mergeCell ref="M3:AN3"/>
    <mergeCell ref="M5:AN5"/>
    <mergeCell ref="J11:AQ11"/>
    <mergeCell ref="J13:AQ13"/>
    <mergeCell ref="J15:AQ15"/>
    <mergeCell ref="A17:P17"/>
    <mergeCell ref="M6:AN6"/>
    <mergeCell ref="M7:AN7"/>
    <mergeCell ref="M8:AN8"/>
    <mergeCell ref="M9:AN9"/>
    <mergeCell ref="AT20:AW20"/>
    <mergeCell ref="A30:P30"/>
    <mergeCell ref="T30:AD30"/>
    <mergeCell ref="AI30:AZ30"/>
    <mergeCell ref="A18:BA18"/>
    <mergeCell ref="A20:A23"/>
    <mergeCell ref="B20:F20"/>
    <mergeCell ref="G20:J20"/>
    <mergeCell ref="K20:O20"/>
    <mergeCell ref="P20:S20"/>
    <mergeCell ref="B32:C32"/>
    <mergeCell ref="D32:E32"/>
    <mergeCell ref="F32:G32"/>
    <mergeCell ref="H32:J32"/>
    <mergeCell ref="AK20:AO20"/>
    <mergeCell ref="AP20:AS20"/>
    <mergeCell ref="T20:W20"/>
    <mergeCell ref="X20:AA20"/>
    <mergeCell ref="AB20:AF20"/>
    <mergeCell ref="AG20:AJ20"/>
    <mergeCell ref="AH32:AT32"/>
    <mergeCell ref="AU32:AY32"/>
    <mergeCell ref="K32:L32"/>
    <mergeCell ref="M32:N32"/>
    <mergeCell ref="O32:P32"/>
    <mergeCell ref="T32:Z32"/>
    <mergeCell ref="M33:N33"/>
    <mergeCell ref="O33:P33"/>
    <mergeCell ref="T33:Z33"/>
    <mergeCell ref="AA33:AB33"/>
    <mergeCell ref="AA32:AB32"/>
    <mergeCell ref="AC32:AD32"/>
    <mergeCell ref="AC33:AD33"/>
    <mergeCell ref="AH33:AT37"/>
    <mergeCell ref="AU33:AY37"/>
    <mergeCell ref="AZ33:BA37"/>
    <mergeCell ref="AZ32:BA32"/>
    <mergeCell ref="B33:C33"/>
    <mergeCell ref="D33:E33"/>
    <mergeCell ref="F33:G33"/>
    <mergeCell ref="H33:J33"/>
    <mergeCell ref="K33:L33"/>
    <mergeCell ref="K34:L34"/>
    <mergeCell ref="M34:N34"/>
    <mergeCell ref="O34:P34"/>
    <mergeCell ref="T34:Z34"/>
    <mergeCell ref="B34:C34"/>
    <mergeCell ref="D34:E34"/>
    <mergeCell ref="F34:G34"/>
    <mergeCell ref="H34:J34"/>
    <mergeCell ref="AA34:AB34"/>
    <mergeCell ref="AC34:AD34"/>
    <mergeCell ref="B35:C35"/>
    <mergeCell ref="D35:E35"/>
    <mergeCell ref="F35:G35"/>
    <mergeCell ref="H35:J35"/>
    <mergeCell ref="K35:L35"/>
    <mergeCell ref="M35:N35"/>
    <mergeCell ref="O35:P35"/>
    <mergeCell ref="T35:Z35"/>
    <mergeCell ref="AA35:AB35"/>
    <mergeCell ref="AC35:AD35"/>
    <mergeCell ref="B36:C36"/>
    <mergeCell ref="D36:E36"/>
    <mergeCell ref="F36:G36"/>
    <mergeCell ref="H36:J36"/>
    <mergeCell ref="K36:L36"/>
    <mergeCell ref="M36:N36"/>
    <mergeCell ref="K37:L37"/>
    <mergeCell ref="M37:N37"/>
    <mergeCell ref="O37:P37"/>
    <mergeCell ref="AH38:AT40"/>
    <mergeCell ref="B37:C37"/>
    <mergeCell ref="D37:E37"/>
    <mergeCell ref="F37:G37"/>
    <mergeCell ref="H37:J37"/>
    <mergeCell ref="AU38:AY40"/>
    <mergeCell ref="AZ38:BA40"/>
    <mergeCell ref="O36:P36"/>
    <mergeCell ref="T36:Z36"/>
    <mergeCell ref="AA36:AB36"/>
    <mergeCell ref="AC36:AD36"/>
  </mergeCells>
  <printOptions horizontalCentered="1"/>
  <pageMargins left="0.3402777777777778" right="0.2902777777777778" top="0.2" bottom="0.2" header="0" footer="0.5118055555555555"/>
  <pageSetup horizontalDpi="300" verticalDpi="300" orientation="landscape" paperSize="9" scale="87"/>
  <headerFooter alignWithMargins="0">
    <oddHeader>&amp;C2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11"/>
  <sheetViews>
    <sheetView zoomScale="65" zoomScaleNormal="65" zoomScalePageLayoutView="0" workbookViewId="0" topLeftCell="A1">
      <pane xSplit="2" ySplit="7" topLeftCell="E78" activePane="bottomRight" state="frozen"/>
      <selection pane="topLeft" activeCell="A1" sqref="A1"/>
      <selection pane="topRight" activeCell="E1" sqref="E1"/>
      <selection pane="bottomLeft" activeCell="A78" sqref="A78"/>
      <selection pane="bottomRight" activeCell="B84" sqref="B84"/>
    </sheetView>
  </sheetViews>
  <sheetFormatPr defaultColWidth="9.00390625" defaultRowHeight="12.75"/>
  <cols>
    <col min="1" max="1" width="4.75390625" style="0" customWidth="1"/>
    <col min="2" max="2" width="37.375" style="0" customWidth="1"/>
    <col min="3" max="4" width="6.75390625" style="0" customWidth="1"/>
    <col min="5" max="5" width="5.125" style="0" customWidth="1"/>
    <col min="6" max="6" width="4.875" style="0" customWidth="1"/>
    <col min="7" max="7" width="10.875" style="0" customWidth="1"/>
    <col min="8" max="8" width="6.875" style="0" customWidth="1"/>
    <col min="9" max="9" width="6.125" style="0" customWidth="1"/>
    <col min="10" max="10" width="5.375" style="0" customWidth="1"/>
    <col min="11" max="11" width="5.75390625" style="0" customWidth="1"/>
    <col min="12" max="12" width="4.375" style="0" customWidth="1"/>
    <col min="13" max="13" width="6.125" style="0" customWidth="1"/>
    <col min="14" max="14" width="5.875" style="0" customWidth="1"/>
    <col min="15" max="17" width="4.25390625" style="0" customWidth="1"/>
    <col min="18" max="19" width="4.125" style="0" customWidth="1"/>
    <col min="20" max="20" width="4.625" style="0" customWidth="1"/>
    <col min="21" max="22" width="4.375" style="0" customWidth="1"/>
    <col min="23" max="23" width="4.25390625" style="0" customWidth="1"/>
    <col min="24" max="26" width="4.125" style="0" customWidth="1"/>
    <col min="28" max="36" width="2.00390625" style="0" customWidth="1"/>
    <col min="37" max="39" width="3.00390625" style="0" customWidth="1"/>
    <col min="40" max="40" width="0.875" style="0" customWidth="1"/>
    <col min="41" max="49" width="2.00390625" style="0" customWidth="1"/>
    <col min="50" max="52" width="3.00390625" style="0" customWidth="1"/>
    <col min="53" max="53" width="0.875" style="0" customWidth="1"/>
    <col min="54" max="62" width="2.00390625" style="0" customWidth="1"/>
    <col min="63" max="65" width="3.00390625" style="0" customWidth="1"/>
    <col min="66" max="66" width="0.875" style="0" customWidth="1"/>
    <col min="67" max="75" width="2.00390625" style="0" customWidth="1"/>
    <col min="76" max="78" width="3.00390625" style="0" customWidth="1"/>
    <col min="79" max="79" width="0.875" style="0" customWidth="1"/>
    <col min="80" max="88" width="2.00390625" style="0" customWidth="1"/>
    <col min="89" max="91" width="3.00390625" style="0" customWidth="1"/>
  </cols>
  <sheetData>
    <row r="1" spans="2:26" ht="13.5" customHeight="1">
      <c r="B1" s="928" t="s">
        <v>144</v>
      </c>
      <c r="C1" s="928"/>
      <c r="D1" s="928"/>
      <c r="E1" s="928"/>
      <c r="F1" s="928"/>
      <c r="G1" s="928"/>
      <c r="H1" s="928"/>
      <c r="I1" s="928"/>
      <c r="J1" s="928"/>
      <c r="K1" s="928"/>
      <c r="L1" s="928"/>
      <c r="M1" s="928"/>
      <c r="N1" s="928"/>
      <c r="O1" s="928"/>
      <c r="P1" s="928"/>
      <c r="Q1" s="928"/>
      <c r="R1" s="928"/>
      <c r="S1" s="928"/>
      <c r="T1" s="928"/>
      <c r="U1" s="928"/>
      <c r="V1" s="928"/>
      <c r="W1" s="928"/>
      <c r="X1" s="928"/>
      <c r="Y1" s="928"/>
      <c r="Z1" s="928"/>
    </row>
    <row r="2" spans="1:26" ht="13.5" customHeight="1">
      <c r="A2" s="116"/>
      <c r="B2" s="117"/>
      <c r="C2" s="938" t="s">
        <v>145</v>
      </c>
      <c r="D2" s="938"/>
      <c r="E2" s="938"/>
      <c r="F2" s="938"/>
      <c r="G2" s="938"/>
      <c r="H2" s="938" t="s">
        <v>146</v>
      </c>
      <c r="I2" s="938"/>
      <c r="J2" s="938"/>
      <c r="K2" s="938"/>
      <c r="L2" s="938"/>
      <c r="M2" s="938"/>
      <c r="N2" s="938"/>
      <c r="O2" s="939" t="s">
        <v>147</v>
      </c>
      <c r="P2" s="939"/>
      <c r="Q2" s="939"/>
      <c r="R2" s="939"/>
      <c r="S2" s="939"/>
      <c r="T2" s="939"/>
      <c r="U2" s="939"/>
      <c r="V2" s="939"/>
      <c r="W2" s="939"/>
      <c r="X2" s="939"/>
      <c r="Y2" s="939"/>
      <c r="Z2" s="939"/>
    </row>
    <row r="3" spans="1:78" ht="13.5" customHeight="1">
      <c r="A3" s="118" t="s">
        <v>148</v>
      </c>
      <c r="B3" s="119"/>
      <c r="C3" s="120"/>
      <c r="D3" s="120"/>
      <c r="E3" s="118"/>
      <c r="F3" s="120"/>
      <c r="G3" s="121"/>
      <c r="H3" s="940" t="s">
        <v>149</v>
      </c>
      <c r="I3" s="122"/>
      <c r="J3" s="118"/>
      <c r="K3" s="120"/>
      <c r="L3" s="120"/>
      <c r="M3" s="120"/>
      <c r="N3" s="120"/>
      <c r="O3" s="929" t="s">
        <v>150</v>
      </c>
      <c r="P3" s="929"/>
      <c r="Q3" s="929"/>
      <c r="R3" s="929" t="s">
        <v>151</v>
      </c>
      <c r="S3" s="929"/>
      <c r="T3" s="929"/>
      <c r="U3" s="929" t="s">
        <v>152</v>
      </c>
      <c r="V3" s="929"/>
      <c r="W3" s="929"/>
      <c r="X3" s="929" t="s">
        <v>153</v>
      </c>
      <c r="Y3" s="929"/>
      <c r="Z3" s="929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O3" s="122"/>
      <c r="AP3" s="122"/>
      <c r="AQ3" s="122"/>
      <c r="AR3" s="122"/>
      <c r="AS3" s="122"/>
      <c r="AT3" s="122"/>
      <c r="AU3" s="122"/>
      <c r="AV3" s="122"/>
      <c r="AW3" s="122"/>
      <c r="AX3" s="122"/>
      <c r="AY3" s="122"/>
      <c r="AZ3" s="122"/>
      <c r="BB3" s="122"/>
      <c r="BC3" s="122"/>
      <c r="BD3" s="122"/>
      <c r="BE3" s="122"/>
      <c r="BF3" s="122"/>
      <c r="BG3" s="122"/>
      <c r="BH3" s="122"/>
      <c r="BI3" s="122"/>
      <c r="BJ3" s="122"/>
      <c r="BK3" s="122"/>
      <c r="BL3" s="122"/>
      <c r="BM3" s="122"/>
      <c r="BO3" s="122"/>
      <c r="BP3" s="122"/>
      <c r="BQ3" s="122"/>
      <c r="BR3" s="122"/>
      <c r="BS3" s="122"/>
      <c r="BT3" s="122"/>
      <c r="BU3" s="122"/>
      <c r="BV3" s="122"/>
      <c r="BW3" s="122"/>
      <c r="BX3" s="122"/>
      <c r="BY3" s="122"/>
      <c r="BZ3" s="122"/>
    </row>
    <row r="4" spans="1:26" ht="13.5" customHeight="1">
      <c r="A4" s="123" t="s">
        <v>154</v>
      </c>
      <c r="B4" s="120" t="s">
        <v>155</v>
      </c>
      <c r="C4" s="120" t="s">
        <v>46</v>
      </c>
      <c r="D4" s="122" t="s">
        <v>156</v>
      </c>
      <c r="E4" s="118" t="s">
        <v>157</v>
      </c>
      <c r="F4" s="120" t="s">
        <v>157</v>
      </c>
      <c r="G4" s="120" t="s">
        <v>158</v>
      </c>
      <c r="H4" s="940"/>
      <c r="I4" s="122" t="s">
        <v>159</v>
      </c>
      <c r="J4" s="118" t="s">
        <v>160</v>
      </c>
      <c r="K4" s="120" t="s">
        <v>161</v>
      </c>
      <c r="L4" s="120" t="s">
        <v>162</v>
      </c>
      <c r="M4" s="120" t="s">
        <v>163</v>
      </c>
      <c r="N4" s="120" t="s">
        <v>164</v>
      </c>
      <c r="O4" s="124">
        <v>1</v>
      </c>
      <c r="P4" s="124">
        <f>O4+1</f>
        <v>2</v>
      </c>
      <c r="Q4" s="124">
        <f>P4+1</f>
        <v>3</v>
      </c>
      <c r="R4" s="124">
        <f aca="true" t="shared" si="0" ref="R4:Z4">Q4+1</f>
        <v>4</v>
      </c>
      <c r="S4" s="124">
        <f t="shared" si="0"/>
        <v>5</v>
      </c>
      <c r="T4" s="124">
        <f t="shared" si="0"/>
        <v>6</v>
      </c>
      <c r="U4" s="124">
        <f t="shared" si="0"/>
        <v>7</v>
      </c>
      <c r="V4" s="124">
        <f t="shared" si="0"/>
        <v>8</v>
      </c>
      <c r="W4" s="124">
        <f t="shared" si="0"/>
        <v>9</v>
      </c>
      <c r="X4" s="124">
        <f t="shared" si="0"/>
        <v>10</v>
      </c>
      <c r="Y4" s="124">
        <f t="shared" si="0"/>
        <v>11</v>
      </c>
      <c r="Z4" s="124">
        <f t="shared" si="0"/>
        <v>12</v>
      </c>
    </row>
    <row r="5" spans="1:91" ht="13.5" customHeight="1">
      <c r="A5" s="123" t="s">
        <v>165</v>
      </c>
      <c r="B5" s="119"/>
      <c r="C5" s="120"/>
      <c r="D5" s="122"/>
      <c r="E5" s="118" t="s">
        <v>166</v>
      </c>
      <c r="F5" s="120" t="s">
        <v>167</v>
      </c>
      <c r="G5" s="121"/>
      <c r="H5" s="940"/>
      <c r="I5" s="122" t="s">
        <v>168</v>
      </c>
      <c r="J5" s="118" t="s">
        <v>169</v>
      </c>
      <c r="K5" s="120" t="s">
        <v>170</v>
      </c>
      <c r="L5" s="120" t="s">
        <v>167</v>
      </c>
      <c r="M5" s="120" t="s">
        <v>171</v>
      </c>
      <c r="N5" s="120" t="s">
        <v>167</v>
      </c>
      <c r="O5" s="937" t="s">
        <v>172</v>
      </c>
      <c r="P5" s="937"/>
      <c r="Q5" s="937"/>
      <c r="R5" s="937"/>
      <c r="S5" s="937"/>
      <c r="T5" s="937"/>
      <c r="U5" s="937"/>
      <c r="V5" s="937"/>
      <c r="W5" s="937"/>
      <c r="X5" s="937"/>
      <c r="Y5" s="937"/>
      <c r="Z5" s="937"/>
      <c r="AB5" s="937" t="s">
        <v>173</v>
      </c>
      <c r="AC5" s="937"/>
      <c r="AD5" s="937"/>
      <c r="AE5" s="937"/>
      <c r="AF5" s="937"/>
      <c r="AG5" s="937"/>
      <c r="AH5" s="937"/>
      <c r="AI5" s="937"/>
      <c r="AJ5" s="937"/>
      <c r="AK5" s="937"/>
      <c r="AL5" s="937"/>
      <c r="AM5" s="937"/>
      <c r="AN5" s="125"/>
      <c r="AO5" s="937" t="s">
        <v>174</v>
      </c>
      <c r="AP5" s="937"/>
      <c r="AQ5" s="937"/>
      <c r="AR5" s="937"/>
      <c r="AS5" s="937"/>
      <c r="AT5" s="937"/>
      <c r="AU5" s="937"/>
      <c r="AV5" s="937"/>
      <c r="AW5" s="937"/>
      <c r="AX5" s="937"/>
      <c r="AY5" s="937"/>
      <c r="AZ5" s="937"/>
      <c r="BA5" s="125"/>
      <c r="BB5" s="937" t="s">
        <v>175</v>
      </c>
      <c r="BC5" s="937"/>
      <c r="BD5" s="937"/>
      <c r="BE5" s="937"/>
      <c r="BF5" s="937"/>
      <c r="BG5" s="937"/>
      <c r="BH5" s="937"/>
      <c r="BI5" s="937"/>
      <c r="BJ5" s="937"/>
      <c r="BK5" s="937"/>
      <c r="BL5" s="937"/>
      <c r="BM5" s="937"/>
      <c r="BN5" s="125"/>
      <c r="BO5" s="937" t="s">
        <v>176</v>
      </c>
      <c r="BP5" s="937"/>
      <c r="BQ5" s="937"/>
      <c r="BR5" s="937"/>
      <c r="BS5" s="937"/>
      <c r="BT5" s="937"/>
      <c r="BU5" s="937"/>
      <c r="BV5" s="937"/>
      <c r="BW5" s="937"/>
      <c r="BX5" s="937"/>
      <c r="BY5" s="937"/>
      <c r="BZ5" s="937"/>
      <c r="CB5" s="937" t="s">
        <v>177</v>
      </c>
      <c r="CC5" s="937"/>
      <c r="CD5" s="937"/>
      <c r="CE5" s="937"/>
      <c r="CF5" s="937"/>
      <c r="CG5" s="937"/>
      <c r="CH5" s="937"/>
      <c r="CI5" s="937"/>
      <c r="CJ5" s="937"/>
      <c r="CK5" s="937"/>
      <c r="CL5" s="937"/>
      <c r="CM5" s="937"/>
    </row>
    <row r="6" spans="1:91" ht="13.5" customHeight="1">
      <c r="A6" s="126" t="s">
        <v>0</v>
      </c>
      <c r="B6" s="127"/>
      <c r="C6" s="128"/>
      <c r="D6" s="129"/>
      <c r="E6" s="130"/>
      <c r="F6" s="128"/>
      <c r="G6" s="131"/>
      <c r="H6" s="940"/>
      <c r="I6" s="129"/>
      <c r="J6" s="130"/>
      <c r="K6" s="128"/>
      <c r="L6" s="128"/>
      <c r="M6" s="128"/>
      <c r="N6" s="128"/>
      <c r="O6" s="128">
        <v>14</v>
      </c>
      <c r="P6" s="128">
        <v>8</v>
      </c>
      <c r="Q6" s="128">
        <v>12</v>
      </c>
      <c r="R6" s="128">
        <v>14</v>
      </c>
      <c r="S6" s="128">
        <v>8</v>
      </c>
      <c r="T6" s="128">
        <v>12</v>
      </c>
      <c r="U6" s="128">
        <v>14</v>
      </c>
      <c r="V6" s="128">
        <v>8</v>
      </c>
      <c r="W6" s="128">
        <v>12</v>
      </c>
      <c r="X6" s="128">
        <v>14</v>
      </c>
      <c r="Y6" s="128">
        <v>8</v>
      </c>
      <c r="Z6" s="128">
        <v>11</v>
      </c>
      <c r="AB6" s="937" t="s">
        <v>120</v>
      </c>
      <c r="AC6" s="937"/>
      <c r="AD6" s="937"/>
      <c r="AE6" s="937"/>
      <c r="AF6" s="937"/>
      <c r="AG6" s="937"/>
      <c r="AH6" s="937"/>
      <c r="AI6" s="937"/>
      <c r="AJ6" s="937"/>
      <c r="AK6" s="937"/>
      <c r="AL6" s="937"/>
      <c r="AM6" s="937"/>
      <c r="AN6" s="125"/>
      <c r="AO6" s="937" t="s">
        <v>120</v>
      </c>
      <c r="AP6" s="937"/>
      <c r="AQ6" s="937"/>
      <c r="AR6" s="937"/>
      <c r="AS6" s="937"/>
      <c r="AT6" s="937"/>
      <c r="AU6" s="937"/>
      <c r="AV6" s="937"/>
      <c r="AW6" s="937"/>
      <c r="AX6" s="937"/>
      <c r="AY6" s="937"/>
      <c r="AZ6" s="937"/>
      <c r="BA6" s="125"/>
      <c r="BB6" s="937" t="s">
        <v>120</v>
      </c>
      <c r="BC6" s="937"/>
      <c r="BD6" s="937"/>
      <c r="BE6" s="937"/>
      <c r="BF6" s="937"/>
      <c r="BG6" s="937"/>
      <c r="BH6" s="937"/>
      <c r="BI6" s="937"/>
      <c r="BJ6" s="937"/>
      <c r="BK6" s="937"/>
      <c r="BL6" s="937"/>
      <c r="BM6" s="937"/>
      <c r="BN6" s="125"/>
      <c r="BO6" s="937" t="s">
        <v>120</v>
      </c>
      <c r="BP6" s="937"/>
      <c r="BQ6" s="937"/>
      <c r="BR6" s="937"/>
      <c r="BS6" s="937"/>
      <c r="BT6" s="937"/>
      <c r="BU6" s="937"/>
      <c r="BV6" s="937"/>
      <c r="BW6" s="937"/>
      <c r="BX6" s="937"/>
      <c r="BY6" s="937"/>
      <c r="BZ6" s="937"/>
      <c r="CB6" s="937" t="s">
        <v>120</v>
      </c>
      <c r="CC6" s="937"/>
      <c r="CD6" s="937"/>
      <c r="CE6" s="937"/>
      <c r="CF6" s="937"/>
      <c r="CG6" s="937"/>
      <c r="CH6" s="937"/>
      <c r="CI6" s="937"/>
      <c r="CJ6" s="937"/>
      <c r="CK6" s="937"/>
      <c r="CL6" s="937"/>
      <c r="CM6" s="937"/>
    </row>
    <row r="7" spans="1:91" ht="13.5" customHeight="1">
      <c r="A7" s="132">
        <v>1</v>
      </c>
      <c r="B7" s="132">
        <f aca="true" t="shared" si="1" ref="B7:G7">A7+1</f>
        <v>2</v>
      </c>
      <c r="C7" s="132">
        <f t="shared" si="1"/>
        <v>3</v>
      </c>
      <c r="D7" s="132">
        <f t="shared" si="1"/>
        <v>4</v>
      </c>
      <c r="E7" s="132">
        <f t="shared" si="1"/>
        <v>5</v>
      </c>
      <c r="F7" s="132">
        <f t="shared" si="1"/>
        <v>6</v>
      </c>
      <c r="G7" s="132">
        <f t="shared" si="1"/>
        <v>7</v>
      </c>
      <c r="H7" s="132" t="s">
        <v>0</v>
      </c>
      <c r="I7" s="132">
        <v>8</v>
      </c>
      <c r="J7" s="132">
        <f aca="true" t="shared" si="2" ref="J7:Z7">I7+1</f>
        <v>9</v>
      </c>
      <c r="K7" s="132">
        <f t="shared" si="2"/>
        <v>10</v>
      </c>
      <c r="L7" s="132">
        <f t="shared" si="2"/>
        <v>11</v>
      </c>
      <c r="M7" s="132">
        <f t="shared" si="2"/>
        <v>12</v>
      </c>
      <c r="N7" s="132">
        <f t="shared" si="2"/>
        <v>13</v>
      </c>
      <c r="O7" s="132">
        <f t="shared" si="2"/>
        <v>14</v>
      </c>
      <c r="P7" s="132">
        <f t="shared" si="2"/>
        <v>15</v>
      </c>
      <c r="Q7" s="132">
        <f t="shared" si="2"/>
        <v>16</v>
      </c>
      <c r="R7" s="132">
        <f t="shared" si="2"/>
        <v>17</v>
      </c>
      <c r="S7" s="132">
        <f t="shared" si="2"/>
        <v>18</v>
      </c>
      <c r="T7" s="132">
        <f t="shared" si="2"/>
        <v>19</v>
      </c>
      <c r="U7" s="132">
        <f t="shared" si="2"/>
        <v>20</v>
      </c>
      <c r="V7" s="132">
        <f t="shared" si="2"/>
        <v>21</v>
      </c>
      <c r="W7" s="132">
        <f t="shared" si="2"/>
        <v>22</v>
      </c>
      <c r="X7" s="132">
        <f t="shared" si="2"/>
        <v>23</v>
      </c>
      <c r="Y7" s="132">
        <f t="shared" si="2"/>
        <v>24</v>
      </c>
      <c r="Z7" s="132">
        <f t="shared" si="2"/>
        <v>25</v>
      </c>
      <c r="AB7" s="125">
        <v>1</v>
      </c>
      <c r="AC7" s="125">
        <f>AB7+1</f>
        <v>2</v>
      </c>
      <c r="AD7" s="125">
        <f aca="true" t="shared" si="3" ref="AD7:AM7">AC7+1</f>
        <v>3</v>
      </c>
      <c r="AE7" s="125">
        <f t="shared" si="3"/>
        <v>4</v>
      </c>
      <c r="AF7" s="125">
        <f t="shared" si="3"/>
        <v>5</v>
      </c>
      <c r="AG7" s="125">
        <f t="shared" si="3"/>
        <v>6</v>
      </c>
      <c r="AH7" s="125">
        <f t="shared" si="3"/>
        <v>7</v>
      </c>
      <c r="AI7" s="125">
        <f t="shared" si="3"/>
        <v>8</v>
      </c>
      <c r="AJ7" s="125">
        <f t="shared" si="3"/>
        <v>9</v>
      </c>
      <c r="AK7" s="125">
        <f t="shared" si="3"/>
        <v>10</v>
      </c>
      <c r="AL7" s="125">
        <f t="shared" si="3"/>
        <v>11</v>
      </c>
      <c r="AM7" s="125">
        <f t="shared" si="3"/>
        <v>12</v>
      </c>
      <c r="AN7" s="125"/>
      <c r="AO7" s="125">
        <v>1</v>
      </c>
      <c r="AP7" s="125">
        <f>AO7+1</f>
        <v>2</v>
      </c>
      <c r="AQ7" s="125">
        <f aca="true" t="shared" si="4" ref="AQ7:AZ7">AP7+1</f>
        <v>3</v>
      </c>
      <c r="AR7" s="125">
        <f t="shared" si="4"/>
        <v>4</v>
      </c>
      <c r="AS7" s="125">
        <f t="shared" si="4"/>
        <v>5</v>
      </c>
      <c r="AT7" s="125">
        <f t="shared" si="4"/>
        <v>6</v>
      </c>
      <c r="AU7" s="125">
        <f t="shared" si="4"/>
        <v>7</v>
      </c>
      <c r="AV7" s="125">
        <f t="shared" si="4"/>
        <v>8</v>
      </c>
      <c r="AW7" s="125">
        <f t="shared" si="4"/>
        <v>9</v>
      </c>
      <c r="AX7" s="125">
        <f t="shared" si="4"/>
        <v>10</v>
      </c>
      <c r="AY7" s="125">
        <f t="shared" si="4"/>
        <v>11</v>
      </c>
      <c r="AZ7" s="125">
        <f t="shared" si="4"/>
        <v>12</v>
      </c>
      <c r="BA7" s="125"/>
      <c r="BB7" s="125">
        <v>1</v>
      </c>
      <c r="BC7" s="125">
        <f>BB7+1</f>
        <v>2</v>
      </c>
      <c r="BD7" s="125">
        <f aca="true" t="shared" si="5" ref="BD7:BM7">BC7+1</f>
        <v>3</v>
      </c>
      <c r="BE7" s="125">
        <f t="shared" si="5"/>
        <v>4</v>
      </c>
      <c r="BF7" s="125">
        <f t="shared" si="5"/>
        <v>5</v>
      </c>
      <c r="BG7" s="125">
        <f t="shared" si="5"/>
        <v>6</v>
      </c>
      <c r="BH7" s="125">
        <f t="shared" si="5"/>
        <v>7</v>
      </c>
      <c r="BI7" s="125">
        <f t="shared" si="5"/>
        <v>8</v>
      </c>
      <c r="BJ7" s="125">
        <f t="shared" si="5"/>
        <v>9</v>
      </c>
      <c r="BK7" s="125">
        <f t="shared" si="5"/>
        <v>10</v>
      </c>
      <c r="BL7" s="125">
        <f t="shared" si="5"/>
        <v>11</v>
      </c>
      <c r="BM7" s="125">
        <f t="shared" si="5"/>
        <v>12</v>
      </c>
      <c r="BN7" s="125"/>
      <c r="BO7" s="125">
        <v>1</v>
      </c>
      <c r="BP7" s="125">
        <f>BO7+1</f>
        <v>2</v>
      </c>
      <c r="BQ7" s="125">
        <f aca="true" t="shared" si="6" ref="BQ7:BZ7">BP7+1</f>
        <v>3</v>
      </c>
      <c r="BR7" s="125">
        <f t="shared" si="6"/>
        <v>4</v>
      </c>
      <c r="BS7" s="125">
        <f t="shared" si="6"/>
        <v>5</v>
      </c>
      <c r="BT7" s="125">
        <f t="shared" si="6"/>
        <v>6</v>
      </c>
      <c r="BU7" s="125">
        <f t="shared" si="6"/>
        <v>7</v>
      </c>
      <c r="BV7" s="125">
        <f t="shared" si="6"/>
        <v>8</v>
      </c>
      <c r="BW7" s="125">
        <f t="shared" si="6"/>
        <v>9</v>
      </c>
      <c r="BX7" s="125">
        <f t="shared" si="6"/>
        <v>10</v>
      </c>
      <c r="BY7" s="125">
        <f t="shared" si="6"/>
        <v>11</v>
      </c>
      <c r="BZ7" s="125">
        <f t="shared" si="6"/>
        <v>12</v>
      </c>
      <c r="CB7" s="125">
        <v>1</v>
      </c>
      <c r="CC7" s="125">
        <f>CB7+1</f>
        <v>2</v>
      </c>
      <c r="CD7" s="125">
        <f aca="true" t="shared" si="7" ref="CD7:CM7">CC7+1</f>
        <v>3</v>
      </c>
      <c r="CE7" s="125">
        <f t="shared" si="7"/>
        <v>4</v>
      </c>
      <c r="CF7" s="125">
        <f t="shared" si="7"/>
        <v>5</v>
      </c>
      <c r="CG7" s="125">
        <f t="shared" si="7"/>
        <v>6</v>
      </c>
      <c r="CH7" s="125">
        <f t="shared" si="7"/>
        <v>7</v>
      </c>
      <c r="CI7" s="125">
        <f t="shared" si="7"/>
        <v>8</v>
      </c>
      <c r="CJ7" s="125">
        <f t="shared" si="7"/>
        <v>9</v>
      </c>
      <c r="CK7" s="125">
        <f t="shared" si="7"/>
        <v>10</v>
      </c>
      <c r="CL7" s="125">
        <f t="shared" si="7"/>
        <v>11</v>
      </c>
      <c r="CM7" s="125">
        <f t="shared" si="7"/>
        <v>12</v>
      </c>
    </row>
    <row r="8" spans="1:91" ht="13.5" customHeight="1">
      <c r="A8" s="125">
        <v>1</v>
      </c>
      <c r="B8" s="133" t="s">
        <v>178</v>
      </c>
      <c r="C8" s="134"/>
      <c r="D8" s="125"/>
      <c r="E8" s="125"/>
      <c r="F8" s="125"/>
      <c r="G8" s="125">
        <f>SUM(G9:G20)</f>
        <v>0</v>
      </c>
      <c r="H8" s="135">
        <f aca="true" t="shared" si="8" ref="H8:H25">J8/I8*100</f>
        <v>48.971193415637856</v>
      </c>
      <c r="I8" s="125">
        <f aca="true" t="shared" si="9" ref="I8:Z8">SUM(I9:I20)</f>
        <v>1458</v>
      </c>
      <c r="J8" s="125">
        <f t="shared" si="9"/>
        <v>714</v>
      </c>
      <c r="K8" s="125">
        <f t="shared" si="9"/>
        <v>250</v>
      </c>
      <c r="L8" s="125">
        <f t="shared" si="9"/>
        <v>0</v>
      </c>
      <c r="M8" s="125">
        <f t="shared" si="9"/>
        <v>466</v>
      </c>
      <c r="N8" s="125">
        <f t="shared" si="9"/>
        <v>744</v>
      </c>
      <c r="O8" s="125">
        <f t="shared" si="9"/>
        <v>11</v>
      </c>
      <c r="P8" s="125">
        <f t="shared" si="9"/>
        <v>12</v>
      </c>
      <c r="Q8" s="125">
        <f t="shared" si="9"/>
        <v>5</v>
      </c>
      <c r="R8" s="125">
        <f t="shared" si="9"/>
        <v>10</v>
      </c>
      <c r="S8" s="125">
        <f t="shared" si="9"/>
        <v>4</v>
      </c>
      <c r="T8" s="125">
        <f t="shared" si="9"/>
        <v>2</v>
      </c>
      <c r="U8" s="125">
        <f t="shared" si="9"/>
        <v>6</v>
      </c>
      <c r="V8" s="125">
        <f t="shared" si="9"/>
        <v>5</v>
      </c>
      <c r="W8" s="125">
        <f t="shared" si="9"/>
        <v>5</v>
      </c>
      <c r="X8" s="125">
        <f t="shared" si="9"/>
        <v>0</v>
      </c>
      <c r="Y8" s="125">
        <f t="shared" si="9"/>
        <v>3</v>
      </c>
      <c r="Z8" s="125">
        <f t="shared" si="9"/>
        <v>0</v>
      </c>
      <c r="AB8" s="136">
        <f aca="true" t="shared" si="10" ref="AB8:CM8">SUM(AB9:AB20)</f>
        <v>1</v>
      </c>
      <c r="AC8" s="136">
        <f t="shared" si="10"/>
        <v>0</v>
      </c>
      <c r="AD8" s="136">
        <f t="shared" si="10"/>
        <v>0</v>
      </c>
      <c r="AE8" s="136">
        <f t="shared" si="10"/>
        <v>2</v>
      </c>
      <c r="AF8" s="136">
        <f t="shared" si="10"/>
        <v>0</v>
      </c>
      <c r="AG8" s="136">
        <f t="shared" si="10"/>
        <v>0</v>
      </c>
      <c r="AH8" s="136">
        <f t="shared" si="10"/>
        <v>1</v>
      </c>
      <c r="AI8" s="136">
        <f t="shared" si="10"/>
        <v>0</v>
      </c>
      <c r="AJ8" s="136">
        <f t="shared" si="10"/>
        <v>1</v>
      </c>
      <c r="AK8" s="136">
        <f t="shared" si="10"/>
        <v>0</v>
      </c>
      <c r="AL8" s="136">
        <f t="shared" si="10"/>
        <v>0</v>
      </c>
      <c r="AM8" s="136">
        <f t="shared" si="10"/>
        <v>0</v>
      </c>
      <c r="AO8" s="136">
        <f t="shared" si="10"/>
        <v>2</v>
      </c>
      <c r="AP8" s="136">
        <f t="shared" si="10"/>
        <v>3</v>
      </c>
      <c r="AQ8" s="136">
        <f t="shared" si="10"/>
        <v>2</v>
      </c>
      <c r="AR8" s="136">
        <f t="shared" si="10"/>
        <v>0</v>
      </c>
      <c r="AS8" s="136">
        <f t="shared" si="10"/>
        <v>1</v>
      </c>
      <c r="AT8" s="136">
        <f t="shared" si="10"/>
        <v>1</v>
      </c>
      <c r="AU8" s="136">
        <f t="shared" si="10"/>
        <v>0</v>
      </c>
      <c r="AV8" s="136">
        <f t="shared" si="10"/>
        <v>1</v>
      </c>
      <c r="AW8" s="136">
        <f t="shared" si="10"/>
        <v>1</v>
      </c>
      <c r="AX8" s="136">
        <f t="shared" si="10"/>
        <v>0</v>
      </c>
      <c r="AY8" s="136">
        <f t="shared" si="10"/>
        <v>1</v>
      </c>
      <c r="AZ8" s="136">
        <f t="shared" si="10"/>
        <v>0</v>
      </c>
      <c r="BB8" s="136">
        <f t="shared" si="10"/>
        <v>0</v>
      </c>
      <c r="BC8" s="136">
        <f t="shared" si="10"/>
        <v>0</v>
      </c>
      <c r="BD8" s="136">
        <f t="shared" si="10"/>
        <v>0</v>
      </c>
      <c r="BE8" s="136">
        <f t="shared" si="10"/>
        <v>0</v>
      </c>
      <c r="BF8" s="136">
        <f t="shared" si="10"/>
        <v>0</v>
      </c>
      <c r="BG8" s="136">
        <f t="shared" si="10"/>
        <v>0</v>
      </c>
      <c r="BH8" s="136">
        <f t="shared" si="10"/>
        <v>0</v>
      </c>
      <c r="BI8" s="136">
        <f t="shared" si="10"/>
        <v>0</v>
      </c>
      <c r="BJ8" s="136">
        <f t="shared" si="10"/>
        <v>0</v>
      </c>
      <c r="BK8" s="136">
        <f t="shared" si="10"/>
        <v>0</v>
      </c>
      <c r="BL8" s="136">
        <f t="shared" si="10"/>
        <v>0</v>
      </c>
      <c r="BM8" s="136">
        <f t="shared" si="10"/>
        <v>0</v>
      </c>
      <c r="BO8" s="136">
        <f t="shared" si="10"/>
        <v>0</v>
      </c>
      <c r="BP8" s="136">
        <f t="shared" si="10"/>
        <v>0</v>
      </c>
      <c r="BQ8" s="136">
        <f t="shared" si="10"/>
        <v>0</v>
      </c>
      <c r="BR8" s="136">
        <f t="shared" si="10"/>
        <v>0</v>
      </c>
      <c r="BS8" s="136">
        <f t="shared" si="10"/>
        <v>0</v>
      </c>
      <c r="BT8" s="136">
        <f t="shared" si="10"/>
        <v>0</v>
      </c>
      <c r="BU8" s="136">
        <f t="shared" si="10"/>
        <v>0</v>
      </c>
      <c r="BV8" s="136">
        <f t="shared" si="10"/>
        <v>0</v>
      </c>
      <c r="BW8" s="136">
        <f t="shared" si="10"/>
        <v>0</v>
      </c>
      <c r="BX8" s="136">
        <f t="shared" si="10"/>
        <v>0</v>
      </c>
      <c r="BY8" s="136">
        <f t="shared" si="10"/>
        <v>0</v>
      </c>
      <c r="BZ8" s="136">
        <f t="shared" si="10"/>
        <v>0</v>
      </c>
      <c r="CB8" s="136">
        <f t="shared" si="10"/>
        <v>0</v>
      </c>
      <c r="CC8" s="136">
        <f t="shared" si="10"/>
        <v>0</v>
      </c>
      <c r="CD8" s="136">
        <f t="shared" si="10"/>
        <v>0</v>
      </c>
      <c r="CE8" s="136">
        <f t="shared" si="10"/>
        <v>0</v>
      </c>
      <c r="CF8" s="136">
        <f t="shared" si="10"/>
        <v>0</v>
      </c>
      <c r="CG8" s="136">
        <f t="shared" si="10"/>
        <v>0</v>
      </c>
      <c r="CH8" s="136">
        <f t="shared" si="10"/>
        <v>0</v>
      </c>
      <c r="CI8" s="136">
        <f t="shared" si="10"/>
        <v>0</v>
      </c>
      <c r="CJ8" s="136">
        <f t="shared" si="10"/>
        <v>0</v>
      </c>
      <c r="CK8" s="136">
        <f t="shared" si="10"/>
        <v>0</v>
      </c>
      <c r="CL8" s="136">
        <f t="shared" si="10"/>
        <v>0</v>
      </c>
      <c r="CM8" s="136">
        <f t="shared" si="10"/>
        <v>0</v>
      </c>
    </row>
    <row r="9" spans="1:91" ht="13.5" customHeight="1">
      <c r="A9" s="137">
        <v>1.1</v>
      </c>
      <c r="B9" s="123" t="s">
        <v>179</v>
      </c>
      <c r="C9" s="118">
        <v>1</v>
      </c>
      <c r="D9" s="118"/>
      <c r="E9" s="118"/>
      <c r="F9" s="118"/>
      <c r="G9" s="118"/>
      <c r="H9" s="138">
        <f t="shared" si="8"/>
        <v>38.88888888888889</v>
      </c>
      <c r="I9" s="123">
        <f aca="true" t="shared" si="11" ref="I9:I20">J9+N9</f>
        <v>108</v>
      </c>
      <c r="J9" s="123">
        <f>O9*O$6+P9*P$6+Q9*Q$6+R9*R$6+S9*S$6+T9*T$6+U9*U$6+V9*V$6+W9*W$6+X9*X$6+Y9*Y$6+Z9*Z$6</f>
        <v>42</v>
      </c>
      <c r="K9" s="123">
        <v>30</v>
      </c>
      <c r="L9" s="123"/>
      <c r="M9" s="123">
        <v>12</v>
      </c>
      <c r="N9" s="123">
        <v>66</v>
      </c>
      <c r="O9" s="123">
        <v>3</v>
      </c>
      <c r="P9" s="123"/>
      <c r="Q9" s="123"/>
      <c r="R9" s="123"/>
      <c r="S9" s="123"/>
      <c r="T9" s="123"/>
      <c r="U9" s="123"/>
      <c r="V9" s="123"/>
      <c r="W9" s="123"/>
      <c r="X9" s="123"/>
      <c r="Y9" s="123"/>
      <c r="Z9" s="123"/>
      <c r="AB9" s="139">
        <f aca="true" t="shared" si="12" ref="AB9:AM20">IF(ISERROR(SEARCH(AB$7,$C9,1)),"-",IF(COUNTIF($C9,AB$7)=1,1,IF(ISERROR(SEARCH(CONCATENATE(AB$7,","),$C9,1)),IF(ISERROR(SEARCH(CONCATENATE(",",AB$7),$C9,1)),"-",1),1)))</f>
        <v>1</v>
      </c>
      <c r="AC9" s="139" t="str">
        <f t="shared" si="12"/>
        <v>-</v>
      </c>
      <c r="AD9" s="139" t="str">
        <f t="shared" si="12"/>
        <v>-</v>
      </c>
      <c r="AE9" s="139" t="str">
        <f t="shared" si="12"/>
        <v>-</v>
      </c>
      <c r="AF9" s="139" t="str">
        <f t="shared" si="12"/>
        <v>-</v>
      </c>
      <c r="AG9" s="139" t="str">
        <f t="shared" si="12"/>
        <v>-</v>
      </c>
      <c r="AH9" s="139" t="str">
        <f t="shared" si="12"/>
        <v>-</v>
      </c>
      <c r="AI9" s="139" t="str">
        <f t="shared" si="12"/>
        <v>-</v>
      </c>
      <c r="AJ9" s="139" t="str">
        <f t="shared" si="12"/>
        <v>-</v>
      </c>
      <c r="AK9" s="139" t="str">
        <f t="shared" si="12"/>
        <v>-</v>
      </c>
      <c r="AL9" s="139" t="str">
        <f t="shared" si="12"/>
        <v>-</v>
      </c>
      <c r="AM9" s="139" t="str">
        <f t="shared" si="12"/>
        <v>-</v>
      </c>
      <c r="AO9" s="139" t="str">
        <f aca="true" t="shared" si="13" ref="AO9:AZ20">IF(ISERROR(SEARCH(AO$7,$D9,1)),"-",IF(COUNTIF($D9,AO$7)=1,1,IF(ISERROR(SEARCH(CONCATENATE(AO$7,","),$D9,1)),IF(ISERROR(SEARCH(CONCATENATE(",",AO$7),$D9,1)),"-",1),1)))</f>
        <v>-</v>
      </c>
      <c r="AP9" s="139" t="str">
        <f t="shared" si="13"/>
        <v>-</v>
      </c>
      <c r="AQ9" s="139" t="str">
        <f t="shared" si="13"/>
        <v>-</v>
      </c>
      <c r="AR9" s="139" t="str">
        <f t="shared" si="13"/>
        <v>-</v>
      </c>
      <c r="AS9" s="139" t="str">
        <f t="shared" si="13"/>
        <v>-</v>
      </c>
      <c r="AT9" s="139" t="str">
        <f t="shared" si="13"/>
        <v>-</v>
      </c>
      <c r="AU9" s="139" t="str">
        <f t="shared" si="13"/>
        <v>-</v>
      </c>
      <c r="AV9" s="139" t="str">
        <f t="shared" si="13"/>
        <v>-</v>
      </c>
      <c r="AW9" s="139" t="str">
        <f t="shared" si="13"/>
        <v>-</v>
      </c>
      <c r="AX9" s="139" t="str">
        <f t="shared" si="13"/>
        <v>-</v>
      </c>
      <c r="AY9" s="139" t="str">
        <f t="shared" si="13"/>
        <v>-</v>
      </c>
      <c r="AZ9" s="139" t="str">
        <f t="shared" si="13"/>
        <v>-</v>
      </c>
      <c r="BB9" s="139" t="str">
        <f aca="true" t="shared" si="14" ref="BB9:BM20">IF(ISERROR(SEARCH(BB$7,$E9,1)),"-",IF(COUNTIF($E9,BB$7)=1,1,IF(ISERROR(SEARCH(CONCATENATE(BB$7,","),$E9,1)),IF(ISERROR(SEARCH(CONCATENATE(",",BB$7),$E9,1)),"-",1),1)))</f>
        <v>-</v>
      </c>
      <c r="BC9" s="139" t="str">
        <f t="shared" si="14"/>
        <v>-</v>
      </c>
      <c r="BD9" s="139" t="str">
        <f t="shared" si="14"/>
        <v>-</v>
      </c>
      <c r="BE9" s="139" t="str">
        <f t="shared" si="14"/>
        <v>-</v>
      </c>
      <c r="BF9" s="139" t="str">
        <f t="shared" si="14"/>
        <v>-</v>
      </c>
      <c r="BG9" s="139" t="str">
        <f t="shared" si="14"/>
        <v>-</v>
      </c>
      <c r="BH9" s="139" t="str">
        <f t="shared" si="14"/>
        <v>-</v>
      </c>
      <c r="BI9" s="139" t="str">
        <f t="shared" si="14"/>
        <v>-</v>
      </c>
      <c r="BJ9" s="139" t="str">
        <f t="shared" si="14"/>
        <v>-</v>
      </c>
      <c r="BK9" s="139" t="str">
        <f t="shared" si="14"/>
        <v>-</v>
      </c>
      <c r="BL9" s="139" t="str">
        <f t="shared" si="14"/>
        <v>-</v>
      </c>
      <c r="BM9" s="139" t="str">
        <f t="shared" si="14"/>
        <v>-</v>
      </c>
      <c r="BO9" s="139" t="str">
        <f aca="true" t="shared" si="15" ref="BO9:BZ20">IF(ISERROR(SEARCH(BO$7,$F9,1)),"-",IF(COUNTIF($F9,BO$7)=1,1,IF(ISERROR(SEARCH(CONCATENATE(BO$7,","),$F9,1)),IF(ISERROR(SEARCH(CONCATENATE(",",BO$7),$F9,1)),"-",1),1)))</f>
        <v>-</v>
      </c>
      <c r="BP9" s="139" t="str">
        <f t="shared" si="15"/>
        <v>-</v>
      </c>
      <c r="BQ9" s="139" t="str">
        <f t="shared" si="15"/>
        <v>-</v>
      </c>
      <c r="BR9" s="139" t="str">
        <f t="shared" si="15"/>
        <v>-</v>
      </c>
      <c r="BS9" s="139" t="str">
        <f t="shared" si="15"/>
        <v>-</v>
      </c>
      <c r="BT9" s="139" t="str">
        <f t="shared" si="15"/>
        <v>-</v>
      </c>
      <c r="BU9" s="139" t="str">
        <f t="shared" si="15"/>
        <v>-</v>
      </c>
      <c r="BV9" s="139" t="str">
        <f t="shared" si="15"/>
        <v>-</v>
      </c>
      <c r="BW9" s="139" t="str">
        <f t="shared" si="15"/>
        <v>-</v>
      </c>
      <c r="BX9" s="139" t="str">
        <f t="shared" si="15"/>
        <v>-</v>
      </c>
      <c r="BY9" s="139" t="str">
        <f t="shared" si="15"/>
        <v>-</v>
      </c>
      <c r="BZ9" s="139" t="str">
        <f t="shared" si="15"/>
        <v>-</v>
      </c>
      <c r="CB9" s="139"/>
      <c r="CC9" s="139"/>
      <c r="CD9" s="139"/>
      <c r="CE9" s="139"/>
      <c r="CF9" s="139"/>
      <c r="CG9" s="139"/>
      <c r="CH9" s="139"/>
      <c r="CI9" s="139"/>
      <c r="CJ9" s="139"/>
      <c r="CK9" s="139"/>
      <c r="CL9" s="139"/>
      <c r="CM9" s="139"/>
    </row>
    <row r="10" spans="1:91" ht="13.5" customHeight="1">
      <c r="A10" s="137">
        <v>2</v>
      </c>
      <c r="B10" s="123" t="s">
        <v>180</v>
      </c>
      <c r="C10" s="118"/>
      <c r="D10" s="118">
        <v>2</v>
      </c>
      <c r="E10" s="118"/>
      <c r="F10" s="118"/>
      <c r="G10" s="118"/>
      <c r="H10" s="138">
        <f t="shared" si="8"/>
        <v>44.44444444444444</v>
      </c>
      <c r="I10" s="123">
        <f t="shared" si="11"/>
        <v>54</v>
      </c>
      <c r="J10" s="123">
        <f>O10*O$6+P10*P$6+Q10*Q$6+R10*R$6+S10*S$6+T10*T$6+U10*U$6+V10*V$6+W10*W$6+X10*X$6+Y10*Y$6+Z10*Z$6</f>
        <v>24</v>
      </c>
      <c r="K10" s="123">
        <v>16</v>
      </c>
      <c r="L10" s="123"/>
      <c r="M10" s="123">
        <v>8</v>
      </c>
      <c r="N10" s="123">
        <v>30</v>
      </c>
      <c r="O10" s="123"/>
      <c r="P10" s="123">
        <v>3</v>
      </c>
      <c r="Q10" s="123"/>
      <c r="R10" s="123"/>
      <c r="S10" s="123"/>
      <c r="T10" s="123"/>
      <c r="U10" s="123"/>
      <c r="V10" s="123"/>
      <c r="W10" s="123"/>
      <c r="X10" s="123"/>
      <c r="Y10" s="123"/>
      <c r="Z10" s="123"/>
      <c r="AB10" s="139" t="str">
        <f t="shared" si="12"/>
        <v>-</v>
      </c>
      <c r="AC10" s="139" t="str">
        <f t="shared" si="12"/>
        <v>-</v>
      </c>
      <c r="AD10" s="139" t="str">
        <f t="shared" si="12"/>
        <v>-</v>
      </c>
      <c r="AE10" s="139" t="str">
        <f t="shared" si="12"/>
        <v>-</v>
      </c>
      <c r="AF10" s="139" t="str">
        <f t="shared" si="12"/>
        <v>-</v>
      </c>
      <c r="AG10" s="139" t="str">
        <f t="shared" si="12"/>
        <v>-</v>
      </c>
      <c r="AH10" s="139" t="str">
        <f t="shared" si="12"/>
        <v>-</v>
      </c>
      <c r="AI10" s="139" t="str">
        <f t="shared" si="12"/>
        <v>-</v>
      </c>
      <c r="AJ10" s="139" t="str">
        <f t="shared" si="12"/>
        <v>-</v>
      </c>
      <c r="AK10" s="139" t="str">
        <f t="shared" si="12"/>
        <v>-</v>
      </c>
      <c r="AL10" s="139" t="str">
        <f t="shared" si="12"/>
        <v>-</v>
      </c>
      <c r="AM10" s="139" t="str">
        <f t="shared" si="12"/>
        <v>-</v>
      </c>
      <c r="AO10" s="139" t="str">
        <f t="shared" si="13"/>
        <v>-</v>
      </c>
      <c r="AP10" s="139">
        <f t="shared" si="13"/>
        <v>1</v>
      </c>
      <c r="AQ10" s="139" t="str">
        <f t="shared" si="13"/>
        <v>-</v>
      </c>
      <c r="AR10" s="139" t="str">
        <f t="shared" si="13"/>
        <v>-</v>
      </c>
      <c r="AS10" s="139" t="str">
        <f t="shared" si="13"/>
        <v>-</v>
      </c>
      <c r="AT10" s="139" t="str">
        <f t="shared" si="13"/>
        <v>-</v>
      </c>
      <c r="AU10" s="139" t="str">
        <f t="shared" si="13"/>
        <v>-</v>
      </c>
      <c r="AV10" s="139" t="str">
        <f t="shared" si="13"/>
        <v>-</v>
      </c>
      <c r="AW10" s="139" t="str">
        <f t="shared" si="13"/>
        <v>-</v>
      </c>
      <c r="AX10" s="139" t="str">
        <f t="shared" si="13"/>
        <v>-</v>
      </c>
      <c r="AY10" s="139" t="str">
        <f t="shared" si="13"/>
        <v>-</v>
      </c>
      <c r="AZ10" s="139" t="str">
        <f t="shared" si="13"/>
        <v>-</v>
      </c>
      <c r="BB10" s="139" t="str">
        <f t="shared" si="14"/>
        <v>-</v>
      </c>
      <c r="BC10" s="139" t="str">
        <f t="shared" si="14"/>
        <v>-</v>
      </c>
      <c r="BD10" s="139" t="str">
        <f t="shared" si="14"/>
        <v>-</v>
      </c>
      <c r="BE10" s="139" t="str">
        <f t="shared" si="14"/>
        <v>-</v>
      </c>
      <c r="BF10" s="139" t="str">
        <f t="shared" si="14"/>
        <v>-</v>
      </c>
      <c r="BG10" s="139" t="str">
        <f t="shared" si="14"/>
        <v>-</v>
      </c>
      <c r="BH10" s="139" t="str">
        <f t="shared" si="14"/>
        <v>-</v>
      </c>
      <c r="BI10" s="139" t="str">
        <f t="shared" si="14"/>
        <v>-</v>
      </c>
      <c r="BJ10" s="139" t="str">
        <f t="shared" si="14"/>
        <v>-</v>
      </c>
      <c r="BK10" s="139" t="str">
        <f t="shared" si="14"/>
        <v>-</v>
      </c>
      <c r="BL10" s="139" t="str">
        <f t="shared" si="14"/>
        <v>-</v>
      </c>
      <c r="BM10" s="139" t="str">
        <f t="shared" si="14"/>
        <v>-</v>
      </c>
      <c r="BO10" s="139" t="str">
        <f t="shared" si="15"/>
        <v>-</v>
      </c>
      <c r="BP10" s="139" t="str">
        <f t="shared" si="15"/>
        <v>-</v>
      </c>
      <c r="BQ10" s="139" t="str">
        <f t="shared" si="15"/>
        <v>-</v>
      </c>
      <c r="BR10" s="139" t="str">
        <f t="shared" si="15"/>
        <v>-</v>
      </c>
      <c r="BS10" s="139" t="str">
        <f t="shared" si="15"/>
        <v>-</v>
      </c>
      <c r="BT10" s="139" t="str">
        <f t="shared" si="15"/>
        <v>-</v>
      </c>
      <c r="BU10" s="139" t="str">
        <f t="shared" si="15"/>
        <v>-</v>
      </c>
      <c r="BV10" s="139" t="str">
        <f t="shared" si="15"/>
        <v>-</v>
      </c>
      <c r="BW10" s="139" t="str">
        <f t="shared" si="15"/>
        <v>-</v>
      </c>
      <c r="BX10" s="139" t="str">
        <f t="shared" si="15"/>
        <v>-</v>
      </c>
      <c r="BY10" s="139" t="str">
        <f t="shared" si="15"/>
        <v>-</v>
      </c>
      <c r="BZ10" s="139" t="str">
        <f t="shared" si="15"/>
        <v>-</v>
      </c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</row>
    <row r="11" spans="1:91" ht="13.5" customHeight="1">
      <c r="A11" s="137">
        <v>3</v>
      </c>
      <c r="B11" s="123" t="s">
        <v>181</v>
      </c>
      <c r="C11" s="118"/>
      <c r="D11" s="118">
        <v>1</v>
      </c>
      <c r="E11" s="118"/>
      <c r="F11" s="118"/>
      <c r="G11" s="118"/>
      <c r="H11" s="138">
        <f t="shared" si="8"/>
        <v>51.85185185185185</v>
      </c>
      <c r="I11" s="123">
        <f t="shared" si="11"/>
        <v>81</v>
      </c>
      <c r="J11" s="123">
        <f aca="true" t="shared" si="16" ref="J11:J20">O11*O$6+P11*P$6+Q11*Q$6+R11*R$6+S11*S$6+T11*T$6+U11*U$6+V11*V$6+W11*W$6+X11*X$6+Y11*Y$6+Z11*Z$6</f>
        <v>42</v>
      </c>
      <c r="K11" s="123">
        <v>30</v>
      </c>
      <c r="L11" s="123"/>
      <c r="M11" s="123">
        <v>12</v>
      </c>
      <c r="N11" s="123">
        <v>39</v>
      </c>
      <c r="O11" s="123">
        <v>3</v>
      </c>
      <c r="P11" s="123"/>
      <c r="Q11" s="123"/>
      <c r="R11" s="123"/>
      <c r="S11" s="123"/>
      <c r="T11" s="123"/>
      <c r="U11" s="123"/>
      <c r="V11" s="123"/>
      <c r="W11" s="123"/>
      <c r="X11" s="123"/>
      <c r="Y11" s="123"/>
      <c r="Z11" s="123"/>
      <c r="AB11" s="139" t="str">
        <f t="shared" si="12"/>
        <v>-</v>
      </c>
      <c r="AC11" s="139" t="str">
        <f t="shared" si="12"/>
        <v>-</v>
      </c>
      <c r="AD11" s="139" t="str">
        <f t="shared" si="12"/>
        <v>-</v>
      </c>
      <c r="AE11" s="139" t="str">
        <f t="shared" si="12"/>
        <v>-</v>
      </c>
      <c r="AF11" s="139" t="str">
        <f t="shared" si="12"/>
        <v>-</v>
      </c>
      <c r="AG11" s="139" t="str">
        <f t="shared" si="12"/>
        <v>-</v>
      </c>
      <c r="AH11" s="139" t="str">
        <f t="shared" si="12"/>
        <v>-</v>
      </c>
      <c r="AI11" s="139" t="str">
        <f t="shared" si="12"/>
        <v>-</v>
      </c>
      <c r="AJ11" s="139" t="str">
        <f t="shared" si="12"/>
        <v>-</v>
      </c>
      <c r="AK11" s="139" t="str">
        <f t="shared" si="12"/>
        <v>-</v>
      </c>
      <c r="AL11" s="139" t="str">
        <f t="shared" si="12"/>
        <v>-</v>
      </c>
      <c r="AM11" s="139" t="str">
        <f t="shared" si="12"/>
        <v>-</v>
      </c>
      <c r="AO11" s="139">
        <f t="shared" si="13"/>
        <v>1</v>
      </c>
      <c r="AP11" s="139" t="str">
        <f t="shared" si="13"/>
        <v>-</v>
      </c>
      <c r="AQ11" s="139" t="str">
        <f t="shared" si="13"/>
        <v>-</v>
      </c>
      <c r="AR11" s="139" t="str">
        <f t="shared" si="13"/>
        <v>-</v>
      </c>
      <c r="AS11" s="139" t="str">
        <f t="shared" si="13"/>
        <v>-</v>
      </c>
      <c r="AT11" s="139" t="str">
        <f t="shared" si="13"/>
        <v>-</v>
      </c>
      <c r="AU11" s="139" t="str">
        <f t="shared" si="13"/>
        <v>-</v>
      </c>
      <c r="AV11" s="139" t="str">
        <f t="shared" si="13"/>
        <v>-</v>
      </c>
      <c r="AW11" s="139" t="str">
        <f t="shared" si="13"/>
        <v>-</v>
      </c>
      <c r="AX11" s="139" t="str">
        <f t="shared" si="13"/>
        <v>-</v>
      </c>
      <c r="AY11" s="139" t="str">
        <f t="shared" si="13"/>
        <v>-</v>
      </c>
      <c r="AZ11" s="139" t="str">
        <f t="shared" si="13"/>
        <v>-</v>
      </c>
      <c r="BB11" s="139" t="str">
        <f t="shared" si="14"/>
        <v>-</v>
      </c>
      <c r="BC11" s="139" t="str">
        <f t="shared" si="14"/>
        <v>-</v>
      </c>
      <c r="BD11" s="139" t="str">
        <f t="shared" si="14"/>
        <v>-</v>
      </c>
      <c r="BE11" s="139" t="str">
        <f t="shared" si="14"/>
        <v>-</v>
      </c>
      <c r="BF11" s="139" t="str">
        <f t="shared" si="14"/>
        <v>-</v>
      </c>
      <c r="BG11" s="139" t="str">
        <f t="shared" si="14"/>
        <v>-</v>
      </c>
      <c r="BH11" s="139" t="str">
        <f t="shared" si="14"/>
        <v>-</v>
      </c>
      <c r="BI11" s="139" t="str">
        <f t="shared" si="14"/>
        <v>-</v>
      </c>
      <c r="BJ11" s="139" t="str">
        <f t="shared" si="14"/>
        <v>-</v>
      </c>
      <c r="BK11" s="139" t="str">
        <f t="shared" si="14"/>
        <v>-</v>
      </c>
      <c r="BL11" s="139" t="str">
        <f t="shared" si="14"/>
        <v>-</v>
      </c>
      <c r="BM11" s="139" t="str">
        <f t="shared" si="14"/>
        <v>-</v>
      </c>
      <c r="BO11" s="139" t="str">
        <f t="shared" si="15"/>
        <v>-</v>
      </c>
      <c r="BP11" s="139" t="str">
        <f t="shared" si="15"/>
        <v>-</v>
      </c>
      <c r="BQ11" s="139" t="str">
        <f t="shared" si="15"/>
        <v>-</v>
      </c>
      <c r="BR11" s="139" t="str">
        <f t="shared" si="15"/>
        <v>-</v>
      </c>
      <c r="BS11" s="139" t="str">
        <f t="shared" si="15"/>
        <v>-</v>
      </c>
      <c r="BT11" s="139" t="str">
        <f t="shared" si="15"/>
        <v>-</v>
      </c>
      <c r="BU11" s="139" t="str">
        <f t="shared" si="15"/>
        <v>-</v>
      </c>
      <c r="BV11" s="139" t="str">
        <f t="shared" si="15"/>
        <v>-</v>
      </c>
      <c r="BW11" s="139" t="str">
        <f t="shared" si="15"/>
        <v>-</v>
      </c>
      <c r="BX11" s="139" t="str">
        <f t="shared" si="15"/>
        <v>-</v>
      </c>
      <c r="BY11" s="139" t="str">
        <f t="shared" si="15"/>
        <v>-</v>
      </c>
      <c r="BZ11" s="139" t="str">
        <f t="shared" si="15"/>
        <v>-</v>
      </c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/>
    </row>
    <row r="12" spans="1:91" ht="13.5" customHeight="1">
      <c r="A12" s="137">
        <v>4</v>
      </c>
      <c r="B12" s="123" t="s">
        <v>182</v>
      </c>
      <c r="C12" s="118">
        <v>4</v>
      </c>
      <c r="D12" s="118"/>
      <c r="E12" s="118"/>
      <c r="F12" s="118"/>
      <c r="G12" s="118"/>
      <c r="H12" s="138">
        <f t="shared" si="8"/>
        <v>51.85185185185185</v>
      </c>
      <c r="I12" s="123">
        <f t="shared" si="11"/>
        <v>108</v>
      </c>
      <c r="J12" s="123">
        <f t="shared" si="16"/>
        <v>56</v>
      </c>
      <c r="K12" s="123">
        <v>42</v>
      </c>
      <c r="L12" s="123"/>
      <c r="M12" s="123">
        <v>14</v>
      </c>
      <c r="N12" s="123">
        <v>52</v>
      </c>
      <c r="O12" s="123"/>
      <c r="P12" s="123"/>
      <c r="Q12" s="123"/>
      <c r="R12" s="123">
        <v>4</v>
      </c>
      <c r="S12" s="123"/>
      <c r="T12" s="123"/>
      <c r="U12" s="123"/>
      <c r="V12" s="123"/>
      <c r="W12" s="123"/>
      <c r="X12" s="123"/>
      <c r="Y12" s="123"/>
      <c r="Z12" s="123"/>
      <c r="AB12" s="139" t="str">
        <f t="shared" si="12"/>
        <v>-</v>
      </c>
      <c r="AC12" s="139" t="str">
        <f t="shared" si="12"/>
        <v>-</v>
      </c>
      <c r="AD12" s="139" t="str">
        <f t="shared" si="12"/>
        <v>-</v>
      </c>
      <c r="AE12" s="139">
        <f t="shared" si="12"/>
        <v>1</v>
      </c>
      <c r="AF12" s="139" t="str">
        <f t="shared" si="12"/>
        <v>-</v>
      </c>
      <c r="AG12" s="139" t="str">
        <f t="shared" si="12"/>
        <v>-</v>
      </c>
      <c r="AH12" s="139" t="str">
        <f t="shared" si="12"/>
        <v>-</v>
      </c>
      <c r="AI12" s="139" t="str">
        <f t="shared" si="12"/>
        <v>-</v>
      </c>
      <c r="AJ12" s="139" t="str">
        <f t="shared" si="12"/>
        <v>-</v>
      </c>
      <c r="AK12" s="139" t="str">
        <f t="shared" si="12"/>
        <v>-</v>
      </c>
      <c r="AL12" s="139" t="str">
        <f t="shared" si="12"/>
        <v>-</v>
      </c>
      <c r="AM12" s="139" t="str">
        <f t="shared" si="12"/>
        <v>-</v>
      </c>
      <c r="AO12" s="139" t="str">
        <f t="shared" si="13"/>
        <v>-</v>
      </c>
      <c r="AP12" s="139" t="str">
        <f t="shared" si="13"/>
        <v>-</v>
      </c>
      <c r="AQ12" s="139" t="str">
        <f t="shared" si="13"/>
        <v>-</v>
      </c>
      <c r="AR12" s="139" t="str">
        <f t="shared" si="13"/>
        <v>-</v>
      </c>
      <c r="AS12" s="139" t="str">
        <f t="shared" si="13"/>
        <v>-</v>
      </c>
      <c r="AT12" s="139" t="str">
        <f t="shared" si="13"/>
        <v>-</v>
      </c>
      <c r="AU12" s="139" t="str">
        <f t="shared" si="13"/>
        <v>-</v>
      </c>
      <c r="AV12" s="139" t="str">
        <f t="shared" si="13"/>
        <v>-</v>
      </c>
      <c r="AW12" s="139" t="str">
        <f t="shared" si="13"/>
        <v>-</v>
      </c>
      <c r="AX12" s="139" t="str">
        <f t="shared" si="13"/>
        <v>-</v>
      </c>
      <c r="AY12" s="139" t="str">
        <f t="shared" si="13"/>
        <v>-</v>
      </c>
      <c r="AZ12" s="139" t="str">
        <f t="shared" si="13"/>
        <v>-</v>
      </c>
      <c r="BB12" s="139" t="str">
        <f t="shared" si="14"/>
        <v>-</v>
      </c>
      <c r="BC12" s="139" t="str">
        <f t="shared" si="14"/>
        <v>-</v>
      </c>
      <c r="BD12" s="139" t="str">
        <f t="shared" si="14"/>
        <v>-</v>
      </c>
      <c r="BE12" s="139" t="str">
        <f t="shared" si="14"/>
        <v>-</v>
      </c>
      <c r="BF12" s="139" t="str">
        <f t="shared" si="14"/>
        <v>-</v>
      </c>
      <c r="BG12" s="139" t="str">
        <f t="shared" si="14"/>
        <v>-</v>
      </c>
      <c r="BH12" s="139" t="str">
        <f t="shared" si="14"/>
        <v>-</v>
      </c>
      <c r="BI12" s="139" t="str">
        <f t="shared" si="14"/>
        <v>-</v>
      </c>
      <c r="BJ12" s="139" t="str">
        <f t="shared" si="14"/>
        <v>-</v>
      </c>
      <c r="BK12" s="139" t="str">
        <f t="shared" si="14"/>
        <v>-</v>
      </c>
      <c r="BL12" s="139" t="str">
        <f t="shared" si="14"/>
        <v>-</v>
      </c>
      <c r="BM12" s="139" t="str">
        <f t="shared" si="14"/>
        <v>-</v>
      </c>
      <c r="BO12" s="139" t="str">
        <f t="shared" si="15"/>
        <v>-</v>
      </c>
      <c r="BP12" s="139" t="str">
        <f t="shared" si="15"/>
        <v>-</v>
      </c>
      <c r="BQ12" s="139" t="str">
        <f t="shared" si="15"/>
        <v>-</v>
      </c>
      <c r="BR12" s="139" t="str">
        <f t="shared" si="15"/>
        <v>-</v>
      </c>
      <c r="BS12" s="139" t="str">
        <f t="shared" si="15"/>
        <v>-</v>
      </c>
      <c r="BT12" s="139" t="str">
        <f t="shared" si="15"/>
        <v>-</v>
      </c>
      <c r="BU12" s="139" t="str">
        <f t="shared" si="15"/>
        <v>-</v>
      </c>
      <c r="BV12" s="139" t="str">
        <f t="shared" si="15"/>
        <v>-</v>
      </c>
      <c r="BW12" s="139" t="str">
        <f t="shared" si="15"/>
        <v>-</v>
      </c>
      <c r="BX12" s="139" t="str">
        <f t="shared" si="15"/>
        <v>-</v>
      </c>
      <c r="BY12" s="139" t="str">
        <f t="shared" si="15"/>
        <v>-</v>
      </c>
      <c r="BZ12" s="139" t="str">
        <f t="shared" si="15"/>
        <v>-</v>
      </c>
      <c r="CB12" s="139"/>
      <c r="CC12" s="139"/>
      <c r="CD12" s="139"/>
      <c r="CE12" s="139"/>
      <c r="CF12" s="139"/>
      <c r="CG12" s="139"/>
      <c r="CH12" s="139"/>
      <c r="CI12" s="139"/>
      <c r="CJ12" s="139"/>
      <c r="CK12" s="139"/>
      <c r="CL12" s="139"/>
      <c r="CM12" s="139"/>
    </row>
    <row r="13" spans="1:91" ht="13.5" customHeight="1">
      <c r="A13" s="137">
        <v>5</v>
      </c>
      <c r="B13" s="123" t="s">
        <v>183</v>
      </c>
      <c r="C13" s="118"/>
      <c r="D13" s="118">
        <v>11</v>
      </c>
      <c r="E13" s="118"/>
      <c r="F13" s="118"/>
      <c r="G13" s="118"/>
      <c r="H13" s="138">
        <f t="shared" si="8"/>
        <v>44.44444444444444</v>
      </c>
      <c r="I13" s="123">
        <f t="shared" si="11"/>
        <v>54</v>
      </c>
      <c r="J13" s="123">
        <f t="shared" si="16"/>
        <v>24</v>
      </c>
      <c r="K13" s="123">
        <v>16</v>
      </c>
      <c r="L13" s="123"/>
      <c r="M13" s="123">
        <v>8</v>
      </c>
      <c r="N13" s="123">
        <v>30</v>
      </c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>
        <v>3</v>
      </c>
      <c r="Z13" s="123"/>
      <c r="AB13" s="139" t="str">
        <f t="shared" si="12"/>
        <v>-</v>
      </c>
      <c r="AC13" s="139" t="str">
        <f t="shared" si="12"/>
        <v>-</v>
      </c>
      <c r="AD13" s="139" t="str">
        <f t="shared" si="12"/>
        <v>-</v>
      </c>
      <c r="AE13" s="139" t="str">
        <f t="shared" si="12"/>
        <v>-</v>
      </c>
      <c r="AF13" s="139" t="str">
        <f t="shared" si="12"/>
        <v>-</v>
      </c>
      <c r="AG13" s="139" t="str">
        <f t="shared" si="12"/>
        <v>-</v>
      </c>
      <c r="AH13" s="139" t="str">
        <f t="shared" si="12"/>
        <v>-</v>
      </c>
      <c r="AI13" s="139" t="str">
        <f t="shared" si="12"/>
        <v>-</v>
      </c>
      <c r="AJ13" s="139" t="str">
        <f t="shared" si="12"/>
        <v>-</v>
      </c>
      <c r="AK13" s="139" t="str">
        <f t="shared" si="12"/>
        <v>-</v>
      </c>
      <c r="AL13" s="139" t="str">
        <f t="shared" si="12"/>
        <v>-</v>
      </c>
      <c r="AM13" s="139" t="str">
        <f t="shared" si="12"/>
        <v>-</v>
      </c>
      <c r="AO13" s="139" t="str">
        <f t="shared" si="13"/>
        <v>-</v>
      </c>
      <c r="AP13" s="139" t="str">
        <f t="shared" si="13"/>
        <v>-</v>
      </c>
      <c r="AQ13" s="139" t="str">
        <f t="shared" si="13"/>
        <v>-</v>
      </c>
      <c r="AR13" s="139" t="str">
        <f t="shared" si="13"/>
        <v>-</v>
      </c>
      <c r="AS13" s="139" t="str">
        <f t="shared" si="13"/>
        <v>-</v>
      </c>
      <c r="AT13" s="139" t="str">
        <f t="shared" si="13"/>
        <v>-</v>
      </c>
      <c r="AU13" s="139" t="str">
        <f t="shared" si="13"/>
        <v>-</v>
      </c>
      <c r="AV13" s="139" t="str">
        <f t="shared" si="13"/>
        <v>-</v>
      </c>
      <c r="AW13" s="139" t="str">
        <f t="shared" si="13"/>
        <v>-</v>
      </c>
      <c r="AX13" s="139" t="str">
        <f t="shared" si="13"/>
        <v>-</v>
      </c>
      <c r="AY13" s="139">
        <f t="shared" si="13"/>
        <v>1</v>
      </c>
      <c r="AZ13" s="139" t="str">
        <f t="shared" si="13"/>
        <v>-</v>
      </c>
      <c r="BB13" s="139" t="str">
        <f t="shared" si="14"/>
        <v>-</v>
      </c>
      <c r="BC13" s="139" t="str">
        <f t="shared" si="14"/>
        <v>-</v>
      </c>
      <c r="BD13" s="139" t="str">
        <f t="shared" si="14"/>
        <v>-</v>
      </c>
      <c r="BE13" s="139" t="str">
        <f t="shared" si="14"/>
        <v>-</v>
      </c>
      <c r="BF13" s="139" t="str">
        <f t="shared" si="14"/>
        <v>-</v>
      </c>
      <c r="BG13" s="139" t="str">
        <f t="shared" si="14"/>
        <v>-</v>
      </c>
      <c r="BH13" s="139" t="str">
        <f t="shared" si="14"/>
        <v>-</v>
      </c>
      <c r="BI13" s="139" t="str">
        <f t="shared" si="14"/>
        <v>-</v>
      </c>
      <c r="BJ13" s="139" t="str">
        <f t="shared" si="14"/>
        <v>-</v>
      </c>
      <c r="BK13" s="139" t="str">
        <f t="shared" si="14"/>
        <v>-</v>
      </c>
      <c r="BL13" s="139" t="str">
        <f t="shared" si="14"/>
        <v>-</v>
      </c>
      <c r="BM13" s="139" t="str">
        <f t="shared" si="14"/>
        <v>-</v>
      </c>
      <c r="BO13" s="139" t="str">
        <f t="shared" si="15"/>
        <v>-</v>
      </c>
      <c r="BP13" s="139" t="str">
        <f t="shared" si="15"/>
        <v>-</v>
      </c>
      <c r="BQ13" s="139" t="str">
        <f t="shared" si="15"/>
        <v>-</v>
      </c>
      <c r="BR13" s="139" t="str">
        <f t="shared" si="15"/>
        <v>-</v>
      </c>
      <c r="BS13" s="139" t="str">
        <f t="shared" si="15"/>
        <v>-</v>
      </c>
      <c r="BT13" s="139" t="str">
        <f t="shared" si="15"/>
        <v>-</v>
      </c>
      <c r="BU13" s="139" t="str">
        <f t="shared" si="15"/>
        <v>-</v>
      </c>
      <c r="BV13" s="139" t="str">
        <f t="shared" si="15"/>
        <v>-</v>
      </c>
      <c r="BW13" s="139" t="str">
        <f t="shared" si="15"/>
        <v>-</v>
      </c>
      <c r="BX13" s="139" t="str">
        <f t="shared" si="15"/>
        <v>-</v>
      </c>
      <c r="BY13" s="139" t="str">
        <f t="shared" si="15"/>
        <v>-</v>
      </c>
      <c r="BZ13" s="139" t="str">
        <f t="shared" si="15"/>
        <v>-</v>
      </c>
      <c r="CB13" s="139"/>
      <c r="CC13" s="139"/>
      <c r="CD13" s="139"/>
      <c r="CE13" s="139"/>
      <c r="CF13" s="139"/>
      <c r="CG13" s="139"/>
      <c r="CH13" s="139"/>
      <c r="CI13" s="139"/>
      <c r="CJ13" s="139"/>
      <c r="CK13" s="139"/>
      <c r="CL13" s="139"/>
      <c r="CM13" s="139"/>
    </row>
    <row r="14" spans="1:91" ht="13.5" customHeight="1">
      <c r="A14" s="137">
        <v>6</v>
      </c>
      <c r="B14" s="123" t="s">
        <v>184</v>
      </c>
      <c r="C14" s="118"/>
      <c r="D14" s="118">
        <v>5</v>
      </c>
      <c r="E14" s="118"/>
      <c r="F14" s="118"/>
      <c r="G14" s="118"/>
      <c r="H14" s="138">
        <f t="shared" si="8"/>
        <v>29.629629629629626</v>
      </c>
      <c r="I14" s="123">
        <f t="shared" si="11"/>
        <v>54</v>
      </c>
      <c r="J14" s="123">
        <f t="shared" si="16"/>
        <v>16</v>
      </c>
      <c r="K14" s="123">
        <v>10</v>
      </c>
      <c r="L14" s="123"/>
      <c r="M14" s="123">
        <v>8</v>
      </c>
      <c r="N14" s="123">
        <v>38</v>
      </c>
      <c r="O14" s="123"/>
      <c r="P14" s="123"/>
      <c r="Q14" s="123"/>
      <c r="R14" s="123"/>
      <c r="S14" s="123">
        <v>2</v>
      </c>
      <c r="T14" s="123"/>
      <c r="U14" s="123"/>
      <c r="V14" s="123"/>
      <c r="W14" s="123"/>
      <c r="X14" s="123"/>
      <c r="Y14" s="123"/>
      <c r="Z14" s="123"/>
      <c r="AB14" s="139" t="str">
        <f t="shared" si="12"/>
        <v>-</v>
      </c>
      <c r="AC14" s="139" t="str">
        <f t="shared" si="12"/>
        <v>-</v>
      </c>
      <c r="AD14" s="139" t="str">
        <f t="shared" si="12"/>
        <v>-</v>
      </c>
      <c r="AE14" s="139" t="str">
        <f t="shared" si="12"/>
        <v>-</v>
      </c>
      <c r="AF14" s="139" t="str">
        <f t="shared" si="12"/>
        <v>-</v>
      </c>
      <c r="AG14" s="139" t="str">
        <f t="shared" si="12"/>
        <v>-</v>
      </c>
      <c r="AH14" s="139" t="str">
        <f t="shared" si="12"/>
        <v>-</v>
      </c>
      <c r="AI14" s="139" t="str">
        <f t="shared" si="12"/>
        <v>-</v>
      </c>
      <c r="AJ14" s="139" t="str">
        <f t="shared" si="12"/>
        <v>-</v>
      </c>
      <c r="AK14" s="139" t="str">
        <f t="shared" si="12"/>
        <v>-</v>
      </c>
      <c r="AL14" s="139" t="str">
        <f t="shared" si="12"/>
        <v>-</v>
      </c>
      <c r="AM14" s="139" t="str">
        <f t="shared" si="12"/>
        <v>-</v>
      </c>
      <c r="AO14" s="139" t="str">
        <f t="shared" si="13"/>
        <v>-</v>
      </c>
      <c r="AP14" s="139" t="str">
        <f t="shared" si="13"/>
        <v>-</v>
      </c>
      <c r="AQ14" s="139" t="str">
        <f t="shared" si="13"/>
        <v>-</v>
      </c>
      <c r="AR14" s="139" t="str">
        <f t="shared" si="13"/>
        <v>-</v>
      </c>
      <c r="AS14" s="139">
        <f t="shared" si="13"/>
        <v>1</v>
      </c>
      <c r="AT14" s="139" t="str">
        <f t="shared" si="13"/>
        <v>-</v>
      </c>
      <c r="AU14" s="139" t="str">
        <f t="shared" si="13"/>
        <v>-</v>
      </c>
      <c r="AV14" s="139" t="str">
        <f t="shared" si="13"/>
        <v>-</v>
      </c>
      <c r="AW14" s="139" t="str">
        <f t="shared" si="13"/>
        <v>-</v>
      </c>
      <c r="AX14" s="139" t="str">
        <f t="shared" si="13"/>
        <v>-</v>
      </c>
      <c r="AY14" s="139" t="str">
        <f t="shared" si="13"/>
        <v>-</v>
      </c>
      <c r="AZ14" s="139" t="str">
        <f t="shared" si="13"/>
        <v>-</v>
      </c>
      <c r="BB14" s="139" t="str">
        <f t="shared" si="14"/>
        <v>-</v>
      </c>
      <c r="BC14" s="139" t="str">
        <f t="shared" si="14"/>
        <v>-</v>
      </c>
      <c r="BD14" s="139" t="str">
        <f t="shared" si="14"/>
        <v>-</v>
      </c>
      <c r="BE14" s="139" t="str">
        <f t="shared" si="14"/>
        <v>-</v>
      </c>
      <c r="BF14" s="139" t="str">
        <f t="shared" si="14"/>
        <v>-</v>
      </c>
      <c r="BG14" s="139" t="str">
        <f t="shared" si="14"/>
        <v>-</v>
      </c>
      <c r="BH14" s="139" t="str">
        <f t="shared" si="14"/>
        <v>-</v>
      </c>
      <c r="BI14" s="139" t="str">
        <f t="shared" si="14"/>
        <v>-</v>
      </c>
      <c r="BJ14" s="139" t="str">
        <f t="shared" si="14"/>
        <v>-</v>
      </c>
      <c r="BK14" s="139" t="str">
        <f t="shared" si="14"/>
        <v>-</v>
      </c>
      <c r="BL14" s="139" t="str">
        <f t="shared" si="14"/>
        <v>-</v>
      </c>
      <c r="BM14" s="139" t="str">
        <f t="shared" si="14"/>
        <v>-</v>
      </c>
      <c r="BO14" s="139" t="str">
        <f t="shared" si="15"/>
        <v>-</v>
      </c>
      <c r="BP14" s="139" t="str">
        <f t="shared" si="15"/>
        <v>-</v>
      </c>
      <c r="BQ14" s="139" t="str">
        <f t="shared" si="15"/>
        <v>-</v>
      </c>
      <c r="BR14" s="139" t="str">
        <f t="shared" si="15"/>
        <v>-</v>
      </c>
      <c r="BS14" s="139" t="str">
        <f t="shared" si="15"/>
        <v>-</v>
      </c>
      <c r="BT14" s="139" t="str">
        <f t="shared" si="15"/>
        <v>-</v>
      </c>
      <c r="BU14" s="139" t="str">
        <f t="shared" si="15"/>
        <v>-</v>
      </c>
      <c r="BV14" s="139" t="str">
        <f t="shared" si="15"/>
        <v>-</v>
      </c>
      <c r="BW14" s="139" t="str">
        <f t="shared" si="15"/>
        <v>-</v>
      </c>
      <c r="BX14" s="139" t="str">
        <f t="shared" si="15"/>
        <v>-</v>
      </c>
      <c r="BY14" s="139" t="str">
        <f t="shared" si="15"/>
        <v>-</v>
      </c>
      <c r="BZ14" s="139" t="str">
        <f t="shared" si="15"/>
        <v>-</v>
      </c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</row>
    <row r="15" spans="1:91" ht="13.5" customHeight="1">
      <c r="A15" s="137">
        <v>7</v>
      </c>
      <c r="B15" s="123" t="s">
        <v>185</v>
      </c>
      <c r="C15" s="118">
        <v>7</v>
      </c>
      <c r="D15" s="118"/>
      <c r="E15" s="118"/>
      <c r="F15" s="118"/>
      <c r="G15" s="118"/>
      <c r="H15" s="138">
        <f t="shared" si="8"/>
        <v>51.85185185185185</v>
      </c>
      <c r="I15" s="123">
        <f t="shared" si="11"/>
        <v>108</v>
      </c>
      <c r="J15" s="123">
        <f t="shared" si="16"/>
        <v>56</v>
      </c>
      <c r="K15" s="123">
        <v>42</v>
      </c>
      <c r="L15" s="123"/>
      <c r="M15" s="123">
        <v>14</v>
      </c>
      <c r="N15" s="123">
        <v>52</v>
      </c>
      <c r="O15" s="123"/>
      <c r="P15" s="123"/>
      <c r="Q15" s="123"/>
      <c r="R15" s="123"/>
      <c r="S15" s="123"/>
      <c r="T15" s="123"/>
      <c r="U15" s="123">
        <v>4</v>
      </c>
      <c r="V15" s="123"/>
      <c r="W15" s="123"/>
      <c r="X15" s="123"/>
      <c r="Y15" s="123"/>
      <c r="Z15" s="123"/>
      <c r="AB15" s="139" t="str">
        <f t="shared" si="12"/>
        <v>-</v>
      </c>
      <c r="AC15" s="139" t="str">
        <f t="shared" si="12"/>
        <v>-</v>
      </c>
      <c r="AD15" s="139" t="str">
        <f t="shared" si="12"/>
        <v>-</v>
      </c>
      <c r="AE15" s="139" t="str">
        <f t="shared" si="12"/>
        <v>-</v>
      </c>
      <c r="AF15" s="139" t="str">
        <f t="shared" si="12"/>
        <v>-</v>
      </c>
      <c r="AG15" s="139" t="str">
        <f t="shared" si="12"/>
        <v>-</v>
      </c>
      <c r="AH15" s="139">
        <f t="shared" si="12"/>
        <v>1</v>
      </c>
      <c r="AI15" s="139" t="str">
        <f t="shared" si="12"/>
        <v>-</v>
      </c>
      <c r="AJ15" s="139" t="str">
        <f t="shared" si="12"/>
        <v>-</v>
      </c>
      <c r="AK15" s="139" t="str">
        <f t="shared" si="12"/>
        <v>-</v>
      </c>
      <c r="AL15" s="139" t="str">
        <f t="shared" si="12"/>
        <v>-</v>
      </c>
      <c r="AM15" s="139" t="str">
        <f t="shared" si="12"/>
        <v>-</v>
      </c>
      <c r="AO15" s="139" t="str">
        <f t="shared" si="13"/>
        <v>-</v>
      </c>
      <c r="AP15" s="139" t="str">
        <f t="shared" si="13"/>
        <v>-</v>
      </c>
      <c r="AQ15" s="139" t="str">
        <f t="shared" si="13"/>
        <v>-</v>
      </c>
      <c r="AR15" s="139" t="str">
        <f t="shared" si="13"/>
        <v>-</v>
      </c>
      <c r="AS15" s="139" t="str">
        <f t="shared" si="13"/>
        <v>-</v>
      </c>
      <c r="AT15" s="139" t="str">
        <f t="shared" si="13"/>
        <v>-</v>
      </c>
      <c r="AU15" s="139" t="str">
        <f t="shared" si="13"/>
        <v>-</v>
      </c>
      <c r="AV15" s="139" t="str">
        <f t="shared" si="13"/>
        <v>-</v>
      </c>
      <c r="AW15" s="139" t="str">
        <f t="shared" si="13"/>
        <v>-</v>
      </c>
      <c r="AX15" s="139" t="str">
        <f t="shared" si="13"/>
        <v>-</v>
      </c>
      <c r="AY15" s="139" t="str">
        <f t="shared" si="13"/>
        <v>-</v>
      </c>
      <c r="AZ15" s="139" t="str">
        <f t="shared" si="13"/>
        <v>-</v>
      </c>
      <c r="BB15" s="139" t="str">
        <f t="shared" si="14"/>
        <v>-</v>
      </c>
      <c r="BC15" s="139" t="str">
        <f t="shared" si="14"/>
        <v>-</v>
      </c>
      <c r="BD15" s="139" t="str">
        <f t="shared" si="14"/>
        <v>-</v>
      </c>
      <c r="BE15" s="139" t="str">
        <f t="shared" si="14"/>
        <v>-</v>
      </c>
      <c r="BF15" s="139" t="str">
        <f t="shared" si="14"/>
        <v>-</v>
      </c>
      <c r="BG15" s="139" t="str">
        <f t="shared" si="14"/>
        <v>-</v>
      </c>
      <c r="BH15" s="139" t="str">
        <f t="shared" si="14"/>
        <v>-</v>
      </c>
      <c r="BI15" s="139" t="str">
        <f t="shared" si="14"/>
        <v>-</v>
      </c>
      <c r="BJ15" s="139" t="str">
        <f t="shared" si="14"/>
        <v>-</v>
      </c>
      <c r="BK15" s="139" t="str">
        <f t="shared" si="14"/>
        <v>-</v>
      </c>
      <c r="BL15" s="139" t="str">
        <f t="shared" si="14"/>
        <v>-</v>
      </c>
      <c r="BM15" s="139" t="str">
        <f t="shared" si="14"/>
        <v>-</v>
      </c>
      <c r="BO15" s="139" t="str">
        <f t="shared" si="15"/>
        <v>-</v>
      </c>
      <c r="BP15" s="139" t="str">
        <f t="shared" si="15"/>
        <v>-</v>
      </c>
      <c r="BQ15" s="139" t="str">
        <f t="shared" si="15"/>
        <v>-</v>
      </c>
      <c r="BR15" s="139" t="str">
        <f t="shared" si="15"/>
        <v>-</v>
      </c>
      <c r="BS15" s="139" t="str">
        <f t="shared" si="15"/>
        <v>-</v>
      </c>
      <c r="BT15" s="139" t="str">
        <f t="shared" si="15"/>
        <v>-</v>
      </c>
      <c r="BU15" s="139" t="str">
        <f t="shared" si="15"/>
        <v>-</v>
      </c>
      <c r="BV15" s="139" t="str">
        <f t="shared" si="15"/>
        <v>-</v>
      </c>
      <c r="BW15" s="139" t="str">
        <f t="shared" si="15"/>
        <v>-</v>
      </c>
      <c r="BX15" s="139" t="str">
        <f t="shared" si="15"/>
        <v>-</v>
      </c>
      <c r="BY15" s="139" t="str">
        <f t="shared" si="15"/>
        <v>-</v>
      </c>
      <c r="BZ15" s="139" t="str">
        <f t="shared" si="15"/>
        <v>-</v>
      </c>
      <c r="CB15" s="139"/>
      <c r="CC15" s="139"/>
      <c r="CD15" s="139"/>
      <c r="CE15" s="139"/>
      <c r="CF15" s="139"/>
      <c r="CG15" s="139"/>
      <c r="CH15" s="139"/>
      <c r="CI15" s="139"/>
      <c r="CJ15" s="139"/>
      <c r="CK15" s="139"/>
      <c r="CL15" s="139"/>
      <c r="CM15" s="139"/>
    </row>
    <row r="16" spans="1:91" ht="13.5" customHeight="1">
      <c r="A16" s="137">
        <v>8</v>
      </c>
      <c r="B16" s="123" t="s">
        <v>186</v>
      </c>
      <c r="C16" s="118">
        <v>9</v>
      </c>
      <c r="D16" s="118"/>
      <c r="E16" s="118"/>
      <c r="F16" s="118"/>
      <c r="G16" s="118"/>
      <c r="H16" s="138">
        <f t="shared" si="8"/>
        <v>33.33333333333333</v>
      </c>
      <c r="I16" s="123">
        <f t="shared" si="11"/>
        <v>108</v>
      </c>
      <c r="J16" s="123">
        <f t="shared" si="16"/>
        <v>36</v>
      </c>
      <c r="K16" s="123">
        <v>24</v>
      </c>
      <c r="L16" s="123"/>
      <c r="M16" s="123">
        <v>12</v>
      </c>
      <c r="N16" s="123">
        <v>72</v>
      </c>
      <c r="O16" s="123"/>
      <c r="P16" s="123"/>
      <c r="Q16" s="123"/>
      <c r="R16" s="123"/>
      <c r="S16" s="123"/>
      <c r="T16" s="123"/>
      <c r="U16" s="123"/>
      <c r="V16" s="123"/>
      <c r="W16" s="123">
        <v>3</v>
      </c>
      <c r="X16" s="123"/>
      <c r="Y16" s="123"/>
      <c r="Z16" s="123"/>
      <c r="AB16" s="139" t="str">
        <f t="shared" si="12"/>
        <v>-</v>
      </c>
      <c r="AC16" s="139" t="str">
        <f t="shared" si="12"/>
        <v>-</v>
      </c>
      <c r="AD16" s="139" t="str">
        <f t="shared" si="12"/>
        <v>-</v>
      </c>
      <c r="AE16" s="139" t="str">
        <f t="shared" si="12"/>
        <v>-</v>
      </c>
      <c r="AF16" s="139" t="str">
        <f t="shared" si="12"/>
        <v>-</v>
      </c>
      <c r="AG16" s="139" t="str">
        <f t="shared" si="12"/>
        <v>-</v>
      </c>
      <c r="AH16" s="139" t="str">
        <f t="shared" si="12"/>
        <v>-</v>
      </c>
      <c r="AI16" s="139" t="str">
        <f t="shared" si="12"/>
        <v>-</v>
      </c>
      <c r="AJ16" s="139">
        <f t="shared" si="12"/>
        <v>1</v>
      </c>
      <c r="AK16" s="139" t="str">
        <f t="shared" si="12"/>
        <v>-</v>
      </c>
      <c r="AL16" s="139" t="str">
        <f t="shared" si="12"/>
        <v>-</v>
      </c>
      <c r="AM16" s="139" t="str">
        <f t="shared" si="12"/>
        <v>-</v>
      </c>
      <c r="AO16" s="139" t="str">
        <f t="shared" si="13"/>
        <v>-</v>
      </c>
      <c r="AP16" s="139" t="str">
        <f t="shared" si="13"/>
        <v>-</v>
      </c>
      <c r="AQ16" s="139" t="str">
        <f t="shared" si="13"/>
        <v>-</v>
      </c>
      <c r="AR16" s="139" t="str">
        <f t="shared" si="13"/>
        <v>-</v>
      </c>
      <c r="AS16" s="139" t="str">
        <f t="shared" si="13"/>
        <v>-</v>
      </c>
      <c r="AT16" s="139" t="str">
        <f t="shared" si="13"/>
        <v>-</v>
      </c>
      <c r="AU16" s="139" t="str">
        <f t="shared" si="13"/>
        <v>-</v>
      </c>
      <c r="AV16" s="139" t="str">
        <f t="shared" si="13"/>
        <v>-</v>
      </c>
      <c r="AW16" s="139" t="str">
        <f t="shared" si="13"/>
        <v>-</v>
      </c>
      <c r="AX16" s="139" t="str">
        <f t="shared" si="13"/>
        <v>-</v>
      </c>
      <c r="AY16" s="139" t="str">
        <f t="shared" si="13"/>
        <v>-</v>
      </c>
      <c r="AZ16" s="139" t="str">
        <f t="shared" si="13"/>
        <v>-</v>
      </c>
      <c r="BB16" s="139" t="str">
        <f t="shared" si="14"/>
        <v>-</v>
      </c>
      <c r="BC16" s="139" t="str">
        <f t="shared" si="14"/>
        <v>-</v>
      </c>
      <c r="BD16" s="139" t="str">
        <f t="shared" si="14"/>
        <v>-</v>
      </c>
      <c r="BE16" s="139" t="str">
        <f t="shared" si="14"/>
        <v>-</v>
      </c>
      <c r="BF16" s="139" t="str">
        <f t="shared" si="14"/>
        <v>-</v>
      </c>
      <c r="BG16" s="139" t="str">
        <f t="shared" si="14"/>
        <v>-</v>
      </c>
      <c r="BH16" s="139" t="str">
        <f t="shared" si="14"/>
        <v>-</v>
      </c>
      <c r="BI16" s="139" t="str">
        <f t="shared" si="14"/>
        <v>-</v>
      </c>
      <c r="BJ16" s="139" t="str">
        <f t="shared" si="14"/>
        <v>-</v>
      </c>
      <c r="BK16" s="139" t="str">
        <f t="shared" si="14"/>
        <v>-</v>
      </c>
      <c r="BL16" s="139" t="str">
        <f t="shared" si="14"/>
        <v>-</v>
      </c>
      <c r="BM16" s="139" t="str">
        <f t="shared" si="14"/>
        <v>-</v>
      </c>
      <c r="BO16" s="139" t="str">
        <f t="shared" si="15"/>
        <v>-</v>
      </c>
      <c r="BP16" s="139" t="str">
        <f t="shared" si="15"/>
        <v>-</v>
      </c>
      <c r="BQ16" s="139" t="str">
        <f t="shared" si="15"/>
        <v>-</v>
      </c>
      <c r="BR16" s="139" t="str">
        <f t="shared" si="15"/>
        <v>-</v>
      </c>
      <c r="BS16" s="139" t="str">
        <f t="shared" si="15"/>
        <v>-</v>
      </c>
      <c r="BT16" s="139" t="str">
        <f t="shared" si="15"/>
        <v>-</v>
      </c>
      <c r="BU16" s="139" t="str">
        <f t="shared" si="15"/>
        <v>-</v>
      </c>
      <c r="BV16" s="139" t="str">
        <f t="shared" si="15"/>
        <v>-</v>
      </c>
      <c r="BW16" s="139" t="str">
        <f t="shared" si="15"/>
        <v>-</v>
      </c>
      <c r="BX16" s="139" t="str">
        <f t="shared" si="15"/>
        <v>-</v>
      </c>
      <c r="BY16" s="139" t="str">
        <f t="shared" si="15"/>
        <v>-</v>
      </c>
      <c r="BZ16" s="139" t="str">
        <f t="shared" si="15"/>
        <v>-</v>
      </c>
      <c r="CB16" s="139"/>
      <c r="CC16" s="139"/>
      <c r="CD16" s="139"/>
      <c r="CE16" s="139"/>
      <c r="CF16" s="139"/>
      <c r="CG16" s="139"/>
      <c r="CH16" s="139"/>
      <c r="CI16" s="139"/>
      <c r="CJ16" s="139"/>
      <c r="CK16" s="139"/>
      <c r="CL16" s="139"/>
      <c r="CM16" s="139"/>
    </row>
    <row r="17" spans="1:91" ht="12.75">
      <c r="A17" s="140">
        <v>9</v>
      </c>
      <c r="B17" s="141" t="s">
        <v>187</v>
      </c>
      <c r="C17" s="118"/>
      <c r="D17" s="118">
        <v>2</v>
      </c>
      <c r="E17" s="118"/>
      <c r="F17" s="118"/>
      <c r="G17" s="118"/>
      <c r="H17" s="138">
        <f t="shared" si="8"/>
        <v>39.50617283950617</v>
      </c>
      <c r="I17" s="123">
        <f t="shared" si="11"/>
        <v>81</v>
      </c>
      <c r="J17" s="123">
        <f t="shared" si="16"/>
        <v>32</v>
      </c>
      <c r="K17" s="123">
        <v>24</v>
      </c>
      <c r="L17" s="123"/>
      <c r="M17" s="123">
        <v>8</v>
      </c>
      <c r="N17" s="123">
        <v>49</v>
      </c>
      <c r="O17" s="123"/>
      <c r="P17" s="123">
        <v>4</v>
      </c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B17" s="139" t="str">
        <f t="shared" si="12"/>
        <v>-</v>
      </c>
      <c r="AC17" s="139" t="str">
        <f t="shared" si="12"/>
        <v>-</v>
      </c>
      <c r="AD17" s="139" t="str">
        <f t="shared" si="12"/>
        <v>-</v>
      </c>
      <c r="AE17" s="139" t="str">
        <f t="shared" si="12"/>
        <v>-</v>
      </c>
      <c r="AF17" s="139" t="str">
        <f t="shared" si="12"/>
        <v>-</v>
      </c>
      <c r="AG17" s="139" t="str">
        <f t="shared" si="12"/>
        <v>-</v>
      </c>
      <c r="AH17" s="139" t="str">
        <f t="shared" si="12"/>
        <v>-</v>
      </c>
      <c r="AI17" s="139" t="str">
        <f t="shared" si="12"/>
        <v>-</v>
      </c>
      <c r="AJ17" s="139" t="str">
        <f t="shared" si="12"/>
        <v>-</v>
      </c>
      <c r="AK17" s="139" t="str">
        <f t="shared" si="12"/>
        <v>-</v>
      </c>
      <c r="AL17" s="139" t="str">
        <f t="shared" si="12"/>
        <v>-</v>
      </c>
      <c r="AM17" s="139" t="str">
        <f t="shared" si="12"/>
        <v>-</v>
      </c>
      <c r="AO17" s="139" t="str">
        <f t="shared" si="13"/>
        <v>-</v>
      </c>
      <c r="AP17" s="139">
        <f t="shared" si="13"/>
        <v>1</v>
      </c>
      <c r="AQ17" s="139" t="str">
        <f t="shared" si="13"/>
        <v>-</v>
      </c>
      <c r="AR17" s="139" t="str">
        <f t="shared" si="13"/>
        <v>-</v>
      </c>
      <c r="AS17" s="139" t="str">
        <f t="shared" si="13"/>
        <v>-</v>
      </c>
      <c r="AT17" s="139" t="str">
        <f t="shared" si="13"/>
        <v>-</v>
      </c>
      <c r="AU17" s="139" t="str">
        <f t="shared" si="13"/>
        <v>-</v>
      </c>
      <c r="AV17" s="139" t="str">
        <f t="shared" si="13"/>
        <v>-</v>
      </c>
      <c r="AW17" s="139" t="str">
        <f t="shared" si="13"/>
        <v>-</v>
      </c>
      <c r="AX17" s="139" t="str">
        <f t="shared" si="13"/>
        <v>-</v>
      </c>
      <c r="AY17" s="139" t="str">
        <f t="shared" si="13"/>
        <v>-</v>
      </c>
      <c r="AZ17" s="139" t="str">
        <f t="shared" si="13"/>
        <v>-</v>
      </c>
      <c r="BB17" s="139" t="str">
        <f t="shared" si="14"/>
        <v>-</v>
      </c>
      <c r="BC17" s="139" t="str">
        <f t="shared" si="14"/>
        <v>-</v>
      </c>
      <c r="BD17" s="139" t="str">
        <f t="shared" si="14"/>
        <v>-</v>
      </c>
      <c r="BE17" s="139" t="str">
        <f t="shared" si="14"/>
        <v>-</v>
      </c>
      <c r="BF17" s="139" t="str">
        <f t="shared" si="14"/>
        <v>-</v>
      </c>
      <c r="BG17" s="139" t="str">
        <f t="shared" si="14"/>
        <v>-</v>
      </c>
      <c r="BH17" s="139" t="str">
        <f t="shared" si="14"/>
        <v>-</v>
      </c>
      <c r="BI17" s="139" t="str">
        <f t="shared" si="14"/>
        <v>-</v>
      </c>
      <c r="BJ17" s="139" t="str">
        <f t="shared" si="14"/>
        <v>-</v>
      </c>
      <c r="BK17" s="139" t="str">
        <f t="shared" si="14"/>
        <v>-</v>
      </c>
      <c r="BL17" s="139" t="str">
        <f t="shared" si="14"/>
        <v>-</v>
      </c>
      <c r="BM17" s="139" t="str">
        <f t="shared" si="14"/>
        <v>-</v>
      </c>
      <c r="BO17" s="139" t="str">
        <f t="shared" si="15"/>
        <v>-</v>
      </c>
      <c r="BP17" s="139" t="str">
        <f t="shared" si="15"/>
        <v>-</v>
      </c>
      <c r="BQ17" s="139" t="str">
        <f t="shared" si="15"/>
        <v>-</v>
      </c>
      <c r="BR17" s="139" t="str">
        <f t="shared" si="15"/>
        <v>-</v>
      </c>
      <c r="BS17" s="139" t="str">
        <f t="shared" si="15"/>
        <v>-</v>
      </c>
      <c r="BT17" s="139" t="str">
        <f t="shared" si="15"/>
        <v>-</v>
      </c>
      <c r="BU17" s="139" t="str">
        <f t="shared" si="15"/>
        <v>-</v>
      </c>
      <c r="BV17" s="139" t="str">
        <f t="shared" si="15"/>
        <v>-</v>
      </c>
      <c r="BW17" s="139" t="str">
        <f t="shared" si="15"/>
        <v>-</v>
      </c>
      <c r="BX17" s="139" t="str">
        <f t="shared" si="15"/>
        <v>-</v>
      </c>
      <c r="BY17" s="139" t="str">
        <f t="shared" si="15"/>
        <v>-</v>
      </c>
      <c r="BZ17" s="139" t="str">
        <f t="shared" si="15"/>
        <v>-</v>
      </c>
      <c r="CB17" s="139"/>
      <c r="CC17" s="139"/>
      <c r="CD17" s="139"/>
      <c r="CE17" s="139"/>
      <c r="CF17" s="139"/>
      <c r="CG17" s="139"/>
      <c r="CH17" s="139"/>
      <c r="CI17" s="139"/>
      <c r="CJ17" s="139"/>
      <c r="CK17" s="139"/>
      <c r="CL17" s="139"/>
      <c r="CM17" s="139"/>
    </row>
    <row r="18" spans="1:91" ht="13.5" customHeight="1">
      <c r="A18" s="142">
        <v>10</v>
      </c>
      <c r="B18" s="123" t="s">
        <v>188</v>
      </c>
      <c r="C18" s="118"/>
      <c r="D18" s="118">
        <v>8</v>
      </c>
      <c r="E18" s="118"/>
      <c r="F18" s="118"/>
      <c r="G18" s="118"/>
      <c r="H18" s="138">
        <f t="shared" si="8"/>
        <v>44.44444444444444</v>
      </c>
      <c r="I18" s="123">
        <f t="shared" si="11"/>
        <v>54</v>
      </c>
      <c r="J18" s="123">
        <f t="shared" si="16"/>
        <v>24</v>
      </c>
      <c r="K18" s="123">
        <v>16</v>
      </c>
      <c r="L18" s="123"/>
      <c r="M18" s="123">
        <v>8</v>
      </c>
      <c r="N18" s="123">
        <v>30</v>
      </c>
      <c r="O18" s="123"/>
      <c r="P18" s="123"/>
      <c r="Q18" s="123"/>
      <c r="R18" s="123"/>
      <c r="S18" s="123"/>
      <c r="T18" s="123"/>
      <c r="U18" s="123"/>
      <c r="V18" s="123">
        <v>3</v>
      </c>
      <c r="W18" s="123"/>
      <c r="X18" s="123"/>
      <c r="Y18" s="123"/>
      <c r="Z18" s="123"/>
      <c r="AB18" s="139" t="str">
        <f t="shared" si="12"/>
        <v>-</v>
      </c>
      <c r="AC18" s="139" t="str">
        <f t="shared" si="12"/>
        <v>-</v>
      </c>
      <c r="AD18" s="139" t="str">
        <f t="shared" si="12"/>
        <v>-</v>
      </c>
      <c r="AE18" s="139" t="str">
        <f t="shared" si="12"/>
        <v>-</v>
      </c>
      <c r="AF18" s="139" t="str">
        <f t="shared" si="12"/>
        <v>-</v>
      </c>
      <c r="AG18" s="139" t="str">
        <f t="shared" si="12"/>
        <v>-</v>
      </c>
      <c r="AH18" s="139" t="str">
        <f t="shared" si="12"/>
        <v>-</v>
      </c>
      <c r="AI18" s="139" t="str">
        <f t="shared" si="12"/>
        <v>-</v>
      </c>
      <c r="AJ18" s="139" t="str">
        <f t="shared" si="12"/>
        <v>-</v>
      </c>
      <c r="AK18" s="139" t="str">
        <f t="shared" si="12"/>
        <v>-</v>
      </c>
      <c r="AL18" s="139" t="str">
        <f t="shared" si="12"/>
        <v>-</v>
      </c>
      <c r="AM18" s="139" t="str">
        <f t="shared" si="12"/>
        <v>-</v>
      </c>
      <c r="AO18" s="139" t="str">
        <f t="shared" si="13"/>
        <v>-</v>
      </c>
      <c r="AP18" s="139" t="str">
        <f t="shared" si="13"/>
        <v>-</v>
      </c>
      <c r="AQ18" s="139" t="str">
        <f t="shared" si="13"/>
        <v>-</v>
      </c>
      <c r="AR18" s="139" t="str">
        <f t="shared" si="13"/>
        <v>-</v>
      </c>
      <c r="AS18" s="139" t="str">
        <f t="shared" si="13"/>
        <v>-</v>
      </c>
      <c r="AT18" s="139" t="str">
        <f t="shared" si="13"/>
        <v>-</v>
      </c>
      <c r="AU18" s="139" t="str">
        <f t="shared" si="13"/>
        <v>-</v>
      </c>
      <c r="AV18" s="139">
        <f t="shared" si="13"/>
        <v>1</v>
      </c>
      <c r="AW18" s="139" t="str">
        <f t="shared" si="13"/>
        <v>-</v>
      </c>
      <c r="AX18" s="139" t="str">
        <f t="shared" si="13"/>
        <v>-</v>
      </c>
      <c r="AY18" s="139" t="str">
        <f t="shared" si="13"/>
        <v>-</v>
      </c>
      <c r="AZ18" s="139" t="str">
        <f t="shared" si="13"/>
        <v>-</v>
      </c>
      <c r="BB18" s="139" t="str">
        <f t="shared" si="14"/>
        <v>-</v>
      </c>
      <c r="BC18" s="139" t="str">
        <f t="shared" si="14"/>
        <v>-</v>
      </c>
      <c r="BD18" s="139" t="str">
        <f t="shared" si="14"/>
        <v>-</v>
      </c>
      <c r="BE18" s="139" t="str">
        <f t="shared" si="14"/>
        <v>-</v>
      </c>
      <c r="BF18" s="139" t="str">
        <f t="shared" si="14"/>
        <v>-</v>
      </c>
      <c r="BG18" s="139" t="str">
        <f t="shared" si="14"/>
        <v>-</v>
      </c>
      <c r="BH18" s="139" t="str">
        <f t="shared" si="14"/>
        <v>-</v>
      </c>
      <c r="BI18" s="139" t="str">
        <f t="shared" si="14"/>
        <v>-</v>
      </c>
      <c r="BJ18" s="139" t="str">
        <f t="shared" si="14"/>
        <v>-</v>
      </c>
      <c r="BK18" s="139" t="str">
        <f t="shared" si="14"/>
        <v>-</v>
      </c>
      <c r="BL18" s="139" t="str">
        <f t="shared" si="14"/>
        <v>-</v>
      </c>
      <c r="BM18" s="139" t="str">
        <f t="shared" si="14"/>
        <v>-</v>
      </c>
      <c r="BO18" s="139" t="str">
        <f t="shared" si="15"/>
        <v>-</v>
      </c>
      <c r="BP18" s="139" t="str">
        <f t="shared" si="15"/>
        <v>-</v>
      </c>
      <c r="BQ18" s="139" t="str">
        <f t="shared" si="15"/>
        <v>-</v>
      </c>
      <c r="BR18" s="139" t="str">
        <f t="shared" si="15"/>
        <v>-</v>
      </c>
      <c r="BS18" s="139" t="str">
        <f t="shared" si="15"/>
        <v>-</v>
      </c>
      <c r="BT18" s="139" t="str">
        <f t="shared" si="15"/>
        <v>-</v>
      </c>
      <c r="BU18" s="139" t="str">
        <f t="shared" si="15"/>
        <v>-</v>
      </c>
      <c r="BV18" s="139" t="str">
        <f t="shared" si="15"/>
        <v>-</v>
      </c>
      <c r="BW18" s="139" t="str">
        <f t="shared" si="15"/>
        <v>-</v>
      </c>
      <c r="BX18" s="139" t="str">
        <f t="shared" si="15"/>
        <v>-</v>
      </c>
      <c r="BY18" s="139" t="str">
        <f t="shared" si="15"/>
        <v>-</v>
      </c>
      <c r="BZ18" s="139" t="str">
        <f t="shared" si="15"/>
        <v>-</v>
      </c>
      <c r="CB18" s="139"/>
      <c r="CC18" s="139"/>
      <c r="CD18" s="139"/>
      <c r="CE18" s="139"/>
      <c r="CF18" s="139"/>
      <c r="CG18" s="139"/>
      <c r="CH18" s="139"/>
      <c r="CI18" s="139"/>
      <c r="CJ18" s="139"/>
      <c r="CK18" s="139"/>
      <c r="CL18" s="139"/>
      <c r="CM18" s="139"/>
    </row>
    <row r="19" spans="1:91" ht="13.5" customHeight="1">
      <c r="A19" s="142">
        <v>11</v>
      </c>
      <c r="B19" s="123" t="s">
        <v>189</v>
      </c>
      <c r="C19" s="118">
        <v>4</v>
      </c>
      <c r="D19" s="118" t="s">
        <v>190</v>
      </c>
      <c r="E19" s="118"/>
      <c r="F19" s="118"/>
      <c r="G19" s="118"/>
      <c r="H19" s="138">
        <f t="shared" si="8"/>
        <v>48.76543209876543</v>
      </c>
      <c r="I19" s="123">
        <f t="shared" si="11"/>
        <v>324</v>
      </c>
      <c r="J19" s="123">
        <f t="shared" si="16"/>
        <v>158</v>
      </c>
      <c r="K19" s="123"/>
      <c r="L19" s="123"/>
      <c r="M19" s="123">
        <v>158</v>
      </c>
      <c r="N19" s="123">
        <v>166</v>
      </c>
      <c r="O19" s="123">
        <v>3</v>
      </c>
      <c r="P19" s="123">
        <v>3</v>
      </c>
      <c r="Q19" s="123">
        <v>3</v>
      </c>
      <c r="R19" s="123">
        <v>4</v>
      </c>
      <c r="S19" s="123"/>
      <c r="T19" s="123"/>
      <c r="U19" s="123"/>
      <c r="V19" s="123"/>
      <c r="W19" s="123"/>
      <c r="X19" s="123"/>
      <c r="Y19" s="123"/>
      <c r="Z19" s="123"/>
      <c r="AB19" s="139" t="str">
        <f t="shared" si="12"/>
        <v>-</v>
      </c>
      <c r="AC19" s="139" t="str">
        <f t="shared" si="12"/>
        <v>-</v>
      </c>
      <c r="AD19" s="139" t="str">
        <f t="shared" si="12"/>
        <v>-</v>
      </c>
      <c r="AE19" s="139">
        <f t="shared" si="12"/>
        <v>1</v>
      </c>
      <c r="AF19" s="139" t="str">
        <f t="shared" si="12"/>
        <v>-</v>
      </c>
      <c r="AG19" s="139" t="str">
        <f t="shared" si="12"/>
        <v>-</v>
      </c>
      <c r="AH19" s="139" t="str">
        <f t="shared" si="12"/>
        <v>-</v>
      </c>
      <c r="AI19" s="139" t="str">
        <f t="shared" si="12"/>
        <v>-</v>
      </c>
      <c r="AJ19" s="139" t="str">
        <f t="shared" si="12"/>
        <v>-</v>
      </c>
      <c r="AK19" s="139" t="str">
        <f t="shared" si="12"/>
        <v>-</v>
      </c>
      <c r="AL19" s="139" t="str">
        <f t="shared" si="12"/>
        <v>-</v>
      </c>
      <c r="AM19" s="139" t="str">
        <f t="shared" si="12"/>
        <v>-</v>
      </c>
      <c r="AO19" s="139">
        <f t="shared" si="13"/>
        <v>1</v>
      </c>
      <c r="AP19" s="139">
        <f t="shared" si="13"/>
        <v>1</v>
      </c>
      <c r="AQ19" s="139">
        <f t="shared" si="13"/>
        <v>1</v>
      </c>
      <c r="AR19" s="139" t="str">
        <f t="shared" si="13"/>
        <v>-</v>
      </c>
      <c r="AS19" s="139" t="str">
        <f t="shared" si="13"/>
        <v>-</v>
      </c>
      <c r="AT19" s="139" t="str">
        <f t="shared" si="13"/>
        <v>-</v>
      </c>
      <c r="AU19" s="139" t="str">
        <f t="shared" si="13"/>
        <v>-</v>
      </c>
      <c r="AV19" s="139" t="str">
        <f t="shared" si="13"/>
        <v>-</v>
      </c>
      <c r="AW19" s="139" t="str">
        <f t="shared" si="13"/>
        <v>-</v>
      </c>
      <c r="AX19" s="139" t="str">
        <f t="shared" si="13"/>
        <v>-</v>
      </c>
      <c r="AY19" s="139" t="str">
        <f t="shared" si="13"/>
        <v>-</v>
      </c>
      <c r="AZ19" s="139" t="str">
        <f t="shared" si="13"/>
        <v>-</v>
      </c>
      <c r="BB19" s="139" t="str">
        <f t="shared" si="14"/>
        <v>-</v>
      </c>
      <c r="BC19" s="139" t="str">
        <f t="shared" si="14"/>
        <v>-</v>
      </c>
      <c r="BD19" s="139" t="str">
        <f t="shared" si="14"/>
        <v>-</v>
      </c>
      <c r="BE19" s="139" t="str">
        <f t="shared" si="14"/>
        <v>-</v>
      </c>
      <c r="BF19" s="139" t="str">
        <f t="shared" si="14"/>
        <v>-</v>
      </c>
      <c r="BG19" s="139" t="str">
        <f t="shared" si="14"/>
        <v>-</v>
      </c>
      <c r="BH19" s="139" t="str">
        <f t="shared" si="14"/>
        <v>-</v>
      </c>
      <c r="BI19" s="139" t="str">
        <f t="shared" si="14"/>
        <v>-</v>
      </c>
      <c r="BJ19" s="139" t="str">
        <f t="shared" si="14"/>
        <v>-</v>
      </c>
      <c r="BK19" s="139" t="str">
        <f t="shared" si="14"/>
        <v>-</v>
      </c>
      <c r="BL19" s="139" t="str">
        <f t="shared" si="14"/>
        <v>-</v>
      </c>
      <c r="BM19" s="139" t="str">
        <f t="shared" si="14"/>
        <v>-</v>
      </c>
      <c r="BO19" s="139" t="str">
        <f t="shared" si="15"/>
        <v>-</v>
      </c>
      <c r="BP19" s="139" t="str">
        <f t="shared" si="15"/>
        <v>-</v>
      </c>
      <c r="BQ19" s="139" t="str">
        <f t="shared" si="15"/>
        <v>-</v>
      </c>
      <c r="BR19" s="139" t="str">
        <f t="shared" si="15"/>
        <v>-</v>
      </c>
      <c r="BS19" s="139" t="str">
        <f t="shared" si="15"/>
        <v>-</v>
      </c>
      <c r="BT19" s="139" t="str">
        <f t="shared" si="15"/>
        <v>-</v>
      </c>
      <c r="BU19" s="139" t="str">
        <f t="shared" si="15"/>
        <v>-</v>
      </c>
      <c r="BV19" s="139" t="str">
        <f t="shared" si="15"/>
        <v>-</v>
      </c>
      <c r="BW19" s="139" t="str">
        <f t="shared" si="15"/>
        <v>-</v>
      </c>
      <c r="BX19" s="139" t="str">
        <f t="shared" si="15"/>
        <v>-</v>
      </c>
      <c r="BY19" s="139" t="str">
        <f t="shared" si="15"/>
        <v>-</v>
      </c>
      <c r="BZ19" s="139" t="str">
        <f t="shared" si="15"/>
        <v>-</v>
      </c>
      <c r="CB19" s="139"/>
      <c r="CC19" s="139"/>
      <c r="CD19" s="139"/>
      <c r="CE19" s="139"/>
      <c r="CF19" s="139"/>
      <c r="CG19" s="139"/>
      <c r="CH19" s="139"/>
      <c r="CI19" s="139"/>
      <c r="CJ19" s="139"/>
      <c r="CK19" s="139"/>
      <c r="CL19" s="139"/>
      <c r="CM19" s="139"/>
    </row>
    <row r="20" spans="1:91" ht="13.5" customHeight="1">
      <c r="A20" s="142">
        <v>12</v>
      </c>
      <c r="B20" s="123" t="s">
        <v>191</v>
      </c>
      <c r="C20" s="118"/>
      <c r="D20" s="118" t="s">
        <v>192</v>
      </c>
      <c r="E20" s="118"/>
      <c r="F20" s="118"/>
      <c r="G20" s="118"/>
      <c r="H20" s="138">
        <f t="shared" si="8"/>
        <v>62.96296296296296</v>
      </c>
      <c r="I20" s="123">
        <f t="shared" si="11"/>
        <v>324</v>
      </c>
      <c r="J20" s="123">
        <f t="shared" si="16"/>
        <v>204</v>
      </c>
      <c r="K20" s="123"/>
      <c r="L20" s="123"/>
      <c r="M20" s="123">
        <v>204</v>
      </c>
      <c r="N20" s="123">
        <v>120</v>
      </c>
      <c r="O20" s="123">
        <v>2</v>
      </c>
      <c r="P20" s="123">
        <v>2</v>
      </c>
      <c r="Q20" s="123">
        <v>2</v>
      </c>
      <c r="R20" s="123">
        <v>2</v>
      </c>
      <c r="S20" s="123">
        <v>2</v>
      </c>
      <c r="T20" s="123">
        <v>2</v>
      </c>
      <c r="U20" s="123">
        <v>2</v>
      </c>
      <c r="V20" s="123">
        <v>2</v>
      </c>
      <c r="W20" s="123">
        <v>2</v>
      </c>
      <c r="X20" s="123"/>
      <c r="Y20" s="123"/>
      <c r="Z20" s="123"/>
      <c r="AB20" s="139" t="str">
        <f t="shared" si="12"/>
        <v>-</v>
      </c>
      <c r="AC20" s="139" t="str">
        <f t="shared" si="12"/>
        <v>-</v>
      </c>
      <c r="AD20" s="139" t="str">
        <f t="shared" si="12"/>
        <v>-</v>
      </c>
      <c r="AE20" s="139" t="str">
        <f t="shared" si="12"/>
        <v>-</v>
      </c>
      <c r="AF20" s="139" t="str">
        <f t="shared" si="12"/>
        <v>-</v>
      </c>
      <c r="AG20" s="139" t="str">
        <f t="shared" si="12"/>
        <v>-</v>
      </c>
      <c r="AH20" s="139" t="str">
        <f t="shared" si="12"/>
        <v>-</v>
      </c>
      <c r="AI20" s="139" t="str">
        <f t="shared" si="12"/>
        <v>-</v>
      </c>
      <c r="AJ20" s="139" t="str">
        <f t="shared" si="12"/>
        <v>-</v>
      </c>
      <c r="AK20" s="139" t="str">
        <f t="shared" si="12"/>
        <v>-</v>
      </c>
      <c r="AL20" s="139" t="str">
        <f t="shared" si="12"/>
        <v>-</v>
      </c>
      <c r="AM20" s="139" t="str">
        <f t="shared" si="12"/>
        <v>-</v>
      </c>
      <c r="AO20" s="139" t="str">
        <f t="shared" si="13"/>
        <v>-</v>
      </c>
      <c r="AP20" s="139" t="str">
        <f t="shared" si="13"/>
        <v>-</v>
      </c>
      <c r="AQ20" s="139">
        <f t="shared" si="13"/>
        <v>1</v>
      </c>
      <c r="AR20" s="139" t="str">
        <f t="shared" si="13"/>
        <v>-</v>
      </c>
      <c r="AS20" s="139" t="str">
        <f t="shared" si="13"/>
        <v>-</v>
      </c>
      <c r="AT20" s="139">
        <f t="shared" si="13"/>
        <v>1</v>
      </c>
      <c r="AU20" s="139" t="str">
        <f t="shared" si="13"/>
        <v>-</v>
      </c>
      <c r="AV20" s="139" t="str">
        <f t="shared" si="13"/>
        <v>-</v>
      </c>
      <c r="AW20" s="139">
        <f t="shared" si="13"/>
        <v>1</v>
      </c>
      <c r="AX20" s="139" t="str">
        <f t="shared" si="13"/>
        <v>-</v>
      </c>
      <c r="AY20" s="139" t="str">
        <f t="shared" si="13"/>
        <v>-</v>
      </c>
      <c r="AZ20" s="139" t="str">
        <f t="shared" si="13"/>
        <v>-</v>
      </c>
      <c r="BB20" s="139" t="str">
        <f t="shared" si="14"/>
        <v>-</v>
      </c>
      <c r="BC20" s="139" t="str">
        <f t="shared" si="14"/>
        <v>-</v>
      </c>
      <c r="BD20" s="139" t="str">
        <f t="shared" si="14"/>
        <v>-</v>
      </c>
      <c r="BE20" s="139" t="str">
        <f t="shared" si="14"/>
        <v>-</v>
      </c>
      <c r="BF20" s="139" t="str">
        <f t="shared" si="14"/>
        <v>-</v>
      </c>
      <c r="BG20" s="139" t="str">
        <f t="shared" si="14"/>
        <v>-</v>
      </c>
      <c r="BH20" s="139" t="str">
        <f t="shared" si="14"/>
        <v>-</v>
      </c>
      <c r="BI20" s="139" t="str">
        <f t="shared" si="14"/>
        <v>-</v>
      </c>
      <c r="BJ20" s="139" t="str">
        <f t="shared" si="14"/>
        <v>-</v>
      </c>
      <c r="BK20" s="139" t="str">
        <f t="shared" si="14"/>
        <v>-</v>
      </c>
      <c r="BL20" s="139" t="str">
        <f t="shared" si="14"/>
        <v>-</v>
      </c>
      <c r="BM20" s="139" t="str">
        <f t="shared" si="14"/>
        <v>-</v>
      </c>
      <c r="BO20" s="139" t="str">
        <f t="shared" si="15"/>
        <v>-</v>
      </c>
      <c r="BP20" s="139" t="str">
        <f t="shared" si="15"/>
        <v>-</v>
      </c>
      <c r="BQ20" s="139" t="str">
        <f t="shared" si="15"/>
        <v>-</v>
      </c>
      <c r="BR20" s="139" t="str">
        <f t="shared" si="15"/>
        <v>-</v>
      </c>
      <c r="BS20" s="139" t="str">
        <f t="shared" si="15"/>
        <v>-</v>
      </c>
      <c r="BT20" s="139" t="str">
        <f t="shared" si="15"/>
        <v>-</v>
      </c>
      <c r="BU20" s="139" t="str">
        <f t="shared" si="15"/>
        <v>-</v>
      </c>
      <c r="BV20" s="139" t="str">
        <f t="shared" si="15"/>
        <v>-</v>
      </c>
      <c r="BW20" s="139" t="str">
        <f t="shared" si="15"/>
        <v>-</v>
      </c>
      <c r="BX20" s="139" t="str">
        <f t="shared" si="15"/>
        <v>-</v>
      </c>
      <c r="BY20" s="139" t="str">
        <f t="shared" si="15"/>
        <v>-</v>
      </c>
      <c r="BZ20" s="139" t="str">
        <f t="shared" si="15"/>
        <v>-</v>
      </c>
      <c r="CB20" s="139"/>
      <c r="CC20" s="139"/>
      <c r="CD20" s="139"/>
      <c r="CE20" s="139"/>
      <c r="CF20" s="139"/>
      <c r="CG20" s="139"/>
      <c r="CH20" s="139"/>
      <c r="CI20" s="139"/>
      <c r="CJ20" s="139"/>
      <c r="CK20" s="139"/>
      <c r="CL20" s="139"/>
      <c r="CM20" s="139"/>
    </row>
    <row r="21" spans="1:91" ht="13.5" customHeight="1">
      <c r="A21" s="125">
        <v>2</v>
      </c>
      <c r="B21" s="125" t="s">
        <v>193</v>
      </c>
      <c r="C21" s="125"/>
      <c r="D21" s="125"/>
      <c r="E21" s="125"/>
      <c r="F21" s="125"/>
      <c r="G21" s="125"/>
      <c r="H21" s="143">
        <f t="shared" si="8"/>
        <v>54.73948524795983</v>
      </c>
      <c r="I21" s="125">
        <f aca="true" t="shared" si="17" ref="I21:Z21">SUM(I22:I31)</f>
        <v>1593</v>
      </c>
      <c r="J21" s="125">
        <f t="shared" si="17"/>
        <v>872</v>
      </c>
      <c r="K21" s="125">
        <f t="shared" si="17"/>
        <v>430</v>
      </c>
      <c r="L21" s="125">
        <f t="shared" si="17"/>
        <v>168</v>
      </c>
      <c r="M21" s="125">
        <f t="shared" si="17"/>
        <v>274</v>
      </c>
      <c r="N21" s="125">
        <f t="shared" si="17"/>
        <v>721</v>
      </c>
      <c r="O21" s="125">
        <f t="shared" si="17"/>
        <v>13</v>
      </c>
      <c r="P21" s="125">
        <f t="shared" si="17"/>
        <v>12</v>
      </c>
      <c r="Q21" s="125">
        <f t="shared" si="17"/>
        <v>17</v>
      </c>
      <c r="R21" s="125">
        <f t="shared" si="17"/>
        <v>17</v>
      </c>
      <c r="S21" s="125">
        <f t="shared" si="17"/>
        <v>9</v>
      </c>
      <c r="T21" s="125">
        <f t="shared" si="17"/>
        <v>2</v>
      </c>
      <c r="U21" s="125">
        <f t="shared" si="17"/>
        <v>0</v>
      </c>
      <c r="V21" s="125">
        <f t="shared" si="17"/>
        <v>3</v>
      </c>
      <c r="W21" s="125">
        <f t="shared" si="17"/>
        <v>0</v>
      </c>
      <c r="X21" s="125">
        <f t="shared" si="17"/>
        <v>0</v>
      </c>
      <c r="Y21" s="125">
        <f t="shared" si="17"/>
        <v>4</v>
      </c>
      <c r="Z21" s="125">
        <f t="shared" si="17"/>
        <v>0</v>
      </c>
      <c r="AB21" s="144">
        <f aca="true" t="shared" si="18" ref="AB21:CM21">SUM(AB22:AB31)</f>
        <v>2</v>
      </c>
      <c r="AC21" s="144">
        <f t="shared" si="18"/>
        <v>1</v>
      </c>
      <c r="AD21" s="144">
        <f t="shared" si="18"/>
        <v>3</v>
      </c>
      <c r="AE21" s="144">
        <f t="shared" si="18"/>
        <v>2</v>
      </c>
      <c r="AF21" s="144">
        <f t="shared" si="18"/>
        <v>0</v>
      </c>
      <c r="AG21" s="144">
        <f t="shared" si="18"/>
        <v>0</v>
      </c>
      <c r="AH21" s="144">
        <f t="shared" si="18"/>
        <v>0</v>
      </c>
      <c r="AI21" s="144">
        <f t="shared" si="18"/>
        <v>0</v>
      </c>
      <c r="AJ21" s="144">
        <f t="shared" si="18"/>
        <v>0</v>
      </c>
      <c r="AK21" s="144">
        <f t="shared" si="18"/>
        <v>0</v>
      </c>
      <c r="AL21" s="144">
        <f t="shared" si="18"/>
        <v>1</v>
      </c>
      <c r="AM21" s="144">
        <f t="shared" si="18"/>
        <v>0</v>
      </c>
      <c r="AO21" s="144">
        <f t="shared" si="18"/>
        <v>1</v>
      </c>
      <c r="AP21" s="144">
        <f t="shared" si="18"/>
        <v>0</v>
      </c>
      <c r="AQ21" s="144">
        <f t="shared" si="18"/>
        <v>1</v>
      </c>
      <c r="AR21" s="144">
        <f t="shared" si="18"/>
        <v>2</v>
      </c>
      <c r="AS21" s="144">
        <f t="shared" si="18"/>
        <v>2</v>
      </c>
      <c r="AT21" s="144">
        <f t="shared" si="18"/>
        <v>1</v>
      </c>
      <c r="AU21" s="144">
        <f t="shared" si="18"/>
        <v>0</v>
      </c>
      <c r="AV21" s="144">
        <f t="shared" si="18"/>
        <v>1</v>
      </c>
      <c r="AW21" s="144">
        <f t="shared" si="18"/>
        <v>0</v>
      </c>
      <c r="AX21" s="144">
        <f t="shared" si="18"/>
        <v>0</v>
      </c>
      <c r="AY21" s="144">
        <f t="shared" si="18"/>
        <v>0</v>
      </c>
      <c r="AZ21" s="144">
        <f t="shared" si="18"/>
        <v>0</v>
      </c>
      <c r="BB21" s="144">
        <f t="shared" si="18"/>
        <v>0</v>
      </c>
      <c r="BC21" s="144">
        <f t="shared" si="18"/>
        <v>0</v>
      </c>
      <c r="BD21" s="144">
        <f t="shared" si="18"/>
        <v>0</v>
      </c>
      <c r="BE21" s="144">
        <f t="shared" si="18"/>
        <v>0</v>
      </c>
      <c r="BF21" s="144">
        <f t="shared" si="18"/>
        <v>0</v>
      </c>
      <c r="BG21" s="144">
        <f t="shared" si="18"/>
        <v>0</v>
      </c>
      <c r="BH21" s="144">
        <f t="shared" si="18"/>
        <v>0</v>
      </c>
      <c r="BI21" s="144">
        <f t="shared" si="18"/>
        <v>0</v>
      </c>
      <c r="BJ21" s="144">
        <f t="shared" si="18"/>
        <v>0</v>
      </c>
      <c r="BK21" s="144">
        <f t="shared" si="18"/>
        <v>0</v>
      </c>
      <c r="BL21" s="144">
        <f t="shared" si="18"/>
        <v>0</v>
      </c>
      <c r="BM21" s="144">
        <f t="shared" si="18"/>
        <v>0</v>
      </c>
      <c r="BO21" s="144">
        <f t="shared" si="18"/>
        <v>0</v>
      </c>
      <c r="BP21" s="144">
        <f t="shared" si="18"/>
        <v>0</v>
      </c>
      <c r="BQ21" s="144">
        <f t="shared" si="18"/>
        <v>0</v>
      </c>
      <c r="BR21" s="144">
        <f t="shared" si="18"/>
        <v>0</v>
      </c>
      <c r="BS21" s="144">
        <f t="shared" si="18"/>
        <v>0</v>
      </c>
      <c r="BT21" s="144">
        <f t="shared" si="18"/>
        <v>0</v>
      </c>
      <c r="BU21" s="144">
        <f t="shared" si="18"/>
        <v>0</v>
      </c>
      <c r="BV21" s="144">
        <f t="shared" si="18"/>
        <v>0</v>
      </c>
      <c r="BW21" s="144">
        <f t="shared" si="18"/>
        <v>0</v>
      </c>
      <c r="BX21" s="144">
        <f t="shared" si="18"/>
        <v>0</v>
      </c>
      <c r="BY21" s="144">
        <f t="shared" si="18"/>
        <v>0</v>
      </c>
      <c r="BZ21" s="144">
        <f t="shared" si="18"/>
        <v>0</v>
      </c>
      <c r="CB21" s="144">
        <f t="shared" si="18"/>
        <v>0</v>
      </c>
      <c r="CC21" s="144">
        <f t="shared" si="18"/>
        <v>0</v>
      </c>
      <c r="CD21" s="144">
        <f t="shared" si="18"/>
        <v>5</v>
      </c>
      <c r="CE21" s="144">
        <f t="shared" si="18"/>
        <v>5</v>
      </c>
      <c r="CF21" s="144">
        <f t="shared" si="18"/>
        <v>0</v>
      </c>
      <c r="CG21" s="144">
        <f t="shared" si="18"/>
        <v>0</v>
      </c>
      <c r="CH21" s="144">
        <f t="shared" si="18"/>
        <v>0</v>
      </c>
      <c r="CI21" s="144">
        <f t="shared" si="18"/>
        <v>0</v>
      </c>
      <c r="CJ21" s="144">
        <f t="shared" si="18"/>
        <v>0</v>
      </c>
      <c r="CK21" s="144">
        <f t="shared" si="18"/>
        <v>0</v>
      </c>
      <c r="CL21" s="144">
        <f t="shared" si="18"/>
        <v>0</v>
      </c>
      <c r="CM21" s="144">
        <f t="shared" si="18"/>
        <v>0</v>
      </c>
    </row>
    <row r="22" spans="1:91" ht="13.5" customHeight="1">
      <c r="A22" s="145">
        <v>1</v>
      </c>
      <c r="B22" s="123" t="s">
        <v>194</v>
      </c>
      <c r="C22" s="146" t="s">
        <v>195</v>
      </c>
      <c r="D22" s="118">
        <v>5</v>
      </c>
      <c r="E22" s="118"/>
      <c r="F22" s="118"/>
      <c r="G22" s="118"/>
      <c r="H22" s="138">
        <f t="shared" si="8"/>
        <v>56.56565656565656</v>
      </c>
      <c r="I22" s="123">
        <f aca="true" t="shared" si="19" ref="I22:I31">J22+N22</f>
        <v>594</v>
      </c>
      <c r="J22" s="123">
        <f aca="true" t="shared" si="20" ref="J22:J31">O22*O$6+P22*P$6+Q22*Q$6+R22*R$6+S22*S$6+T22*T$6+U22*U$6+V22*V$6+W22*W$6+X22*X$6+Y22*Y$6+Z22*Z$6</f>
        <v>336</v>
      </c>
      <c r="K22" s="123">
        <v>146</v>
      </c>
      <c r="L22" s="123"/>
      <c r="M22" s="123">
        <v>190</v>
      </c>
      <c r="N22" s="123">
        <v>258</v>
      </c>
      <c r="O22" s="123">
        <v>6</v>
      </c>
      <c r="P22" s="123">
        <v>6</v>
      </c>
      <c r="Q22" s="123">
        <v>6</v>
      </c>
      <c r="R22" s="123">
        <v>6</v>
      </c>
      <c r="S22" s="123">
        <v>6</v>
      </c>
      <c r="T22" s="123"/>
      <c r="U22" s="123"/>
      <c r="V22" s="123"/>
      <c r="W22" s="123"/>
      <c r="X22" s="123"/>
      <c r="Y22" s="123"/>
      <c r="Z22" s="123"/>
      <c r="AB22" s="147">
        <f aca="true" t="shared" si="21" ref="AB22:AM31">IF(ISERROR(SEARCH(AB$7,$C22,1)),"-",IF(COUNTIF($C22,AB$7)=1,1,IF(ISERROR(SEARCH(CONCATENATE(AB$7,","),$C22,1)),IF(ISERROR(SEARCH(CONCATENATE(",",AB$7),$C22,1)),"-",1),1)))</f>
        <v>1</v>
      </c>
      <c r="AC22" s="147">
        <f t="shared" si="21"/>
        <v>1</v>
      </c>
      <c r="AD22" s="147">
        <f t="shared" si="21"/>
        <v>1</v>
      </c>
      <c r="AE22" s="147">
        <f t="shared" si="21"/>
        <v>1</v>
      </c>
      <c r="AF22" s="147" t="str">
        <f t="shared" si="21"/>
        <v>-</v>
      </c>
      <c r="AG22" s="147" t="str">
        <f t="shared" si="21"/>
        <v>-</v>
      </c>
      <c r="AH22" s="147" t="str">
        <f t="shared" si="21"/>
        <v>-</v>
      </c>
      <c r="AI22" s="147" t="str">
        <f t="shared" si="21"/>
        <v>-</v>
      </c>
      <c r="AJ22" s="147" t="str">
        <f t="shared" si="21"/>
        <v>-</v>
      </c>
      <c r="AK22" s="147" t="str">
        <f t="shared" si="21"/>
        <v>-</v>
      </c>
      <c r="AL22" s="147" t="str">
        <f t="shared" si="21"/>
        <v>-</v>
      </c>
      <c r="AM22" s="147" t="str">
        <f t="shared" si="21"/>
        <v>-</v>
      </c>
      <c r="AO22" s="139" t="str">
        <f aca="true" t="shared" si="22" ref="AO22:AZ31">IF(ISERROR(SEARCH(AO$7,$D22,1)),"-",IF(COUNTIF($D22,AO$7)=1,1,IF(ISERROR(SEARCH(CONCATENATE(AO$7,","),$D22,1)),IF(ISERROR(SEARCH(CONCATENATE(",",AO$7),$D22,1)),"-",1),1)))</f>
        <v>-</v>
      </c>
      <c r="AP22" s="139" t="str">
        <f t="shared" si="22"/>
        <v>-</v>
      </c>
      <c r="AQ22" s="139" t="str">
        <f t="shared" si="22"/>
        <v>-</v>
      </c>
      <c r="AR22" s="139" t="str">
        <f t="shared" si="22"/>
        <v>-</v>
      </c>
      <c r="AS22" s="139">
        <f t="shared" si="22"/>
        <v>1</v>
      </c>
      <c r="AT22" s="139" t="str">
        <f t="shared" si="22"/>
        <v>-</v>
      </c>
      <c r="AU22" s="139" t="str">
        <f t="shared" si="22"/>
        <v>-</v>
      </c>
      <c r="AV22" s="139" t="str">
        <f t="shared" si="22"/>
        <v>-</v>
      </c>
      <c r="AW22" s="139" t="str">
        <f t="shared" si="22"/>
        <v>-</v>
      </c>
      <c r="AX22" s="139" t="str">
        <f t="shared" si="22"/>
        <v>-</v>
      </c>
      <c r="AY22" s="139" t="str">
        <f t="shared" si="22"/>
        <v>-</v>
      </c>
      <c r="AZ22" s="139" t="str">
        <f t="shared" si="22"/>
        <v>-</v>
      </c>
      <c r="BB22" s="139" t="str">
        <f aca="true" t="shared" si="23" ref="BB22:BM31">IF(ISERROR(SEARCH(BB$7,$E22,1)),"-",IF(COUNTIF($E22,BB$7)=1,1,IF(ISERROR(SEARCH(CONCATENATE(BB$7,","),$E22,1)),IF(ISERROR(SEARCH(CONCATENATE(",",BB$7),$E22,1)),"-",1),1)))</f>
        <v>-</v>
      </c>
      <c r="BC22" s="139" t="str">
        <f t="shared" si="23"/>
        <v>-</v>
      </c>
      <c r="BD22" s="139" t="str">
        <f t="shared" si="23"/>
        <v>-</v>
      </c>
      <c r="BE22" s="139" t="str">
        <f t="shared" si="23"/>
        <v>-</v>
      </c>
      <c r="BF22" s="139" t="str">
        <f t="shared" si="23"/>
        <v>-</v>
      </c>
      <c r="BG22" s="139" t="str">
        <f t="shared" si="23"/>
        <v>-</v>
      </c>
      <c r="BH22" s="139" t="str">
        <f t="shared" si="23"/>
        <v>-</v>
      </c>
      <c r="BI22" s="139" t="str">
        <f t="shared" si="23"/>
        <v>-</v>
      </c>
      <c r="BJ22" s="139" t="str">
        <f t="shared" si="23"/>
        <v>-</v>
      </c>
      <c r="BK22" s="139" t="str">
        <f t="shared" si="23"/>
        <v>-</v>
      </c>
      <c r="BL22" s="139" t="str">
        <f t="shared" si="23"/>
        <v>-</v>
      </c>
      <c r="BM22" s="139" t="str">
        <f t="shared" si="23"/>
        <v>-</v>
      </c>
      <c r="BO22" s="139" t="str">
        <f aca="true" t="shared" si="24" ref="BO22:BZ31">IF(ISERROR(SEARCH(BO$7,$F22,1)),"-",IF(COUNTIF($F22,BO$7)=1,1,IF(ISERROR(SEARCH(CONCATENATE(BO$7,","),$F22,1)),IF(ISERROR(SEARCH(CONCATENATE(",",BO$7),$F22,1)),"-",1),1)))</f>
        <v>-</v>
      </c>
      <c r="BP22" s="139" t="str">
        <f t="shared" si="24"/>
        <v>-</v>
      </c>
      <c r="BQ22" s="139" t="str">
        <f t="shared" si="24"/>
        <v>-</v>
      </c>
      <c r="BR22" s="139" t="str">
        <f t="shared" si="24"/>
        <v>-</v>
      </c>
      <c r="BS22" s="139" t="str">
        <f t="shared" si="24"/>
        <v>-</v>
      </c>
      <c r="BT22" s="139" t="str">
        <f t="shared" si="24"/>
        <v>-</v>
      </c>
      <c r="BU22" s="139" t="str">
        <f t="shared" si="24"/>
        <v>-</v>
      </c>
      <c r="BV22" s="139" t="str">
        <f t="shared" si="24"/>
        <v>-</v>
      </c>
      <c r="BW22" s="139" t="str">
        <f t="shared" si="24"/>
        <v>-</v>
      </c>
      <c r="BX22" s="139" t="str">
        <f t="shared" si="24"/>
        <v>-</v>
      </c>
      <c r="BY22" s="139" t="str">
        <f t="shared" si="24"/>
        <v>-</v>
      </c>
      <c r="BZ22" s="139" t="str">
        <f t="shared" si="24"/>
        <v>-</v>
      </c>
      <c r="CB22" s="139"/>
      <c r="CC22" s="139"/>
      <c r="CD22" s="139"/>
      <c r="CE22" s="139"/>
      <c r="CF22" s="139"/>
      <c r="CG22" s="139"/>
      <c r="CH22" s="139"/>
      <c r="CI22" s="139"/>
      <c r="CJ22" s="139"/>
      <c r="CK22" s="139"/>
      <c r="CL22" s="139"/>
      <c r="CM22" s="139"/>
    </row>
    <row r="23" spans="1:91" ht="13.5" customHeight="1">
      <c r="A23" s="145">
        <v>2</v>
      </c>
      <c r="B23" s="123" t="s">
        <v>196</v>
      </c>
      <c r="C23" s="118">
        <v>4</v>
      </c>
      <c r="D23" s="118">
        <v>3</v>
      </c>
      <c r="E23" s="118"/>
      <c r="F23" s="118"/>
      <c r="G23" s="118"/>
      <c r="H23" s="138">
        <f t="shared" si="8"/>
        <v>50.37037037037037</v>
      </c>
      <c r="I23" s="123">
        <f t="shared" si="19"/>
        <v>270</v>
      </c>
      <c r="J23" s="123">
        <f t="shared" si="20"/>
        <v>136</v>
      </c>
      <c r="K23" s="123">
        <v>64</v>
      </c>
      <c r="L23" s="123">
        <v>58</v>
      </c>
      <c r="M23" s="123">
        <v>14</v>
      </c>
      <c r="N23" s="123">
        <v>134</v>
      </c>
      <c r="O23" s="123"/>
      <c r="P23" s="123">
        <v>4</v>
      </c>
      <c r="Q23" s="123">
        <v>4</v>
      </c>
      <c r="R23" s="123">
        <v>4</v>
      </c>
      <c r="S23" s="123"/>
      <c r="T23" s="123"/>
      <c r="U23" s="123"/>
      <c r="V23" s="123"/>
      <c r="W23" s="123"/>
      <c r="X23" s="123"/>
      <c r="Y23" s="123"/>
      <c r="Z23" s="123"/>
      <c r="AB23" s="147" t="str">
        <f t="shared" si="21"/>
        <v>-</v>
      </c>
      <c r="AC23" s="147" t="str">
        <f t="shared" si="21"/>
        <v>-</v>
      </c>
      <c r="AD23" s="147" t="str">
        <f t="shared" si="21"/>
        <v>-</v>
      </c>
      <c r="AE23" s="147">
        <f t="shared" si="21"/>
        <v>1</v>
      </c>
      <c r="AF23" s="147" t="str">
        <f t="shared" si="21"/>
        <v>-</v>
      </c>
      <c r="AG23" s="147" t="str">
        <f t="shared" si="21"/>
        <v>-</v>
      </c>
      <c r="AH23" s="147" t="str">
        <f t="shared" si="21"/>
        <v>-</v>
      </c>
      <c r="AI23" s="147" t="str">
        <f t="shared" si="21"/>
        <v>-</v>
      </c>
      <c r="AJ23" s="147" t="str">
        <f t="shared" si="21"/>
        <v>-</v>
      </c>
      <c r="AK23" s="147" t="str">
        <f t="shared" si="21"/>
        <v>-</v>
      </c>
      <c r="AL23" s="147" t="str">
        <f t="shared" si="21"/>
        <v>-</v>
      </c>
      <c r="AM23" s="147" t="str">
        <f t="shared" si="21"/>
        <v>-</v>
      </c>
      <c r="AO23" s="139" t="str">
        <f t="shared" si="22"/>
        <v>-</v>
      </c>
      <c r="AP23" s="139" t="str">
        <f t="shared" si="22"/>
        <v>-</v>
      </c>
      <c r="AQ23" s="139">
        <f t="shared" si="22"/>
        <v>1</v>
      </c>
      <c r="AR23" s="139" t="str">
        <f t="shared" si="22"/>
        <v>-</v>
      </c>
      <c r="AS23" s="139" t="str">
        <f t="shared" si="22"/>
        <v>-</v>
      </c>
      <c r="AT23" s="139" t="str">
        <f t="shared" si="22"/>
        <v>-</v>
      </c>
      <c r="AU23" s="139" t="str">
        <f t="shared" si="22"/>
        <v>-</v>
      </c>
      <c r="AV23" s="139" t="str">
        <f t="shared" si="22"/>
        <v>-</v>
      </c>
      <c r="AW23" s="139" t="str">
        <f t="shared" si="22"/>
        <v>-</v>
      </c>
      <c r="AX23" s="139" t="str">
        <f t="shared" si="22"/>
        <v>-</v>
      </c>
      <c r="AY23" s="139" t="str">
        <f t="shared" si="22"/>
        <v>-</v>
      </c>
      <c r="AZ23" s="139" t="str">
        <f t="shared" si="22"/>
        <v>-</v>
      </c>
      <c r="BB23" s="139" t="str">
        <f t="shared" si="23"/>
        <v>-</v>
      </c>
      <c r="BC23" s="139" t="str">
        <f t="shared" si="23"/>
        <v>-</v>
      </c>
      <c r="BD23" s="139" t="str">
        <f t="shared" si="23"/>
        <v>-</v>
      </c>
      <c r="BE23" s="139" t="str">
        <f t="shared" si="23"/>
        <v>-</v>
      </c>
      <c r="BF23" s="139" t="str">
        <f t="shared" si="23"/>
        <v>-</v>
      </c>
      <c r="BG23" s="139" t="str">
        <f t="shared" si="23"/>
        <v>-</v>
      </c>
      <c r="BH23" s="139" t="str">
        <f t="shared" si="23"/>
        <v>-</v>
      </c>
      <c r="BI23" s="139" t="str">
        <f t="shared" si="23"/>
        <v>-</v>
      </c>
      <c r="BJ23" s="139" t="str">
        <f t="shared" si="23"/>
        <v>-</v>
      </c>
      <c r="BK23" s="139" t="str">
        <f t="shared" si="23"/>
        <v>-</v>
      </c>
      <c r="BL23" s="139" t="str">
        <f t="shared" si="23"/>
        <v>-</v>
      </c>
      <c r="BM23" s="139" t="str">
        <f t="shared" si="23"/>
        <v>-</v>
      </c>
      <c r="BO23" s="139" t="str">
        <f t="shared" si="24"/>
        <v>-</v>
      </c>
      <c r="BP23" s="139" t="str">
        <f t="shared" si="24"/>
        <v>-</v>
      </c>
      <c r="BQ23" s="139" t="str">
        <f t="shared" si="24"/>
        <v>-</v>
      </c>
      <c r="BR23" s="139" t="str">
        <f t="shared" si="24"/>
        <v>-</v>
      </c>
      <c r="BS23" s="139" t="str">
        <f t="shared" si="24"/>
        <v>-</v>
      </c>
      <c r="BT23" s="139" t="str">
        <f t="shared" si="24"/>
        <v>-</v>
      </c>
      <c r="BU23" s="139" t="str">
        <f t="shared" si="24"/>
        <v>-</v>
      </c>
      <c r="BV23" s="139" t="str">
        <f t="shared" si="24"/>
        <v>-</v>
      </c>
      <c r="BW23" s="139" t="str">
        <f t="shared" si="24"/>
        <v>-</v>
      </c>
      <c r="BX23" s="139" t="str">
        <f t="shared" si="24"/>
        <v>-</v>
      </c>
      <c r="BY23" s="139" t="str">
        <f t="shared" si="24"/>
        <v>-</v>
      </c>
      <c r="BZ23" s="139" t="str">
        <f t="shared" si="24"/>
        <v>-</v>
      </c>
      <c r="CB23" s="139"/>
      <c r="CC23" s="139"/>
      <c r="CD23" s="139"/>
      <c r="CE23" s="139"/>
      <c r="CF23" s="139"/>
      <c r="CG23" s="139"/>
      <c r="CH23" s="139"/>
      <c r="CI23" s="139"/>
      <c r="CJ23" s="139"/>
      <c r="CK23" s="139"/>
      <c r="CL23" s="139"/>
      <c r="CM23" s="139"/>
    </row>
    <row r="24" spans="1:91" ht="13.5" customHeight="1">
      <c r="A24" s="145">
        <v>3</v>
      </c>
      <c r="B24" s="123" t="s">
        <v>197</v>
      </c>
      <c r="C24" s="118">
        <v>1</v>
      </c>
      <c r="D24" s="118"/>
      <c r="E24" s="118"/>
      <c r="F24" s="118"/>
      <c r="G24" s="118"/>
      <c r="H24" s="138">
        <f t="shared" si="8"/>
        <v>51.85185185185185</v>
      </c>
      <c r="I24" s="123">
        <f t="shared" si="19"/>
        <v>108</v>
      </c>
      <c r="J24" s="123">
        <f t="shared" si="20"/>
        <v>56</v>
      </c>
      <c r="K24" s="123">
        <v>40</v>
      </c>
      <c r="L24" s="123">
        <v>16</v>
      </c>
      <c r="M24" s="123"/>
      <c r="N24" s="123">
        <v>52</v>
      </c>
      <c r="O24" s="123">
        <v>4</v>
      </c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B24" s="147">
        <f t="shared" si="21"/>
        <v>1</v>
      </c>
      <c r="AC24" s="147" t="str">
        <f t="shared" si="21"/>
        <v>-</v>
      </c>
      <c r="AD24" s="147" t="str">
        <f t="shared" si="21"/>
        <v>-</v>
      </c>
      <c r="AE24" s="147" t="str">
        <f t="shared" si="21"/>
        <v>-</v>
      </c>
      <c r="AF24" s="147" t="str">
        <f t="shared" si="21"/>
        <v>-</v>
      </c>
      <c r="AG24" s="147" t="str">
        <f t="shared" si="21"/>
        <v>-</v>
      </c>
      <c r="AH24" s="147" t="str">
        <f t="shared" si="21"/>
        <v>-</v>
      </c>
      <c r="AI24" s="147" t="str">
        <f t="shared" si="21"/>
        <v>-</v>
      </c>
      <c r="AJ24" s="147" t="str">
        <f t="shared" si="21"/>
        <v>-</v>
      </c>
      <c r="AK24" s="147" t="str">
        <f t="shared" si="21"/>
        <v>-</v>
      </c>
      <c r="AL24" s="147" t="str">
        <f t="shared" si="21"/>
        <v>-</v>
      </c>
      <c r="AM24" s="147" t="str">
        <f t="shared" si="21"/>
        <v>-</v>
      </c>
      <c r="AO24" s="139" t="str">
        <f t="shared" si="22"/>
        <v>-</v>
      </c>
      <c r="AP24" s="139" t="str">
        <f t="shared" si="22"/>
        <v>-</v>
      </c>
      <c r="AQ24" s="139" t="str">
        <f t="shared" si="22"/>
        <v>-</v>
      </c>
      <c r="AR24" s="139" t="str">
        <f t="shared" si="22"/>
        <v>-</v>
      </c>
      <c r="AS24" s="139" t="str">
        <f t="shared" si="22"/>
        <v>-</v>
      </c>
      <c r="AT24" s="139" t="str">
        <f t="shared" si="22"/>
        <v>-</v>
      </c>
      <c r="AU24" s="139" t="str">
        <f t="shared" si="22"/>
        <v>-</v>
      </c>
      <c r="AV24" s="139" t="str">
        <f t="shared" si="22"/>
        <v>-</v>
      </c>
      <c r="AW24" s="139" t="str">
        <f t="shared" si="22"/>
        <v>-</v>
      </c>
      <c r="AX24" s="139" t="str">
        <f t="shared" si="22"/>
        <v>-</v>
      </c>
      <c r="AY24" s="139" t="str">
        <f t="shared" si="22"/>
        <v>-</v>
      </c>
      <c r="AZ24" s="139" t="str">
        <f t="shared" si="22"/>
        <v>-</v>
      </c>
      <c r="BB24" s="139" t="str">
        <f t="shared" si="23"/>
        <v>-</v>
      </c>
      <c r="BC24" s="139" t="str">
        <f t="shared" si="23"/>
        <v>-</v>
      </c>
      <c r="BD24" s="139" t="str">
        <f t="shared" si="23"/>
        <v>-</v>
      </c>
      <c r="BE24" s="139" t="str">
        <f t="shared" si="23"/>
        <v>-</v>
      </c>
      <c r="BF24" s="139" t="str">
        <f t="shared" si="23"/>
        <v>-</v>
      </c>
      <c r="BG24" s="139" t="str">
        <f t="shared" si="23"/>
        <v>-</v>
      </c>
      <c r="BH24" s="139" t="str">
        <f t="shared" si="23"/>
        <v>-</v>
      </c>
      <c r="BI24" s="139" t="str">
        <f t="shared" si="23"/>
        <v>-</v>
      </c>
      <c r="BJ24" s="139" t="str">
        <f t="shared" si="23"/>
        <v>-</v>
      </c>
      <c r="BK24" s="139" t="str">
        <f t="shared" si="23"/>
        <v>-</v>
      </c>
      <c r="BL24" s="139" t="str">
        <f t="shared" si="23"/>
        <v>-</v>
      </c>
      <c r="BM24" s="139" t="str">
        <f t="shared" si="23"/>
        <v>-</v>
      </c>
      <c r="BO24" s="139" t="str">
        <f t="shared" si="24"/>
        <v>-</v>
      </c>
      <c r="BP24" s="139" t="str">
        <f t="shared" si="24"/>
        <v>-</v>
      </c>
      <c r="BQ24" s="139" t="str">
        <f t="shared" si="24"/>
        <v>-</v>
      </c>
      <c r="BR24" s="139" t="str">
        <f t="shared" si="24"/>
        <v>-</v>
      </c>
      <c r="BS24" s="139" t="str">
        <f t="shared" si="24"/>
        <v>-</v>
      </c>
      <c r="BT24" s="139" t="str">
        <f t="shared" si="24"/>
        <v>-</v>
      </c>
      <c r="BU24" s="139" t="str">
        <f t="shared" si="24"/>
        <v>-</v>
      </c>
      <c r="BV24" s="139" t="str">
        <f t="shared" si="24"/>
        <v>-</v>
      </c>
      <c r="BW24" s="139" t="str">
        <f t="shared" si="24"/>
        <v>-</v>
      </c>
      <c r="BX24" s="139" t="str">
        <f t="shared" si="24"/>
        <v>-</v>
      </c>
      <c r="BY24" s="139" t="str">
        <f t="shared" si="24"/>
        <v>-</v>
      </c>
      <c r="BZ24" s="139" t="str">
        <f t="shared" si="24"/>
        <v>-</v>
      </c>
      <c r="CB24" s="139"/>
      <c r="CC24" s="139"/>
      <c r="CD24" s="139"/>
      <c r="CE24" s="139"/>
      <c r="CF24" s="139"/>
      <c r="CG24" s="139"/>
      <c r="CH24" s="139"/>
      <c r="CI24" s="139"/>
      <c r="CJ24" s="139"/>
      <c r="CK24" s="139"/>
      <c r="CL24" s="139"/>
      <c r="CM24" s="139"/>
    </row>
    <row r="25" spans="1:91" ht="12.75">
      <c r="A25" s="145">
        <v>4</v>
      </c>
      <c r="B25" s="123" t="s">
        <v>198</v>
      </c>
      <c r="C25" s="118">
        <v>3</v>
      </c>
      <c r="D25" s="118">
        <v>4</v>
      </c>
      <c r="E25" s="118"/>
      <c r="F25" s="118"/>
      <c r="G25" s="118" t="s">
        <v>199</v>
      </c>
      <c r="H25" s="138">
        <f t="shared" si="8"/>
        <v>55.026455026455025</v>
      </c>
      <c r="I25" s="123">
        <f t="shared" si="19"/>
        <v>189</v>
      </c>
      <c r="J25" s="123">
        <f t="shared" si="20"/>
        <v>104</v>
      </c>
      <c r="K25" s="123">
        <v>54</v>
      </c>
      <c r="L25" s="123"/>
      <c r="M25" s="123">
        <v>50</v>
      </c>
      <c r="N25" s="123">
        <v>85</v>
      </c>
      <c r="O25" s="123"/>
      <c r="P25" s="123"/>
      <c r="Q25" s="123">
        <v>4</v>
      </c>
      <c r="R25" s="123">
        <v>4</v>
      </c>
      <c r="S25" s="123"/>
      <c r="T25" s="123"/>
      <c r="U25" s="123"/>
      <c r="V25" s="123"/>
      <c r="W25" s="123"/>
      <c r="X25" s="123"/>
      <c r="Y25" s="123"/>
      <c r="Z25" s="123"/>
      <c r="AB25" s="147" t="str">
        <f t="shared" si="21"/>
        <v>-</v>
      </c>
      <c r="AC25" s="147" t="str">
        <f t="shared" si="21"/>
        <v>-</v>
      </c>
      <c r="AD25" s="147">
        <f t="shared" si="21"/>
        <v>1</v>
      </c>
      <c r="AE25" s="147" t="str">
        <f t="shared" si="21"/>
        <v>-</v>
      </c>
      <c r="AF25" s="147" t="str">
        <f t="shared" si="21"/>
        <v>-</v>
      </c>
      <c r="AG25" s="147" t="str">
        <f t="shared" si="21"/>
        <v>-</v>
      </c>
      <c r="AH25" s="147" t="str">
        <f t="shared" si="21"/>
        <v>-</v>
      </c>
      <c r="AI25" s="147" t="str">
        <f t="shared" si="21"/>
        <v>-</v>
      </c>
      <c r="AJ25" s="147" t="str">
        <f t="shared" si="21"/>
        <v>-</v>
      </c>
      <c r="AK25" s="147" t="str">
        <f t="shared" si="21"/>
        <v>-</v>
      </c>
      <c r="AL25" s="147" t="str">
        <f t="shared" si="21"/>
        <v>-</v>
      </c>
      <c r="AM25" s="147" t="str">
        <f t="shared" si="21"/>
        <v>-</v>
      </c>
      <c r="AO25" s="139" t="str">
        <f t="shared" si="22"/>
        <v>-</v>
      </c>
      <c r="AP25" s="139" t="str">
        <f t="shared" si="22"/>
        <v>-</v>
      </c>
      <c r="AQ25" s="139" t="str">
        <f t="shared" si="22"/>
        <v>-</v>
      </c>
      <c r="AR25" s="139">
        <f t="shared" si="22"/>
        <v>1</v>
      </c>
      <c r="AS25" s="139" t="str">
        <f t="shared" si="22"/>
        <v>-</v>
      </c>
      <c r="AT25" s="139" t="str">
        <f t="shared" si="22"/>
        <v>-</v>
      </c>
      <c r="AU25" s="139" t="str">
        <f t="shared" si="22"/>
        <v>-</v>
      </c>
      <c r="AV25" s="139" t="str">
        <f t="shared" si="22"/>
        <v>-</v>
      </c>
      <c r="AW25" s="139" t="str">
        <f t="shared" si="22"/>
        <v>-</v>
      </c>
      <c r="AX25" s="139" t="str">
        <f t="shared" si="22"/>
        <v>-</v>
      </c>
      <c r="AY25" s="139" t="str">
        <f t="shared" si="22"/>
        <v>-</v>
      </c>
      <c r="AZ25" s="139" t="str">
        <f t="shared" si="22"/>
        <v>-</v>
      </c>
      <c r="BB25" s="139" t="str">
        <f t="shared" si="23"/>
        <v>-</v>
      </c>
      <c r="BC25" s="139" t="str">
        <f t="shared" si="23"/>
        <v>-</v>
      </c>
      <c r="BD25" s="139" t="str">
        <f t="shared" si="23"/>
        <v>-</v>
      </c>
      <c r="BE25" s="139" t="str">
        <f t="shared" si="23"/>
        <v>-</v>
      </c>
      <c r="BF25" s="139" t="str">
        <f t="shared" si="23"/>
        <v>-</v>
      </c>
      <c r="BG25" s="139" t="str">
        <f t="shared" si="23"/>
        <v>-</v>
      </c>
      <c r="BH25" s="139" t="str">
        <f t="shared" si="23"/>
        <v>-</v>
      </c>
      <c r="BI25" s="139" t="str">
        <f t="shared" si="23"/>
        <v>-</v>
      </c>
      <c r="BJ25" s="139" t="str">
        <f t="shared" si="23"/>
        <v>-</v>
      </c>
      <c r="BK25" s="139" t="str">
        <f t="shared" si="23"/>
        <v>-</v>
      </c>
      <c r="BL25" s="139" t="str">
        <f t="shared" si="23"/>
        <v>-</v>
      </c>
      <c r="BM25" s="139" t="str">
        <f t="shared" si="23"/>
        <v>-</v>
      </c>
      <c r="BO25" s="139" t="str">
        <f t="shared" si="24"/>
        <v>-</v>
      </c>
      <c r="BP25" s="139" t="str">
        <f t="shared" si="24"/>
        <v>-</v>
      </c>
      <c r="BQ25" s="139" t="str">
        <f t="shared" si="24"/>
        <v>-</v>
      </c>
      <c r="BR25" s="139" t="str">
        <f t="shared" si="24"/>
        <v>-</v>
      </c>
      <c r="BS25" s="139" t="str">
        <f t="shared" si="24"/>
        <v>-</v>
      </c>
      <c r="BT25" s="139" t="str">
        <f t="shared" si="24"/>
        <v>-</v>
      </c>
      <c r="BU25" s="139" t="str">
        <f t="shared" si="24"/>
        <v>-</v>
      </c>
      <c r="BV25" s="139" t="str">
        <f t="shared" si="24"/>
        <v>-</v>
      </c>
      <c r="BW25" s="139" t="str">
        <f t="shared" si="24"/>
        <v>-</v>
      </c>
      <c r="BX25" s="139" t="str">
        <f t="shared" si="24"/>
        <v>-</v>
      </c>
      <c r="BY25" s="139" t="str">
        <f t="shared" si="24"/>
        <v>-</v>
      </c>
      <c r="BZ25" s="139" t="str">
        <f t="shared" si="24"/>
        <v>-</v>
      </c>
      <c r="CB25" s="139"/>
      <c r="CC25" s="139"/>
      <c r="CD25" s="139">
        <v>3</v>
      </c>
      <c r="CE25" s="139">
        <v>3</v>
      </c>
      <c r="CF25" s="139"/>
      <c r="CG25" s="139"/>
      <c r="CH25" s="139"/>
      <c r="CI25" s="139"/>
      <c r="CJ25" s="139"/>
      <c r="CK25" s="139"/>
      <c r="CL25" s="139"/>
      <c r="CM25" s="139"/>
    </row>
    <row r="26" spans="1:91" ht="12.75">
      <c r="A26" s="145">
        <v>5</v>
      </c>
      <c r="B26" s="148" t="s">
        <v>200</v>
      </c>
      <c r="C26" s="118"/>
      <c r="D26" s="118"/>
      <c r="E26" s="118"/>
      <c r="F26" s="118"/>
      <c r="G26" s="118"/>
      <c r="H26" s="138"/>
      <c r="I26" s="123">
        <f t="shared" si="19"/>
        <v>0</v>
      </c>
      <c r="J26" s="123">
        <f t="shared" si="20"/>
        <v>0</v>
      </c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B26" s="147" t="str">
        <f t="shared" si="21"/>
        <v>-</v>
      </c>
      <c r="AC26" s="147" t="str">
        <f t="shared" si="21"/>
        <v>-</v>
      </c>
      <c r="AD26" s="147" t="str">
        <f t="shared" si="21"/>
        <v>-</v>
      </c>
      <c r="AE26" s="147" t="str">
        <f t="shared" si="21"/>
        <v>-</v>
      </c>
      <c r="AF26" s="147" t="str">
        <f t="shared" si="21"/>
        <v>-</v>
      </c>
      <c r="AG26" s="147" t="str">
        <f t="shared" si="21"/>
        <v>-</v>
      </c>
      <c r="AH26" s="147" t="str">
        <f t="shared" si="21"/>
        <v>-</v>
      </c>
      <c r="AI26" s="147" t="str">
        <f t="shared" si="21"/>
        <v>-</v>
      </c>
      <c r="AJ26" s="147" t="str">
        <f t="shared" si="21"/>
        <v>-</v>
      </c>
      <c r="AK26" s="147" t="str">
        <f t="shared" si="21"/>
        <v>-</v>
      </c>
      <c r="AL26" s="147" t="str">
        <f t="shared" si="21"/>
        <v>-</v>
      </c>
      <c r="AM26" s="147" t="str">
        <f t="shared" si="21"/>
        <v>-</v>
      </c>
      <c r="AO26" s="139" t="str">
        <f t="shared" si="22"/>
        <v>-</v>
      </c>
      <c r="AP26" s="139" t="str">
        <f t="shared" si="22"/>
        <v>-</v>
      </c>
      <c r="AQ26" s="139" t="str">
        <f t="shared" si="22"/>
        <v>-</v>
      </c>
      <c r="AR26" s="139" t="str">
        <f t="shared" si="22"/>
        <v>-</v>
      </c>
      <c r="AS26" s="139" t="str">
        <f t="shared" si="22"/>
        <v>-</v>
      </c>
      <c r="AT26" s="139" t="str">
        <f t="shared" si="22"/>
        <v>-</v>
      </c>
      <c r="AU26" s="139" t="str">
        <f t="shared" si="22"/>
        <v>-</v>
      </c>
      <c r="AV26" s="139" t="str">
        <f t="shared" si="22"/>
        <v>-</v>
      </c>
      <c r="AW26" s="139" t="str">
        <f t="shared" si="22"/>
        <v>-</v>
      </c>
      <c r="AX26" s="139" t="str">
        <f t="shared" si="22"/>
        <v>-</v>
      </c>
      <c r="AY26" s="139" t="str">
        <f t="shared" si="22"/>
        <v>-</v>
      </c>
      <c r="AZ26" s="139" t="str">
        <f t="shared" si="22"/>
        <v>-</v>
      </c>
      <c r="BB26" s="139" t="str">
        <f t="shared" si="23"/>
        <v>-</v>
      </c>
      <c r="BC26" s="139" t="str">
        <f t="shared" si="23"/>
        <v>-</v>
      </c>
      <c r="BD26" s="139" t="str">
        <f t="shared" si="23"/>
        <v>-</v>
      </c>
      <c r="BE26" s="139" t="str">
        <f t="shared" si="23"/>
        <v>-</v>
      </c>
      <c r="BF26" s="139" t="str">
        <f t="shared" si="23"/>
        <v>-</v>
      </c>
      <c r="BG26" s="139" t="str">
        <f t="shared" si="23"/>
        <v>-</v>
      </c>
      <c r="BH26" s="139" t="str">
        <f t="shared" si="23"/>
        <v>-</v>
      </c>
      <c r="BI26" s="139" t="str">
        <f t="shared" si="23"/>
        <v>-</v>
      </c>
      <c r="BJ26" s="139" t="str">
        <f t="shared" si="23"/>
        <v>-</v>
      </c>
      <c r="BK26" s="139" t="str">
        <f t="shared" si="23"/>
        <v>-</v>
      </c>
      <c r="BL26" s="139" t="str">
        <f t="shared" si="23"/>
        <v>-</v>
      </c>
      <c r="BM26" s="139" t="str">
        <f t="shared" si="23"/>
        <v>-</v>
      </c>
      <c r="BO26" s="139" t="str">
        <f t="shared" si="24"/>
        <v>-</v>
      </c>
      <c r="BP26" s="139" t="str">
        <f t="shared" si="24"/>
        <v>-</v>
      </c>
      <c r="BQ26" s="139" t="str">
        <f t="shared" si="24"/>
        <v>-</v>
      </c>
      <c r="BR26" s="139" t="str">
        <f t="shared" si="24"/>
        <v>-</v>
      </c>
      <c r="BS26" s="139" t="str">
        <f t="shared" si="24"/>
        <v>-</v>
      </c>
      <c r="BT26" s="139" t="str">
        <f t="shared" si="24"/>
        <v>-</v>
      </c>
      <c r="BU26" s="139" t="str">
        <f t="shared" si="24"/>
        <v>-</v>
      </c>
      <c r="BV26" s="139" t="str">
        <f t="shared" si="24"/>
        <v>-</v>
      </c>
      <c r="BW26" s="139" t="str">
        <f t="shared" si="24"/>
        <v>-</v>
      </c>
      <c r="BX26" s="139" t="str">
        <f t="shared" si="24"/>
        <v>-</v>
      </c>
      <c r="BY26" s="139" t="str">
        <f t="shared" si="24"/>
        <v>-</v>
      </c>
      <c r="BZ26" s="139" t="str">
        <f t="shared" si="24"/>
        <v>-</v>
      </c>
      <c r="CB26" s="139"/>
      <c r="CC26" s="139"/>
      <c r="CD26" s="139"/>
      <c r="CE26" s="139"/>
      <c r="CF26" s="139"/>
      <c r="CG26" s="139"/>
      <c r="CH26" s="139"/>
      <c r="CI26" s="139"/>
      <c r="CJ26" s="139"/>
      <c r="CK26" s="139"/>
      <c r="CL26" s="139"/>
      <c r="CM26" s="139"/>
    </row>
    <row r="27" spans="1:91" ht="12.75">
      <c r="A27" s="145"/>
      <c r="B27" s="123" t="s">
        <v>201</v>
      </c>
      <c r="C27" s="118">
        <v>3</v>
      </c>
      <c r="D27" s="118">
        <v>1.4</v>
      </c>
      <c r="E27" s="118"/>
      <c r="F27" s="118"/>
      <c r="G27" s="149" t="s">
        <v>202</v>
      </c>
      <c r="H27" s="138">
        <f aca="true" t="shared" si="25" ref="H27:H67">J27/I27*100</f>
        <v>62.96296296296296</v>
      </c>
      <c r="I27" s="123">
        <f t="shared" si="19"/>
        <v>216</v>
      </c>
      <c r="J27" s="123">
        <f t="shared" si="20"/>
        <v>136</v>
      </c>
      <c r="K27" s="123">
        <v>56</v>
      </c>
      <c r="L27" s="123">
        <v>80</v>
      </c>
      <c r="M27" s="123"/>
      <c r="N27" s="123">
        <v>80</v>
      </c>
      <c r="O27" s="123">
        <v>3</v>
      </c>
      <c r="P27" s="123">
        <v>2</v>
      </c>
      <c r="Q27" s="123">
        <v>3</v>
      </c>
      <c r="R27" s="123">
        <v>3</v>
      </c>
      <c r="S27" s="123"/>
      <c r="T27" s="123"/>
      <c r="U27" s="123"/>
      <c r="V27" s="123"/>
      <c r="W27" s="123"/>
      <c r="X27" s="123"/>
      <c r="Y27" s="123"/>
      <c r="Z27" s="123"/>
      <c r="AB27" s="147" t="str">
        <f t="shared" si="21"/>
        <v>-</v>
      </c>
      <c r="AC27" s="147" t="str">
        <f t="shared" si="21"/>
        <v>-</v>
      </c>
      <c r="AD27" s="147">
        <f t="shared" si="21"/>
        <v>1</v>
      </c>
      <c r="AE27" s="147" t="str">
        <f t="shared" si="21"/>
        <v>-</v>
      </c>
      <c r="AF27" s="147" t="str">
        <f t="shared" si="21"/>
        <v>-</v>
      </c>
      <c r="AG27" s="147" t="str">
        <f t="shared" si="21"/>
        <v>-</v>
      </c>
      <c r="AH27" s="147" t="str">
        <f t="shared" si="21"/>
        <v>-</v>
      </c>
      <c r="AI27" s="147" t="str">
        <f t="shared" si="21"/>
        <v>-</v>
      </c>
      <c r="AJ27" s="147" t="str">
        <f t="shared" si="21"/>
        <v>-</v>
      </c>
      <c r="AK27" s="147" t="str">
        <f t="shared" si="21"/>
        <v>-</v>
      </c>
      <c r="AL27" s="147" t="str">
        <f t="shared" si="21"/>
        <v>-</v>
      </c>
      <c r="AM27" s="147" t="str">
        <f t="shared" si="21"/>
        <v>-</v>
      </c>
      <c r="AO27" s="139">
        <f t="shared" si="22"/>
        <v>1</v>
      </c>
      <c r="AP27" s="139" t="str">
        <f t="shared" si="22"/>
        <v>-</v>
      </c>
      <c r="AQ27" s="139" t="str">
        <f t="shared" si="22"/>
        <v>-</v>
      </c>
      <c r="AR27" s="139">
        <f t="shared" si="22"/>
        <v>1</v>
      </c>
      <c r="AS27" s="139" t="str">
        <f t="shared" si="22"/>
        <v>-</v>
      </c>
      <c r="AT27" s="139" t="str">
        <f t="shared" si="22"/>
        <v>-</v>
      </c>
      <c r="AU27" s="139" t="str">
        <f t="shared" si="22"/>
        <v>-</v>
      </c>
      <c r="AV27" s="139" t="str">
        <f t="shared" si="22"/>
        <v>-</v>
      </c>
      <c r="AW27" s="139" t="str">
        <f t="shared" si="22"/>
        <v>-</v>
      </c>
      <c r="AX27" s="139" t="str">
        <f t="shared" si="22"/>
        <v>-</v>
      </c>
      <c r="AY27" s="139" t="str">
        <f t="shared" si="22"/>
        <v>-</v>
      </c>
      <c r="AZ27" s="139" t="str">
        <f t="shared" si="22"/>
        <v>-</v>
      </c>
      <c r="BB27" s="139" t="str">
        <f t="shared" si="23"/>
        <v>-</v>
      </c>
      <c r="BC27" s="139" t="str">
        <f t="shared" si="23"/>
        <v>-</v>
      </c>
      <c r="BD27" s="139" t="str">
        <f t="shared" si="23"/>
        <v>-</v>
      </c>
      <c r="BE27" s="139" t="str">
        <f t="shared" si="23"/>
        <v>-</v>
      </c>
      <c r="BF27" s="139" t="str">
        <f t="shared" si="23"/>
        <v>-</v>
      </c>
      <c r="BG27" s="139" t="str">
        <f t="shared" si="23"/>
        <v>-</v>
      </c>
      <c r="BH27" s="139" t="str">
        <f t="shared" si="23"/>
        <v>-</v>
      </c>
      <c r="BI27" s="139" t="str">
        <f t="shared" si="23"/>
        <v>-</v>
      </c>
      <c r="BJ27" s="139" t="str">
        <f t="shared" si="23"/>
        <v>-</v>
      </c>
      <c r="BK27" s="139" t="str">
        <f t="shared" si="23"/>
        <v>-</v>
      </c>
      <c r="BL27" s="139" t="str">
        <f t="shared" si="23"/>
        <v>-</v>
      </c>
      <c r="BM27" s="139" t="str">
        <f t="shared" si="23"/>
        <v>-</v>
      </c>
      <c r="BO27" s="139" t="str">
        <f t="shared" si="24"/>
        <v>-</v>
      </c>
      <c r="BP27" s="139" t="str">
        <f t="shared" si="24"/>
        <v>-</v>
      </c>
      <c r="BQ27" s="139" t="str">
        <f t="shared" si="24"/>
        <v>-</v>
      </c>
      <c r="BR27" s="139" t="str">
        <f t="shared" si="24"/>
        <v>-</v>
      </c>
      <c r="BS27" s="139" t="str">
        <f t="shared" si="24"/>
        <v>-</v>
      </c>
      <c r="BT27" s="139" t="str">
        <f t="shared" si="24"/>
        <v>-</v>
      </c>
      <c r="BU27" s="139" t="str">
        <f t="shared" si="24"/>
        <v>-</v>
      </c>
      <c r="BV27" s="139" t="str">
        <f t="shared" si="24"/>
        <v>-</v>
      </c>
      <c r="BW27" s="139" t="str">
        <f t="shared" si="24"/>
        <v>-</v>
      </c>
      <c r="BX27" s="139" t="str">
        <f t="shared" si="24"/>
        <v>-</v>
      </c>
      <c r="BY27" s="139" t="str">
        <f t="shared" si="24"/>
        <v>-</v>
      </c>
      <c r="BZ27" s="139" t="str">
        <f t="shared" si="24"/>
        <v>-</v>
      </c>
      <c r="CB27" s="139"/>
      <c r="CC27" s="139"/>
      <c r="CD27" s="139">
        <v>2</v>
      </c>
      <c r="CE27" s="139">
        <v>2</v>
      </c>
      <c r="CF27" s="139"/>
      <c r="CG27" s="139"/>
      <c r="CH27" s="139"/>
      <c r="CI27" s="139"/>
      <c r="CJ27" s="139"/>
      <c r="CK27" s="139"/>
      <c r="CL27" s="139"/>
      <c r="CM27" s="139"/>
    </row>
    <row r="28" spans="1:91" ht="12.75">
      <c r="A28" s="145">
        <v>6</v>
      </c>
      <c r="B28" t="s">
        <v>203</v>
      </c>
      <c r="C28" s="118"/>
      <c r="D28" s="118">
        <v>6</v>
      </c>
      <c r="E28" s="118"/>
      <c r="F28" s="118"/>
      <c r="G28" s="118"/>
      <c r="H28" s="138">
        <f t="shared" si="25"/>
        <v>44.44444444444444</v>
      </c>
      <c r="I28" s="123">
        <f t="shared" si="19"/>
        <v>54</v>
      </c>
      <c r="J28" s="123">
        <f t="shared" si="20"/>
        <v>24</v>
      </c>
      <c r="K28" s="123">
        <v>16</v>
      </c>
      <c r="L28" s="123">
        <v>8</v>
      </c>
      <c r="M28" s="123">
        <v>0</v>
      </c>
      <c r="N28" s="123">
        <v>30</v>
      </c>
      <c r="O28" s="123"/>
      <c r="P28" s="123"/>
      <c r="Q28" s="123"/>
      <c r="R28" s="123"/>
      <c r="S28" s="123"/>
      <c r="T28" s="123">
        <v>2</v>
      </c>
      <c r="U28" s="123"/>
      <c r="V28" s="123"/>
      <c r="W28" s="123"/>
      <c r="X28" s="123"/>
      <c r="Y28" s="123"/>
      <c r="Z28" s="123"/>
      <c r="AB28" s="147" t="str">
        <f t="shared" si="21"/>
        <v>-</v>
      </c>
      <c r="AC28" s="147" t="str">
        <f t="shared" si="21"/>
        <v>-</v>
      </c>
      <c r="AD28" s="147" t="str">
        <f t="shared" si="21"/>
        <v>-</v>
      </c>
      <c r="AE28" s="147" t="str">
        <f t="shared" si="21"/>
        <v>-</v>
      </c>
      <c r="AF28" s="147" t="str">
        <f t="shared" si="21"/>
        <v>-</v>
      </c>
      <c r="AG28" s="147" t="str">
        <f t="shared" si="21"/>
        <v>-</v>
      </c>
      <c r="AH28" s="147" t="str">
        <f t="shared" si="21"/>
        <v>-</v>
      </c>
      <c r="AI28" s="147" t="str">
        <f t="shared" si="21"/>
        <v>-</v>
      </c>
      <c r="AJ28" s="147" t="str">
        <f t="shared" si="21"/>
        <v>-</v>
      </c>
      <c r="AK28" s="147" t="str">
        <f t="shared" si="21"/>
        <v>-</v>
      </c>
      <c r="AL28" s="147" t="str">
        <f t="shared" si="21"/>
        <v>-</v>
      </c>
      <c r="AM28" s="147" t="str">
        <f t="shared" si="21"/>
        <v>-</v>
      </c>
      <c r="AO28" s="139" t="str">
        <f t="shared" si="22"/>
        <v>-</v>
      </c>
      <c r="AP28" s="139" t="str">
        <f t="shared" si="22"/>
        <v>-</v>
      </c>
      <c r="AQ28" s="139" t="str">
        <f t="shared" si="22"/>
        <v>-</v>
      </c>
      <c r="AR28" s="139" t="str">
        <f t="shared" si="22"/>
        <v>-</v>
      </c>
      <c r="AS28" s="139" t="str">
        <f t="shared" si="22"/>
        <v>-</v>
      </c>
      <c r="AT28" s="139">
        <f t="shared" si="22"/>
        <v>1</v>
      </c>
      <c r="AU28" s="139" t="str">
        <f t="shared" si="22"/>
        <v>-</v>
      </c>
      <c r="AV28" s="139" t="str">
        <f t="shared" si="22"/>
        <v>-</v>
      </c>
      <c r="AW28" s="139" t="str">
        <f t="shared" si="22"/>
        <v>-</v>
      </c>
      <c r="AX28" s="139" t="str">
        <f t="shared" si="22"/>
        <v>-</v>
      </c>
      <c r="AY28" s="139" t="str">
        <f t="shared" si="22"/>
        <v>-</v>
      </c>
      <c r="AZ28" s="139" t="str">
        <f t="shared" si="22"/>
        <v>-</v>
      </c>
      <c r="BB28" s="139" t="str">
        <f t="shared" si="23"/>
        <v>-</v>
      </c>
      <c r="BC28" s="139" t="str">
        <f t="shared" si="23"/>
        <v>-</v>
      </c>
      <c r="BD28" s="139" t="str">
        <f t="shared" si="23"/>
        <v>-</v>
      </c>
      <c r="BE28" s="139" t="str">
        <f t="shared" si="23"/>
        <v>-</v>
      </c>
      <c r="BF28" s="139" t="str">
        <f t="shared" si="23"/>
        <v>-</v>
      </c>
      <c r="BG28" s="139" t="str">
        <f t="shared" si="23"/>
        <v>-</v>
      </c>
      <c r="BH28" s="139" t="str">
        <f t="shared" si="23"/>
        <v>-</v>
      </c>
      <c r="BI28" s="139" t="str">
        <f t="shared" si="23"/>
        <v>-</v>
      </c>
      <c r="BJ28" s="139" t="str">
        <f t="shared" si="23"/>
        <v>-</v>
      </c>
      <c r="BK28" s="139" t="str">
        <f t="shared" si="23"/>
        <v>-</v>
      </c>
      <c r="BL28" s="139" t="str">
        <f t="shared" si="23"/>
        <v>-</v>
      </c>
      <c r="BM28" s="139" t="str">
        <f t="shared" si="23"/>
        <v>-</v>
      </c>
      <c r="BO28" s="139" t="str">
        <f t="shared" si="24"/>
        <v>-</v>
      </c>
      <c r="BP28" s="139" t="str">
        <f t="shared" si="24"/>
        <v>-</v>
      </c>
      <c r="BQ28" s="139" t="str">
        <f t="shared" si="24"/>
        <v>-</v>
      </c>
      <c r="BR28" s="139" t="str">
        <f t="shared" si="24"/>
        <v>-</v>
      </c>
      <c r="BS28" s="139" t="str">
        <f t="shared" si="24"/>
        <v>-</v>
      </c>
      <c r="BT28" s="139" t="str">
        <f t="shared" si="24"/>
        <v>-</v>
      </c>
      <c r="BU28" s="139" t="str">
        <f t="shared" si="24"/>
        <v>-</v>
      </c>
      <c r="BV28" s="139" t="str">
        <f t="shared" si="24"/>
        <v>-</v>
      </c>
      <c r="BW28" s="139" t="str">
        <f t="shared" si="24"/>
        <v>-</v>
      </c>
      <c r="BX28" s="139" t="str">
        <f t="shared" si="24"/>
        <v>-</v>
      </c>
      <c r="BY28" s="139" t="str">
        <f t="shared" si="24"/>
        <v>-</v>
      </c>
      <c r="BZ28" s="139" t="str">
        <f t="shared" si="24"/>
        <v>-</v>
      </c>
      <c r="CB28" s="139"/>
      <c r="CC28" s="139"/>
      <c r="CD28" s="139"/>
      <c r="CE28" s="139"/>
      <c r="CF28" s="139"/>
      <c r="CG28" s="139"/>
      <c r="CH28" s="139"/>
      <c r="CI28" s="139"/>
      <c r="CJ28" s="139"/>
      <c r="CK28" s="139"/>
      <c r="CL28" s="139"/>
      <c r="CM28" s="139"/>
    </row>
    <row r="29" spans="1:91" ht="12.75">
      <c r="A29" s="145">
        <v>7</v>
      </c>
      <c r="B29" s="150" t="s">
        <v>204</v>
      </c>
      <c r="C29" s="118"/>
      <c r="D29" s="118">
        <v>5</v>
      </c>
      <c r="E29" s="118"/>
      <c r="F29" s="118"/>
      <c r="G29" s="149"/>
      <c r="H29" s="138">
        <f t="shared" si="25"/>
        <v>44.44444444444444</v>
      </c>
      <c r="I29" s="123">
        <f t="shared" si="19"/>
        <v>54</v>
      </c>
      <c r="J29" s="123">
        <f t="shared" si="20"/>
        <v>24</v>
      </c>
      <c r="K29" s="123">
        <v>16</v>
      </c>
      <c r="L29" s="123"/>
      <c r="M29" s="123">
        <v>8</v>
      </c>
      <c r="N29" s="123">
        <v>30</v>
      </c>
      <c r="O29" s="123"/>
      <c r="P29" s="123"/>
      <c r="Q29" s="123"/>
      <c r="R29" s="123"/>
      <c r="S29" s="123">
        <v>3</v>
      </c>
      <c r="T29" s="123"/>
      <c r="U29" s="123"/>
      <c r="V29" s="123"/>
      <c r="W29" s="123"/>
      <c r="X29" s="123"/>
      <c r="Y29" s="123"/>
      <c r="Z29" s="123"/>
      <c r="AB29" s="147" t="str">
        <f t="shared" si="21"/>
        <v>-</v>
      </c>
      <c r="AC29" s="147" t="str">
        <f t="shared" si="21"/>
        <v>-</v>
      </c>
      <c r="AD29" s="147" t="str">
        <f t="shared" si="21"/>
        <v>-</v>
      </c>
      <c r="AE29" s="147" t="str">
        <f t="shared" si="21"/>
        <v>-</v>
      </c>
      <c r="AF29" s="147" t="str">
        <f t="shared" si="21"/>
        <v>-</v>
      </c>
      <c r="AG29" s="147" t="str">
        <f t="shared" si="21"/>
        <v>-</v>
      </c>
      <c r="AH29" s="147" t="str">
        <f t="shared" si="21"/>
        <v>-</v>
      </c>
      <c r="AI29" s="147" t="str">
        <f t="shared" si="21"/>
        <v>-</v>
      </c>
      <c r="AJ29" s="147" t="str">
        <f t="shared" si="21"/>
        <v>-</v>
      </c>
      <c r="AK29" s="147" t="str">
        <f t="shared" si="21"/>
        <v>-</v>
      </c>
      <c r="AL29" s="147" t="str">
        <f t="shared" si="21"/>
        <v>-</v>
      </c>
      <c r="AM29" s="147" t="str">
        <f t="shared" si="21"/>
        <v>-</v>
      </c>
      <c r="AO29" s="139" t="str">
        <f t="shared" si="22"/>
        <v>-</v>
      </c>
      <c r="AP29" s="139" t="str">
        <f t="shared" si="22"/>
        <v>-</v>
      </c>
      <c r="AQ29" s="139" t="str">
        <f t="shared" si="22"/>
        <v>-</v>
      </c>
      <c r="AR29" s="139" t="str">
        <f t="shared" si="22"/>
        <v>-</v>
      </c>
      <c r="AS29" s="139">
        <f t="shared" si="22"/>
        <v>1</v>
      </c>
      <c r="AT29" s="139" t="str">
        <f t="shared" si="22"/>
        <v>-</v>
      </c>
      <c r="AU29" s="139" t="str">
        <f t="shared" si="22"/>
        <v>-</v>
      </c>
      <c r="AV29" s="139" t="str">
        <f t="shared" si="22"/>
        <v>-</v>
      </c>
      <c r="AW29" s="139" t="str">
        <f t="shared" si="22"/>
        <v>-</v>
      </c>
      <c r="AX29" s="139" t="str">
        <f t="shared" si="22"/>
        <v>-</v>
      </c>
      <c r="AY29" s="139" t="str">
        <f t="shared" si="22"/>
        <v>-</v>
      </c>
      <c r="AZ29" s="139" t="str">
        <f t="shared" si="22"/>
        <v>-</v>
      </c>
      <c r="BB29" s="139" t="str">
        <f t="shared" si="23"/>
        <v>-</v>
      </c>
      <c r="BC29" s="139" t="str">
        <f t="shared" si="23"/>
        <v>-</v>
      </c>
      <c r="BD29" s="139" t="str">
        <f t="shared" si="23"/>
        <v>-</v>
      </c>
      <c r="BE29" s="139" t="str">
        <f t="shared" si="23"/>
        <v>-</v>
      </c>
      <c r="BF29" s="139" t="str">
        <f t="shared" si="23"/>
        <v>-</v>
      </c>
      <c r="BG29" s="139" t="str">
        <f t="shared" si="23"/>
        <v>-</v>
      </c>
      <c r="BH29" s="139" t="str">
        <f t="shared" si="23"/>
        <v>-</v>
      </c>
      <c r="BI29" s="139" t="str">
        <f t="shared" si="23"/>
        <v>-</v>
      </c>
      <c r="BJ29" s="139" t="str">
        <f t="shared" si="23"/>
        <v>-</v>
      </c>
      <c r="BK29" s="139" t="str">
        <f t="shared" si="23"/>
        <v>-</v>
      </c>
      <c r="BL29" s="139" t="str">
        <f t="shared" si="23"/>
        <v>-</v>
      </c>
      <c r="BM29" s="139" t="str">
        <f t="shared" si="23"/>
        <v>-</v>
      </c>
      <c r="BO29" s="139" t="str">
        <f t="shared" si="24"/>
        <v>-</v>
      </c>
      <c r="BP29" s="139" t="str">
        <f t="shared" si="24"/>
        <v>-</v>
      </c>
      <c r="BQ29" s="139" t="str">
        <f t="shared" si="24"/>
        <v>-</v>
      </c>
      <c r="BR29" s="139" t="str">
        <f t="shared" si="24"/>
        <v>-</v>
      </c>
      <c r="BS29" s="139" t="str">
        <f t="shared" si="24"/>
        <v>-</v>
      </c>
      <c r="BT29" s="139" t="str">
        <f t="shared" si="24"/>
        <v>-</v>
      </c>
      <c r="BU29" s="139" t="str">
        <f t="shared" si="24"/>
        <v>-</v>
      </c>
      <c r="BV29" s="139" t="str">
        <f t="shared" si="24"/>
        <v>-</v>
      </c>
      <c r="BW29" s="139" t="str">
        <f t="shared" si="24"/>
        <v>-</v>
      </c>
      <c r="BX29" s="139" t="str">
        <f t="shared" si="24"/>
        <v>-</v>
      </c>
      <c r="BY29" s="139" t="str">
        <f t="shared" si="24"/>
        <v>-</v>
      </c>
      <c r="BZ29" s="139" t="str">
        <f t="shared" si="24"/>
        <v>-</v>
      </c>
      <c r="CB29" s="139"/>
      <c r="CC29" s="139"/>
      <c r="CD29" s="139"/>
      <c r="CE29" s="139"/>
      <c r="CF29" s="139"/>
      <c r="CG29" s="139"/>
      <c r="CH29" s="139"/>
      <c r="CI29" s="139"/>
      <c r="CJ29" s="139"/>
      <c r="CK29" s="139"/>
      <c r="CL29" s="139"/>
      <c r="CM29" s="139"/>
    </row>
    <row r="30" spans="1:91" ht="12.75">
      <c r="A30" s="145">
        <v>8</v>
      </c>
      <c r="B30" s="123" t="s">
        <v>205</v>
      </c>
      <c r="C30" s="118">
        <v>11</v>
      </c>
      <c r="D30" s="118"/>
      <c r="E30" s="118"/>
      <c r="F30" s="118"/>
      <c r="G30" s="118"/>
      <c r="H30" s="138">
        <f t="shared" si="25"/>
        <v>59.25925925925925</v>
      </c>
      <c r="I30" s="123">
        <f t="shared" si="19"/>
        <v>54</v>
      </c>
      <c r="J30" s="123">
        <f t="shared" si="20"/>
        <v>32</v>
      </c>
      <c r="K30" s="123">
        <v>22</v>
      </c>
      <c r="L30" s="123">
        <v>6</v>
      </c>
      <c r="M30" s="123">
        <v>4</v>
      </c>
      <c r="N30" s="123">
        <v>22</v>
      </c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>
        <v>4</v>
      </c>
      <c r="Z30" s="123"/>
      <c r="AB30" s="147" t="str">
        <f t="shared" si="21"/>
        <v>-</v>
      </c>
      <c r="AC30" s="147" t="str">
        <f t="shared" si="21"/>
        <v>-</v>
      </c>
      <c r="AD30" s="147" t="str">
        <f t="shared" si="21"/>
        <v>-</v>
      </c>
      <c r="AE30" s="147" t="str">
        <f t="shared" si="21"/>
        <v>-</v>
      </c>
      <c r="AF30" s="147" t="str">
        <f t="shared" si="21"/>
        <v>-</v>
      </c>
      <c r="AG30" s="147" t="str">
        <f t="shared" si="21"/>
        <v>-</v>
      </c>
      <c r="AH30" s="147" t="str">
        <f t="shared" si="21"/>
        <v>-</v>
      </c>
      <c r="AI30" s="147" t="str">
        <f t="shared" si="21"/>
        <v>-</v>
      </c>
      <c r="AJ30" s="147" t="str">
        <f t="shared" si="21"/>
        <v>-</v>
      </c>
      <c r="AK30" s="147" t="str">
        <f t="shared" si="21"/>
        <v>-</v>
      </c>
      <c r="AL30" s="147">
        <f t="shared" si="21"/>
        <v>1</v>
      </c>
      <c r="AM30" s="147" t="str">
        <f t="shared" si="21"/>
        <v>-</v>
      </c>
      <c r="AO30" s="139" t="str">
        <f t="shared" si="22"/>
        <v>-</v>
      </c>
      <c r="AP30" s="139" t="str">
        <f t="shared" si="22"/>
        <v>-</v>
      </c>
      <c r="AQ30" s="139" t="str">
        <f t="shared" si="22"/>
        <v>-</v>
      </c>
      <c r="AR30" s="139" t="str">
        <f t="shared" si="22"/>
        <v>-</v>
      </c>
      <c r="AS30" s="139" t="str">
        <f t="shared" si="22"/>
        <v>-</v>
      </c>
      <c r="AT30" s="139" t="str">
        <f t="shared" si="22"/>
        <v>-</v>
      </c>
      <c r="AU30" s="139" t="str">
        <f t="shared" si="22"/>
        <v>-</v>
      </c>
      <c r="AV30" s="139" t="str">
        <f t="shared" si="22"/>
        <v>-</v>
      </c>
      <c r="AW30" s="139" t="str">
        <f t="shared" si="22"/>
        <v>-</v>
      </c>
      <c r="AX30" s="139" t="str">
        <f t="shared" si="22"/>
        <v>-</v>
      </c>
      <c r="AY30" s="139" t="str">
        <f t="shared" si="22"/>
        <v>-</v>
      </c>
      <c r="AZ30" s="139" t="str">
        <f t="shared" si="22"/>
        <v>-</v>
      </c>
      <c r="BB30" s="139" t="str">
        <f t="shared" si="23"/>
        <v>-</v>
      </c>
      <c r="BC30" s="139" t="str">
        <f t="shared" si="23"/>
        <v>-</v>
      </c>
      <c r="BD30" s="139" t="str">
        <f t="shared" si="23"/>
        <v>-</v>
      </c>
      <c r="BE30" s="139" t="str">
        <f t="shared" si="23"/>
        <v>-</v>
      </c>
      <c r="BF30" s="139" t="str">
        <f t="shared" si="23"/>
        <v>-</v>
      </c>
      <c r="BG30" s="139" t="str">
        <f t="shared" si="23"/>
        <v>-</v>
      </c>
      <c r="BH30" s="139" t="str">
        <f t="shared" si="23"/>
        <v>-</v>
      </c>
      <c r="BI30" s="139" t="str">
        <f t="shared" si="23"/>
        <v>-</v>
      </c>
      <c r="BJ30" s="139" t="str">
        <f t="shared" si="23"/>
        <v>-</v>
      </c>
      <c r="BK30" s="139" t="str">
        <f t="shared" si="23"/>
        <v>-</v>
      </c>
      <c r="BL30" s="139" t="str">
        <f t="shared" si="23"/>
        <v>-</v>
      </c>
      <c r="BM30" s="139" t="str">
        <f t="shared" si="23"/>
        <v>-</v>
      </c>
      <c r="BO30" s="139" t="str">
        <f t="shared" si="24"/>
        <v>-</v>
      </c>
      <c r="BP30" s="139" t="str">
        <f t="shared" si="24"/>
        <v>-</v>
      </c>
      <c r="BQ30" s="139" t="str">
        <f t="shared" si="24"/>
        <v>-</v>
      </c>
      <c r="BR30" s="139" t="str">
        <f t="shared" si="24"/>
        <v>-</v>
      </c>
      <c r="BS30" s="139" t="str">
        <f t="shared" si="24"/>
        <v>-</v>
      </c>
      <c r="BT30" s="139" t="str">
        <f t="shared" si="24"/>
        <v>-</v>
      </c>
      <c r="BU30" s="139" t="str">
        <f t="shared" si="24"/>
        <v>-</v>
      </c>
      <c r="BV30" s="139" t="str">
        <f t="shared" si="24"/>
        <v>-</v>
      </c>
      <c r="BW30" s="139" t="str">
        <f t="shared" si="24"/>
        <v>-</v>
      </c>
      <c r="BX30" s="139" t="str">
        <f t="shared" si="24"/>
        <v>-</v>
      </c>
      <c r="BY30" s="139" t="str">
        <f t="shared" si="24"/>
        <v>-</v>
      </c>
      <c r="BZ30" s="139" t="str">
        <f t="shared" si="24"/>
        <v>-</v>
      </c>
      <c r="CB30" s="139"/>
      <c r="CC30" s="139"/>
      <c r="CD30" s="139"/>
      <c r="CE30" s="139"/>
      <c r="CF30" s="139"/>
      <c r="CG30" s="139"/>
      <c r="CH30" s="139"/>
      <c r="CI30" s="139"/>
      <c r="CJ30" s="139"/>
      <c r="CK30" s="139"/>
      <c r="CL30" s="139"/>
      <c r="CM30" s="139"/>
    </row>
    <row r="31" spans="1:91" ht="12.75">
      <c r="A31" s="145">
        <v>9</v>
      </c>
      <c r="B31" s="123" t="s">
        <v>206</v>
      </c>
      <c r="C31" s="118"/>
      <c r="D31" s="118">
        <v>8</v>
      </c>
      <c r="E31" s="118"/>
      <c r="F31" s="118"/>
      <c r="G31" s="118"/>
      <c r="H31" s="138">
        <f t="shared" si="25"/>
        <v>44.44444444444444</v>
      </c>
      <c r="I31" s="123">
        <f t="shared" si="19"/>
        <v>54</v>
      </c>
      <c r="J31" s="123">
        <f t="shared" si="20"/>
        <v>24</v>
      </c>
      <c r="K31" s="123">
        <v>16</v>
      </c>
      <c r="L31" s="123"/>
      <c r="M31" s="123">
        <v>8</v>
      </c>
      <c r="N31" s="123">
        <v>30</v>
      </c>
      <c r="O31" s="123"/>
      <c r="P31" s="123"/>
      <c r="Q31" s="123"/>
      <c r="R31" s="123"/>
      <c r="S31" s="123"/>
      <c r="T31" s="123"/>
      <c r="U31" s="123"/>
      <c r="V31" s="123">
        <v>3</v>
      </c>
      <c r="W31" s="123"/>
      <c r="X31" s="123"/>
      <c r="Y31" s="123"/>
      <c r="Z31" s="123"/>
      <c r="AB31" s="147" t="str">
        <f t="shared" si="21"/>
        <v>-</v>
      </c>
      <c r="AC31" s="147" t="str">
        <f t="shared" si="21"/>
        <v>-</v>
      </c>
      <c r="AD31" s="147" t="str">
        <f t="shared" si="21"/>
        <v>-</v>
      </c>
      <c r="AE31" s="147" t="str">
        <f t="shared" si="21"/>
        <v>-</v>
      </c>
      <c r="AF31" s="147" t="str">
        <f t="shared" si="21"/>
        <v>-</v>
      </c>
      <c r="AG31" s="147" t="str">
        <f t="shared" si="21"/>
        <v>-</v>
      </c>
      <c r="AH31" s="147" t="str">
        <f t="shared" si="21"/>
        <v>-</v>
      </c>
      <c r="AI31" s="147" t="str">
        <f t="shared" si="21"/>
        <v>-</v>
      </c>
      <c r="AJ31" s="147" t="str">
        <f t="shared" si="21"/>
        <v>-</v>
      </c>
      <c r="AK31" s="147" t="str">
        <f t="shared" si="21"/>
        <v>-</v>
      </c>
      <c r="AL31" s="147" t="str">
        <f t="shared" si="21"/>
        <v>-</v>
      </c>
      <c r="AM31" s="147" t="str">
        <f t="shared" si="21"/>
        <v>-</v>
      </c>
      <c r="AO31" s="139" t="str">
        <f t="shared" si="22"/>
        <v>-</v>
      </c>
      <c r="AP31" s="139" t="str">
        <f t="shared" si="22"/>
        <v>-</v>
      </c>
      <c r="AQ31" s="139" t="str">
        <f t="shared" si="22"/>
        <v>-</v>
      </c>
      <c r="AR31" s="139" t="str">
        <f t="shared" si="22"/>
        <v>-</v>
      </c>
      <c r="AS31" s="139" t="str">
        <f t="shared" si="22"/>
        <v>-</v>
      </c>
      <c r="AT31" s="139" t="str">
        <f t="shared" si="22"/>
        <v>-</v>
      </c>
      <c r="AU31" s="139" t="str">
        <f t="shared" si="22"/>
        <v>-</v>
      </c>
      <c r="AV31" s="139">
        <f t="shared" si="22"/>
        <v>1</v>
      </c>
      <c r="AW31" s="139" t="str">
        <f t="shared" si="22"/>
        <v>-</v>
      </c>
      <c r="AX31" s="139" t="str">
        <f t="shared" si="22"/>
        <v>-</v>
      </c>
      <c r="AY31" s="139" t="str">
        <f t="shared" si="22"/>
        <v>-</v>
      </c>
      <c r="AZ31" s="139" t="str">
        <f t="shared" si="22"/>
        <v>-</v>
      </c>
      <c r="BB31" s="139" t="str">
        <f t="shared" si="23"/>
        <v>-</v>
      </c>
      <c r="BC31" s="139" t="str">
        <f t="shared" si="23"/>
        <v>-</v>
      </c>
      <c r="BD31" s="139" t="str">
        <f t="shared" si="23"/>
        <v>-</v>
      </c>
      <c r="BE31" s="139" t="str">
        <f t="shared" si="23"/>
        <v>-</v>
      </c>
      <c r="BF31" s="139" t="str">
        <f t="shared" si="23"/>
        <v>-</v>
      </c>
      <c r="BG31" s="139" t="str">
        <f t="shared" si="23"/>
        <v>-</v>
      </c>
      <c r="BH31" s="139" t="str">
        <f t="shared" si="23"/>
        <v>-</v>
      </c>
      <c r="BI31" s="139" t="str">
        <f t="shared" si="23"/>
        <v>-</v>
      </c>
      <c r="BJ31" s="139" t="str">
        <f t="shared" si="23"/>
        <v>-</v>
      </c>
      <c r="BK31" s="139" t="str">
        <f t="shared" si="23"/>
        <v>-</v>
      </c>
      <c r="BL31" s="139" t="str">
        <f t="shared" si="23"/>
        <v>-</v>
      </c>
      <c r="BM31" s="139" t="str">
        <f t="shared" si="23"/>
        <v>-</v>
      </c>
      <c r="BO31" s="139" t="str">
        <f t="shared" si="24"/>
        <v>-</v>
      </c>
      <c r="BP31" s="139" t="str">
        <f t="shared" si="24"/>
        <v>-</v>
      </c>
      <c r="BQ31" s="139" t="str">
        <f t="shared" si="24"/>
        <v>-</v>
      </c>
      <c r="BR31" s="139" t="str">
        <f t="shared" si="24"/>
        <v>-</v>
      </c>
      <c r="BS31" s="139" t="str">
        <f t="shared" si="24"/>
        <v>-</v>
      </c>
      <c r="BT31" s="139" t="str">
        <f t="shared" si="24"/>
        <v>-</v>
      </c>
      <c r="BU31" s="139" t="str">
        <f t="shared" si="24"/>
        <v>-</v>
      </c>
      <c r="BV31" s="139" t="str">
        <f t="shared" si="24"/>
        <v>-</v>
      </c>
      <c r="BW31" s="139" t="str">
        <f t="shared" si="24"/>
        <v>-</v>
      </c>
      <c r="BX31" s="139" t="str">
        <f t="shared" si="24"/>
        <v>-</v>
      </c>
      <c r="BY31" s="139" t="str">
        <f t="shared" si="24"/>
        <v>-</v>
      </c>
      <c r="BZ31" s="139" t="str">
        <f t="shared" si="24"/>
        <v>-</v>
      </c>
      <c r="CB31" s="139"/>
      <c r="CC31" s="139"/>
      <c r="CD31" s="139"/>
      <c r="CE31" s="139"/>
      <c r="CF31" s="139"/>
      <c r="CG31" s="139"/>
      <c r="CH31" s="139"/>
      <c r="CI31" s="139"/>
      <c r="CJ31" s="139"/>
      <c r="CK31" s="139"/>
      <c r="CL31" s="139"/>
      <c r="CM31" s="139"/>
    </row>
    <row r="32" spans="1:91" ht="12.75">
      <c r="A32" s="125">
        <v>3</v>
      </c>
      <c r="B32" s="125" t="s">
        <v>207</v>
      </c>
      <c r="C32" s="125"/>
      <c r="D32" s="125"/>
      <c r="E32" s="125"/>
      <c r="F32" s="125"/>
      <c r="G32" s="125">
        <f>SUM(G33:G55)</f>
        <v>0</v>
      </c>
      <c r="H32" s="143">
        <f t="shared" si="25"/>
        <v>53.021442495126706</v>
      </c>
      <c r="I32" s="125">
        <f aca="true" t="shared" si="26" ref="I32:Z32">SUM(I33:I55)</f>
        <v>2052</v>
      </c>
      <c r="J32" s="125">
        <f t="shared" si="26"/>
        <v>1088</v>
      </c>
      <c r="K32" s="125">
        <f t="shared" si="26"/>
        <v>608</v>
      </c>
      <c r="L32" s="125">
        <f t="shared" si="26"/>
        <v>206</v>
      </c>
      <c r="M32" s="125">
        <f t="shared" si="26"/>
        <v>342</v>
      </c>
      <c r="N32" s="125">
        <f t="shared" si="26"/>
        <v>894</v>
      </c>
      <c r="O32" s="125">
        <f t="shared" si="26"/>
        <v>6</v>
      </c>
      <c r="P32" s="125">
        <f t="shared" si="26"/>
        <v>6</v>
      </c>
      <c r="Q32" s="125">
        <f t="shared" si="26"/>
        <v>4</v>
      </c>
      <c r="R32" s="125">
        <f t="shared" si="26"/>
        <v>3</v>
      </c>
      <c r="S32" s="125">
        <f t="shared" si="26"/>
        <v>7</v>
      </c>
      <c r="T32" s="125">
        <f t="shared" si="26"/>
        <v>24</v>
      </c>
      <c r="U32" s="125">
        <f t="shared" si="26"/>
        <v>7</v>
      </c>
      <c r="V32" s="125">
        <f t="shared" si="26"/>
        <v>10</v>
      </c>
      <c r="W32" s="125">
        <f t="shared" si="26"/>
        <v>12</v>
      </c>
      <c r="X32" s="125">
        <f t="shared" si="26"/>
        <v>7</v>
      </c>
      <c r="Y32" s="125">
        <f t="shared" si="26"/>
        <v>10</v>
      </c>
      <c r="Z32" s="125">
        <f t="shared" si="26"/>
        <v>2</v>
      </c>
      <c r="AB32" s="144">
        <f aca="true" t="shared" si="27" ref="AB32:CM32">SUM(AB33:AB55)</f>
        <v>1</v>
      </c>
      <c r="AC32" s="144">
        <f t="shared" si="27"/>
        <v>1</v>
      </c>
      <c r="AD32" s="144">
        <f t="shared" si="27"/>
        <v>1</v>
      </c>
      <c r="AE32" s="144">
        <f t="shared" si="27"/>
        <v>1</v>
      </c>
      <c r="AF32" s="144">
        <f t="shared" si="27"/>
        <v>0</v>
      </c>
      <c r="AG32" s="144">
        <f t="shared" si="27"/>
        <v>2</v>
      </c>
      <c r="AH32" s="144">
        <f t="shared" si="27"/>
        <v>1</v>
      </c>
      <c r="AI32" s="144">
        <f t="shared" si="27"/>
        <v>0</v>
      </c>
      <c r="AJ32" s="144">
        <f t="shared" si="27"/>
        <v>2</v>
      </c>
      <c r="AK32" s="144">
        <f t="shared" si="27"/>
        <v>1</v>
      </c>
      <c r="AL32" s="144">
        <f t="shared" si="27"/>
        <v>0</v>
      </c>
      <c r="AM32" s="144">
        <f t="shared" si="27"/>
        <v>0</v>
      </c>
      <c r="AO32" s="144">
        <f t="shared" si="27"/>
        <v>2</v>
      </c>
      <c r="AP32" s="144">
        <f t="shared" si="27"/>
        <v>1</v>
      </c>
      <c r="AQ32" s="144">
        <f t="shared" si="27"/>
        <v>1</v>
      </c>
      <c r="AR32" s="144">
        <f t="shared" si="27"/>
        <v>1</v>
      </c>
      <c r="AS32" s="144">
        <f t="shared" si="27"/>
        <v>0</v>
      </c>
      <c r="AT32" s="144">
        <f t="shared" si="27"/>
        <v>4</v>
      </c>
      <c r="AU32" s="144">
        <f t="shared" si="27"/>
        <v>1</v>
      </c>
      <c r="AV32" s="144">
        <f t="shared" si="27"/>
        <v>2</v>
      </c>
      <c r="AW32" s="144">
        <f t="shared" si="27"/>
        <v>1</v>
      </c>
      <c r="AX32" s="144">
        <f t="shared" si="27"/>
        <v>2</v>
      </c>
      <c r="AY32" s="144">
        <f t="shared" si="27"/>
        <v>3</v>
      </c>
      <c r="AZ32" s="144">
        <f t="shared" si="27"/>
        <v>1</v>
      </c>
      <c r="BB32" s="144">
        <f t="shared" si="27"/>
        <v>0</v>
      </c>
      <c r="BC32" s="144">
        <f t="shared" si="27"/>
        <v>0</v>
      </c>
      <c r="BD32" s="144">
        <f t="shared" si="27"/>
        <v>0</v>
      </c>
      <c r="BE32" s="144">
        <f t="shared" si="27"/>
        <v>0</v>
      </c>
      <c r="BF32" s="144">
        <f t="shared" si="27"/>
        <v>0</v>
      </c>
      <c r="BG32" s="144">
        <f t="shared" si="27"/>
        <v>0</v>
      </c>
      <c r="BH32" s="144">
        <f t="shared" si="27"/>
        <v>0</v>
      </c>
      <c r="BI32" s="144">
        <f t="shared" si="27"/>
        <v>0</v>
      </c>
      <c r="BJ32" s="144">
        <f t="shared" si="27"/>
        <v>1</v>
      </c>
      <c r="BK32" s="144">
        <f t="shared" si="27"/>
        <v>0</v>
      </c>
      <c r="BL32" s="144">
        <f t="shared" si="27"/>
        <v>0</v>
      </c>
      <c r="BM32" s="144">
        <f t="shared" si="27"/>
        <v>0</v>
      </c>
      <c r="BO32" s="144">
        <f t="shared" si="27"/>
        <v>0</v>
      </c>
      <c r="BP32" s="144">
        <f t="shared" si="27"/>
        <v>0</v>
      </c>
      <c r="BQ32" s="144">
        <f t="shared" si="27"/>
        <v>0</v>
      </c>
      <c r="BR32" s="144">
        <f t="shared" si="27"/>
        <v>1</v>
      </c>
      <c r="BS32" s="144">
        <f t="shared" si="27"/>
        <v>0</v>
      </c>
      <c r="BT32" s="144">
        <f t="shared" si="27"/>
        <v>2</v>
      </c>
      <c r="BU32" s="144">
        <f t="shared" si="27"/>
        <v>1</v>
      </c>
      <c r="BV32" s="144">
        <f t="shared" si="27"/>
        <v>1</v>
      </c>
      <c r="BW32" s="144">
        <f t="shared" si="27"/>
        <v>1</v>
      </c>
      <c r="BX32" s="144">
        <f t="shared" si="27"/>
        <v>0</v>
      </c>
      <c r="BY32" s="144">
        <f t="shared" si="27"/>
        <v>0</v>
      </c>
      <c r="BZ32" s="144">
        <f t="shared" si="27"/>
        <v>0</v>
      </c>
      <c r="CA32" s="151"/>
      <c r="CB32" s="144">
        <f t="shared" si="27"/>
        <v>4</v>
      </c>
      <c r="CC32" s="144">
        <f t="shared" si="27"/>
        <v>2</v>
      </c>
      <c r="CD32" s="144">
        <f t="shared" si="27"/>
        <v>2</v>
      </c>
      <c r="CE32" s="144">
        <f t="shared" si="27"/>
        <v>0</v>
      </c>
      <c r="CF32" s="144">
        <f t="shared" si="27"/>
        <v>0</v>
      </c>
      <c r="CG32" s="144">
        <f t="shared" si="27"/>
        <v>0</v>
      </c>
      <c r="CH32" s="144">
        <f t="shared" si="27"/>
        <v>0</v>
      </c>
      <c r="CI32" s="144">
        <f t="shared" si="27"/>
        <v>0</v>
      </c>
      <c r="CJ32" s="144">
        <f t="shared" si="27"/>
        <v>0</v>
      </c>
      <c r="CK32" s="144">
        <f t="shared" si="27"/>
        <v>0</v>
      </c>
      <c r="CL32" s="144">
        <f t="shared" si="27"/>
        <v>0</v>
      </c>
      <c r="CM32" s="144">
        <f t="shared" si="27"/>
        <v>0</v>
      </c>
    </row>
    <row r="33" spans="1:91" ht="12.75">
      <c r="A33" s="152">
        <v>1</v>
      </c>
      <c r="B33" s="123" t="s">
        <v>208</v>
      </c>
      <c r="C33" s="118"/>
      <c r="D33" s="118">
        <v>1</v>
      </c>
      <c r="E33" s="118"/>
      <c r="F33" s="118"/>
      <c r="G33" s="118"/>
      <c r="H33" s="138">
        <f t="shared" si="25"/>
        <v>51.85185185185185</v>
      </c>
      <c r="I33" s="123">
        <f aca="true" t="shared" si="28" ref="I33:I40">J33+N33</f>
        <v>27</v>
      </c>
      <c r="J33" s="123">
        <f aca="true" t="shared" si="29" ref="J33:J55">O33*O$6+P33*P$6+Q33*Q$6+R33*R$6+S33*S$6+T33*T$6+U33*U$6+V33*V$6+W33*W$6+X33*X$6+Y33*Y$6+Z33*Z$6</f>
        <v>14</v>
      </c>
      <c r="K33" s="123">
        <v>14</v>
      </c>
      <c r="L33" s="123"/>
      <c r="M33" s="123"/>
      <c r="N33" s="123">
        <v>13</v>
      </c>
      <c r="O33" s="123">
        <v>1</v>
      </c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B33" s="147" t="str">
        <f aca="true" t="shared" si="30" ref="AB33:AM42">IF(ISERROR(SEARCH(AB$7,$C33,1)),"-",IF(COUNTIF($C33,AB$7)=1,1,IF(ISERROR(SEARCH(CONCATENATE(AB$7,","),$C33,1)),IF(ISERROR(SEARCH(CONCATENATE(",",AB$7),$C33,1)),"-",1),1)))</f>
        <v>-</v>
      </c>
      <c r="AC33" s="147" t="str">
        <f t="shared" si="30"/>
        <v>-</v>
      </c>
      <c r="AD33" s="147" t="str">
        <f t="shared" si="30"/>
        <v>-</v>
      </c>
      <c r="AE33" s="147" t="str">
        <f t="shared" si="30"/>
        <v>-</v>
      </c>
      <c r="AF33" s="147" t="str">
        <f t="shared" si="30"/>
        <v>-</v>
      </c>
      <c r="AG33" s="147" t="str">
        <f t="shared" si="30"/>
        <v>-</v>
      </c>
      <c r="AH33" s="147" t="str">
        <f t="shared" si="30"/>
        <v>-</v>
      </c>
      <c r="AI33" s="147" t="str">
        <f t="shared" si="30"/>
        <v>-</v>
      </c>
      <c r="AJ33" s="147" t="str">
        <f t="shared" si="30"/>
        <v>-</v>
      </c>
      <c r="AK33" s="147" t="str">
        <f t="shared" si="30"/>
        <v>-</v>
      </c>
      <c r="AL33" s="147" t="str">
        <f t="shared" si="30"/>
        <v>-</v>
      </c>
      <c r="AM33" s="147" t="str">
        <f t="shared" si="30"/>
        <v>-</v>
      </c>
      <c r="AO33" s="139">
        <f aca="true" t="shared" si="31" ref="AO33:AZ42">IF(ISERROR(SEARCH(AO$7,$D33,1)),"-",IF(COUNTIF($D33,AO$7)=1,1,IF(ISERROR(SEARCH(CONCATENATE(AO$7,","),$D33,1)),IF(ISERROR(SEARCH(CONCATENATE(",",AO$7),$D33,1)),"-",1),1)))</f>
        <v>1</v>
      </c>
      <c r="AP33" s="139" t="str">
        <f t="shared" si="31"/>
        <v>-</v>
      </c>
      <c r="AQ33" s="139" t="str">
        <f t="shared" si="31"/>
        <v>-</v>
      </c>
      <c r="AR33" s="139" t="str">
        <f t="shared" si="31"/>
        <v>-</v>
      </c>
      <c r="AS33" s="139" t="str">
        <f t="shared" si="31"/>
        <v>-</v>
      </c>
      <c r="AT33" s="139" t="str">
        <f t="shared" si="31"/>
        <v>-</v>
      </c>
      <c r="AU33" s="139" t="str">
        <f t="shared" si="31"/>
        <v>-</v>
      </c>
      <c r="AV33" s="139" t="str">
        <f t="shared" si="31"/>
        <v>-</v>
      </c>
      <c r="AW33" s="139" t="str">
        <f t="shared" si="31"/>
        <v>-</v>
      </c>
      <c r="AX33" s="139" t="str">
        <f t="shared" si="31"/>
        <v>-</v>
      </c>
      <c r="AY33" s="139" t="str">
        <f t="shared" si="31"/>
        <v>-</v>
      </c>
      <c r="AZ33" s="139" t="str">
        <f t="shared" si="31"/>
        <v>-</v>
      </c>
      <c r="BB33" s="139" t="str">
        <f aca="true" t="shared" si="32" ref="BB33:BM42">IF(ISERROR(SEARCH(BB$7,$E33,1)),"-",IF(COUNTIF($E33,BB$7)=1,1,IF(ISERROR(SEARCH(CONCATENATE(BB$7,","),$E33,1)),IF(ISERROR(SEARCH(CONCATENATE(",",BB$7),$E33,1)),"-",1),1)))</f>
        <v>-</v>
      </c>
      <c r="BC33" s="139" t="str">
        <f t="shared" si="32"/>
        <v>-</v>
      </c>
      <c r="BD33" s="139" t="str">
        <f t="shared" si="32"/>
        <v>-</v>
      </c>
      <c r="BE33" s="139" t="str">
        <f t="shared" si="32"/>
        <v>-</v>
      </c>
      <c r="BF33" s="139" t="str">
        <f t="shared" si="32"/>
        <v>-</v>
      </c>
      <c r="BG33" s="139" t="str">
        <f t="shared" si="32"/>
        <v>-</v>
      </c>
      <c r="BH33" s="139" t="str">
        <f t="shared" si="32"/>
        <v>-</v>
      </c>
      <c r="BI33" s="139" t="str">
        <f t="shared" si="32"/>
        <v>-</v>
      </c>
      <c r="BJ33" s="139" t="str">
        <f t="shared" si="32"/>
        <v>-</v>
      </c>
      <c r="BK33" s="139" t="str">
        <f t="shared" si="32"/>
        <v>-</v>
      </c>
      <c r="BL33" s="139" t="str">
        <f t="shared" si="32"/>
        <v>-</v>
      </c>
      <c r="BM33" s="139" t="str">
        <f t="shared" si="32"/>
        <v>-</v>
      </c>
      <c r="BO33" s="139" t="str">
        <f aca="true" t="shared" si="33" ref="BO33:BZ42">IF(ISERROR(SEARCH(BO$7,$F33,1)),"-",IF(COUNTIF($F33,BO$7)=1,1,IF(ISERROR(SEARCH(CONCATENATE(BO$7,","),$F33,1)),IF(ISERROR(SEARCH(CONCATENATE(",",BO$7),$F33,1)),"-",1),1)))</f>
        <v>-</v>
      </c>
      <c r="BP33" s="139" t="str">
        <f t="shared" si="33"/>
        <v>-</v>
      </c>
      <c r="BQ33" s="139" t="str">
        <f t="shared" si="33"/>
        <v>-</v>
      </c>
      <c r="BR33" s="139" t="str">
        <f t="shared" si="33"/>
        <v>-</v>
      </c>
      <c r="BS33" s="139" t="str">
        <f t="shared" si="33"/>
        <v>-</v>
      </c>
      <c r="BT33" s="139" t="str">
        <f t="shared" si="33"/>
        <v>-</v>
      </c>
      <c r="BU33" s="139" t="str">
        <f t="shared" si="33"/>
        <v>-</v>
      </c>
      <c r="BV33" s="139" t="str">
        <f t="shared" si="33"/>
        <v>-</v>
      </c>
      <c r="BW33" s="139" t="str">
        <f t="shared" si="33"/>
        <v>-</v>
      </c>
      <c r="BX33" s="139" t="str">
        <f t="shared" si="33"/>
        <v>-</v>
      </c>
      <c r="BY33" s="139" t="str">
        <f t="shared" si="33"/>
        <v>-</v>
      </c>
      <c r="BZ33" s="139" t="str">
        <f t="shared" si="33"/>
        <v>-</v>
      </c>
      <c r="CB33" s="139"/>
      <c r="CC33" s="139"/>
      <c r="CD33" s="139"/>
      <c r="CE33" s="139"/>
      <c r="CF33" s="139"/>
      <c r="CG33" s="139"/>
      <c r="CH33" s="139"/>
      <c r="CI33" s="139"/>
      <c r="CJ33" s="139"/>
      <c r="CK33" s="139"/>
      <c r="CL33" s="139"/>
      <c r="CM33" s="139"/>
    </row>
    <row r="34" spans="1:91" ht="12.75">
      <c r="A34" s="152">
        <v>2</v>
      </c>
      <c r="B34" s="123" t="s">
        <v>209</v>
      </c>
      <c r="C34" s="118"/>
      <c r="D34" s="118">
        <v>6</v>
      </c>
      <c r="E34" s="118"/>
      <c r="F34" s="118"/>
      <c r="G34" s="118"/>
      <c r="H34" s="138">
        <f t="shared" si="25"/>
        <v>44.44444444444444</v>
      </c>
      <c r="I34" s="123">
        <f t="shared" si="28"/>
        <v>54</v>
      </c>
      <c r="J34" s="123">
        <f t="shared" si="29"/>
        <v>24</v>
      </c>
      <c r="K34" s="123">
        <v>14</v>
      </c>
      <c r="L34" s="123">
        <v>10</v>
      </c>
      <c r="M34" s="123"/>
      <c r="N34" s="123">
        <v>30</v>
      </c>
      <c r="O34" s="123"/>
      <c r="P34" s="123"/>
      <c r="Q34" s="123"/>
      <c r="R34" s="123"/>
      <c r="S34" s="123"/>
      <c r="T34" s="123">
        <v>2</v>
      </c>
      <c r="U34" s="123"/>
      <c r="V34" s="123"/>
      <c r="W34" s="123"/>
      <c r="X34" s="123"/>
      <c r="Y34" s="123"/>
      <c r="Z34" s="123"/>
      <c r="AB34" s="147" t="str">
        <f t="shared" si="30"/>
        <v>-</v>
      </c>
      <c r="AC34" s="147" t="str">
        <f t="shared" si="30"/>
        <v>-</v>
      </c>
      <c r="AD34" s="147" t="str">
        <f t="shared" si="30"/>
        <v>-</v>
      </c>
      <c r="AE34" s="147" t="str">
        <f t="shared" si="30"/>
        <v>-</v>
      </c>
      <c r="AF34" s="147" t="str">
        <f t="shared" si="30"/>
        <v>-</v>
      </c>
      <c r="AG34" s="147" t="str">
        <f t="shared" si="30"/>
        <v>-</v>
      </c>
      <c r="AH34" s="147" t="str">
        <f t="shared" si="30"/>
        <v>-</v>
      </c>
      <c r="AI34" s="147" t="str">
        <f t="shared" si="30"/>
        <v>-</v>
      </c>
      <c r="AJ34" s="147" t="str">
        <f t="shared" si="30"/>
        <v>-</v>
      </c>
      <c r="AK34" s="147" t="str">
        <f t="shared" si="30"/>
        <v>-</v>
      </c>
      <c r="AL34" s="147" t="str">
        <f t="shared" si="30"/>
        <v>-</v>
      </c>
      <c r="AM34" s="147" t="str">
        <f t="shared" si="30"/>
        <v>-</v>
      </c>
      <c r="AO34" s="139" t="str">
        <f t="shared" si="31"/>
        <v>-</v>
      </c>
      <c r="AP34" s="139" t="str">
        <f t="shared" si="31"/>
        <v>-</v>
      </c>
      <c r="AQ34" s="139" t="str">
        <f t="shared" si="31"/>
        <v>-</v>
      </c>
      <c r="AR34" s="139" t="str">
        <f t="shared" si="31"/>
        <v>-</v>
      </c>
      <c r="AS34" s="139" t="str">
        <f t="shared" si="31"/>
        <v>-</v>
      </c>
      <c r="AT34" s="139">
        <f t="shared" si="31"/>
        <v>1</v>
      </c>
      <c r="AU34" s="139" t="str">
        <f t="shared" si="31"/>
        <v>-</v>
      </c>
      <c r="AV34" s="139" t="str">
        <f t="shared" si="31"/>
        <v>-</v>
      </c>
      <c r="AW34" s="139" t="str">
        <f t="shared" si="31"/>
        <v>-</v>
      </c>
      <c r="AX34" s="139" t="str">
        <f t="shared" si="31"/>
        <v>-</v>
      </c>
      <c r="AY34" s="139" t="str">
        <f t="shared" si="31"/>
        <v>-</v>
      </c>
      <c r="AZ34" s="139" t="str">
        <f t="shared" si="31"/>
        <v>-</v>
      </c>
      <c r="BB34" s="139" t="str">
        <f t="shared" si="32"/>
        <v>-</v>
      </c>
      <c r="BC34" s="139" t="str">
        <f t="shared" si="32"/>
        <v>-</v>
      </c>
      <c r="BD34" s="139" t="str">
        <f t="shared" si="32"/>
        <v>-</v>
      </c>
      <c r="BE34" s="139" t="str">
        <f t="shared" si="32"/>
        <v>-</v>
      </c>
      <c r="BF34" s="139" t="str">
        <f t="shared" si="32"/>
        <v>-</v>
      </c>
      <c r="BG34" s="139" t="str">
        <f t="shared" si="32"/>
        <v>-</v>
      </c>
      <c r="BH34" s="139" t="str">
        <f t="shared" si="32"/>
        <v>-</v>
      </c>
      <c r="BI34" s="139" t="str">
        <f t="shared" si="32"/>
        <v>-</v>
      </c>
      <c r="BJ34" s="139" t="str">
        <f t="shared" si="32"/>
        <v>-</v>
      </c>
      <c r="BK34" s="139" t="str">
        <f t="shared" si="32"/>
        <v>-</v>
      </c>
      <c r="BL34" s="139" t="str">
        <f t="shared" si="32"/>
        <v>-</v>
      </c>
      <c r="BM34" s="139" t="str">
        <f t="shared" si="32"/>
        <v>-</v>
      </c>
      <c r="BO34" s="139" t="str">
        <f t="shared" si="33"/>
        <v>-</v>
      </c>
      <c r="BP34" s="139" t="str">
        <f t="shared" si="33"/>
        <v>-</v>
      </c>
      <c r="BQ34" s="139" t="str">
        <f t="shared" si="33"/>
        <v>-</v>
      </c>
      <c r="BR34" s="139" t="str">
        <f t="shared" si="33"/>
        <v>-</v>
      </c>
      <c r="BS34" s="139" t="str">
        <f t="shared" si="33"/>
        <v>-</v>
      </c>
      <c r="BT34" s="139" t="str">
        <f t="shared" si="33"/>
        <v>-</v>
      </c>
      <c r="BU34" s="139" t="str">
        <f t="shared" si="33"/>
        <v>-</v>
      </c>
      <c r="BV34" s="139" t="str">
        <f t="shared" si="33"/>
        <v>-</v>
      </c>
      <c r="BW34" s="139" t="str">
        <f t="shared" si="33"/>
        <v>-</v>
      </c>
      <c r="BX34" s="139" t="str">
        <f t="shared" si="33"/>
        <v>-</v>
      </c>
      <c r="BY34" s="139" t="str">
        <f t="shared" si="33"/>
        <v>-</v>
      </c>
      <c r="BZ34" s="139" t="str">
        <f t="shared" si="33"/>
        <v>-</v>
      </c>
      <c r="CB34" s="139"/>
      <c r="CC34" s="139"/>
      <c r="CD34" s="139"/>
      <c r="CE34" s="139"/>
      <c r="CF34" s="139"/>
      <c r="CG34" s="139"/>
      <c r="CH34" s="139"/>
      <c r="CI34" s="139"/>
      <c r="CJ34" s="139"/>
      <c r="CK34" s="139"/>
      <c r="CL34" s="139"/>
      <c r="CM34" s="139"/>
    </row>
    <row r="35" spans="1:91" ht="12.75">
      <c r="A35" s="152">
        <v>3</v>
      </c>
      <c r="B35" s="123" t="s">
        <v>210</v>
      </c>
      <c r="C35" s="118">
        <v>4.6</v>
      </c>
      <c r="D35" s="118"/>
      <c r="E35" s="118"/>
      <c r="F35" s="118">
        <v>4.6</v>
      </c>
      <c r="G35" s="118"/>
      <c r="H35" s="138">
        <f t="shared" si="25"/>
        <v>62.43386243386243</v>
      </c>
      <c r="I35" s="123">
        <f t="shared" si="28"/>
        <v>189</v>
      </c>
      <c r="J35" s="123">
        <f t="shared" si="29"/>
        <v>118</v>
      </c>
      <c r="K35" s="123">
        <v>62</v>
      </c>
      <c r="L35" s="123">
        <v>26</v>
      </c>
      <c r="M35" s="123">
        <v>30</v>
      </c>
      <c r="N35" s="123">
        <v>71</v>
      </c>
      <c r="O35" s="123"/>
      <c r="P35" s="123"/>
      <c r="Q35" s="123"/>
      <c r="R35" s="123">
        <v>3</v>
      </c>
      <c r="S35" s="123">
        <v>5</v>
      </c>
      <c r="T35" s="123">
        <v>3</v>
      </c>
      <c r="U35" s="123"/>
      <c r="V35" s="123"/>
      <c r="W35" s="123"/>
      <c r="X35" s="123"/>
      <c r="Y35" s="123"/>
      <c r="Z35" s="123"/>
      <c r="AB35" s="147" t="str">
        <f t="shared" si="30"/>
        <v>-</v>
      </c>
      <c r="AC35" s="147" t="str">
        <f t="shared" si="30"/>
        <v>-</v>
      </c>
      <c r="AD35" s="147" t="str">
        <f t="shared" si="30"/>
        <v>-</v>
      </c>
      <c r="AE35" s="147">
        <f t="shared" si="30"/>
        <v>1</v>
      </c>
      <c r="AF35" s="147" t="str">
        <f t="shared" si="30"/>
        <v>-</v>
      </c>
      <c r="AG35" s="147">
        <f t="shared" si="30"/>
        <v>1</v>
      </c>
      <c r="AH35" s="147" t="str">
        <f t="shared" si="30"/>
        <v>-</v>
      </c>
      <c r="AI35" s="147" t="str">
        <f t="shared" si="30"/>
        <v>-</v>
      </c>
      <c r="AJ35" s="147" t="str">
        <f t="shared" si="30"/>
        <v>-</v>
      </c>
      <c r="AK35" s="147" t="str">
        <f t="shared" si="30"/>
        <v>-</v>
      </c>
      <c r="AL35" s="147" t="str">
        <f t="shared" si="30"/>
        <v>-</v>
      </c>
      <c r="AM35" s="147" t="str">
        <f t="shared" si="30"/>
        <v>-</v>
      </c>
      <c r="AO35" s="139" t="str">
        <f t="shared" si="31"/>
        <v>-</v>
      </c>
      <c r="AP35" s="139" t="str">
        <f t="shared" si="31"/>
        <v>-</v>
      </c>
      <c r="AQ35" s="139" t="str">
        <f t="shared" si="31"/>
        <v>-</v>
      </c>
      <c r="AR35" s="139" t="str">
        <f t="shared" si="31"/>
        <v>-</v>
      </c>
      <c r="AS35" s="139" t="str">
        <f t="shared" si="31"/>
        <v>-</v>
      </c>
      <c r="AT35" s="139" t="str">
        <f t="shared" si="31"/>
        <v>-</v>
      </c>
      <c r="AU35" s="139" t="str">
        <f t="shared" si="31"/>
        <v>-</v>
      </c>
      <c r="AV35" s="139" t="str">
        <f t="shared" si="31"/>
        <v>-</v>
      </c>
      <c r="AW35" s="139" t="str">
        <f t="shared" si="31"/>
        <v>-</v>
      </c>
      <c r="AX35" s="139" t="str">
        <f t="shared" si="31"/>
        <v>-</v>
      </c>
      <c r="AY35" s="139" t="str">
        <f t="shared" si="31"/>
        <v>-</v>
      </c>
      <c r="AZ35" s="139" t="str">
        <f t="shared" si="31"/>
        <v>-</v>
      </c>
      <c r="BB35" s="139" t="str">
        <f t="shared" si="32"/>
        <v>-</v>
      </c>
      <c r="BC35" s="139" t="str">
        <f t="shared" si="32"/>
        <v>-</v>
      </c>
      <c r="BD35" s="139" t="str">
        <f t="shared" si="32"/>
        <v>-</v>
      </c>
      <c r="BE35" s="139" t="str">
        <f t="shared" si="32"/>
        <v>-</v>
      </c>
      <c r="BF35" s="139" t="str">
        <f t="shared" si="32"/>
        <v>-</v>
      </c>
      <c r="BG35" s="139" t="str">
        <f t="shared" si="32"/>
        <v>-</v>
      </c>
      <c r="BH35" s="139" t="str">
        <f t="shared" si="32"/>
        <v>-</v>
      </c>
      <c r="BI35" s="139" t="str">
        <f t="shared" si="32"/>
        <v>-</v>
      </c>
      <c r="BJ35" s="139" t="str">
        <f t="shared" si="32"/>
        <v>-</v>
      </c>
      <c r="BK35" s="139" t="str">
        <f t="shared" si="32"/>
        <v>-</v>
      </c>
      <c r="BL35" s="139" t="str">
        <f t="shared" si="32"/>
        <v>-</v>
      </c>
      <c r="BM35" s="139" t="str">
        <f t="shared" si="32"/>
        <v>-</v>
      </c>
      <c r="BO35" s="139" t="str">
        <f t="shared" si="33"/>
        <v>-</v>
      </c>
      <c r="BP35" s="139" t="str">
        <f t="shared" si="33"/>
        <v>-</v>
      </c>
      <c r="BQ35" s="139" t="str">
        <f t="shared" si="33"/>
        <v>-</v>
      </c>
      <c r="BR35" s="139">
        <f t="shared" si="33"/>
        <v>1</v>
      </c>
      <c r="BS35" s="139" t="str">
        <f t="shared" si="33"/>
        <v>-</v>
      </c>
      <c r="BT35" s="139">
        <f t="shared" si="33"/>
        <v>1</v>
      </c>
      <c r="BU35" s="139" t="str">
        <f t="shared" si="33"/>
        <v>-</v>
      </c>
      <c r="BV35" s="139" t="str">
        <f t="shared" si="33"/>
        <v>-</v>
      </c>
      <c r="BW35" s="139" t="str">
        <f t="shared" si="33"/>
        <v>-</v>
      </c>
      <c r="BX35" s="139" t="str">
        <f t="shared" si="33"/>
        <v>-</v>
      </c>
      <c r="BY35" s="139" t="str">
        <f t="shared" si="33"/>
        <v>-</v>
      </c>
      <c r="BZ35" s="139" t="str">
        <f t="shared" si="33"/>
        <v>-</v>
      </c>
      <c r="CB35" s="139"/>
      <c r="CC35" s="139"/>
      <c r="CD35" s="139"/>
      <c r="CE35" s="139"/>
      <c r="CF35" s="139"/>
      <c r="CG35" s="139"/>
      <c r="CH35" s="139"/>
      <c r="CI35" s="139"/>
      <c r="CJ35" s="139"/>
      <c r="CK35" s="139"/>
      <c r="CL35" s="139"/>
      <c r="CM35" s="139"/>
    </row>
    <row r="36" spans="1:91" ht="12.75">
      <c r="A36" s="152">
        <v>4</v>
      </c>
      <c r="B36" s="123" t="s">
        <v>211</v>
      </c>
      <c r="C36" s="118">
        <v>7</v>
      </c>
      <c r="D36" s="118"/>
      <c r="E36" s="118"/>
      <c r="F36" s="118">
        <v>7</v>
      </c>
      <c r="G36" s="118"/>
      <c r="H36" s="138">
        <f t="shared" si="25"/>
        <v>64.81481481481481</v>
      </c>
      <c r="I36" s="123">
        <f t="shared" si="28"/>
        <v>108</v>
      </c>
      <c r="J36" s="123">
        <f t="shared" si="29"/>
        <v>70</v>
      </c>
      <c r="K36" s="123">
        <v>36</v>
      </c>
      <c r="L36" s="123"/>
      <c r="M36" s="123">
        <v>34</v>
      </c>
      <c r="N36" s="123">
        <v>38</v>
      </c>
      <c r="O36" s="123"/>
      <c r="P36" s="123"/>
      <c r="Q36" s="123"/>
      <c r="R36" s="123"/>
      <c r="S36" s="123"/>
      <c r="T36" s="123"/>
      <c r="U36" s="123">
        <v>5</v>
      </c>
      <c r="V36" s="123"/>
      <c r="W36" s="123"/>
      <c r="X36" s="123"/>
      <c r="Y36" s="123"/>
      <c r="Z36" s="123"/>
      <c r="AB36" s="147" t="str">
        <f t="shared" si="30"/>
        <v>-</v>
      </c>
      <c r="AC36" s="147" t="str">
        <f t="shared" si="30"/>
        <v>-</v>
      </c>
      <c r="AD36" s="147" t="str">
        <f t="shared" si="30"/>
        <v>-</v>
      </c>
      <c r="AE36" s="147" t="str">
        <f t="shared" si="30"/>
        <v>-</v>
      </c>
      <c r="AF36" s="147" t="str">
        <f t="shared" si="30"/>
        <v>-</v>
      </c>
      <c r="AG36" s="147" t="str">
        <f t="shared" si="30"/>
        <v>-</v>
      </c>
      <c r="AH36" s="147">
        <f t="shared" si="30"/>
        <v>1</v>
      </c>
      <c r="AI36" s="147" t="str">
        <f t="shared" si="30"/>
        <v>-</v>
      </c>
      <c r="AJ36" s="147" t="str">
        <f t="shared" si="30"/>
        <v>-</v>
      </c>
      <c r="AK36" s="147" t="str">
        <f t="shared" si="30"/>
        <v>-</v>
      </c>
      <c r="AL36" s="147" t="str">
        <f t="shared" si="30"/>
        <v>-</v>
      </c>
      <c r="AM36" s="147" t="str">
        <f t="shared" si="30"/>
        <v>-</v>
      </c>
      <c r="AO36" s="139" t="str">
        <f t="shared" si="31"/>
        <v>-</v>
      </c>
      <c r="AP36" s="139" t="str">
        <f t="shared" si="31"/>
        <v>-</v>
      </c>
      <c r="AQ36" s="139" t="str">
        <f t="shared" si="31"/>
        <v>-</v>
      </c>
      <c r="AR36" s="139" t="str">
        <f t="shared" si="31"/>
        <v>-</v>
      </c>
      <c r="AS36" s="139" t="str">
        <f t="shared" si="31"/>
        <v>-</v>
      </c>
      <c r="AT36" s="139" t="str">
        <f t="shared" si="31"/>
        <v>-</v>
      </c>
      <c r="AU36" s="139" t="str">
        <f t="shared" si="31"/>
        <v>-</v>
      </c>
      <c r="AV36" s="139" t="str">
        <f t="shared" si="31"/>
        <v>-</v>
      </c>
      <c r="AW36" s="139" t="str">
        <f t="shared" si="31"/>
        <v>-</v>
      </c>
      <c r="AX36" s="139" t="str">
        <f t="shared" si="31"/>
        <v>-</v>
      </c>
      <c r="AY36" s="139" t="str">
        <f t="shared" si="31"/>
        <v>-</v>
      </c>
      <c r="AZ36" s="139" t="str">
        <f t="shared" si="31"/>
        <v>-</v>
      </c>
      <c r="BB36" s="139" t="str">
        <f t="shared" si="32"/>
        <v>-</v>
      </c>
      <c r="BC36" s="139" t="str">
        <f t="shared" si="32"/>
        <v>-</v>
      </c>
      <c r="BD36" s="139" t="str">
        <f t="shared" si="32"/>
        <v>-</v>
      </c>
      <c r="BE36" s="139" t="str">
        <f t="shared" si="32"/>
        <v>-</v>
      </c>
      <c r="BF36" s="139" t="str">
        <f t="shared" si="32"/>
        <v>-</v>
      </c>
      <c r="BG36" s="139" t="str">
        <f t="shared" si="32"/>
        <v>-</v>
      </c>
      <c r="BH36" s="139" t="str">
        <f t="shared" si="32"/>
        <v>-</v>
      </c>
      <c r="BI36" s="139" t="str">
        <f t="shared" si="32"/>
        <v>-</v>
      </c>
      <c r="BJ36" s="139" t="str">
        <f t="shared" si="32"/>
        <v>-</v>
      </c>
      <c r="BK36" s="139" t="str">
        <f t="shared" si="32"/>
        <v>-</v>
      </c>
      <c r="BL36" s="139" t="str">
        <f t="shared" si="32"/>
        <v>-</v>
      </c>
      <c r="BM36" s="139" t="str">
        <f t="shared" si="32"/>
        <v>-</v>
      </c>
      <c r="BO36" s="139" t="str">
        <f t="shared" si="33"/>
        <v>-</v>
      </c>
      <c r="BP36" s="139" t="str">
        <f t="shared" si="33"/>
        <v>-</v>
      </c>
      <c r="BQ36" s="139" t="str">
        <f t="shared" si="33"/>
        <v>-</v>
      </c>
      <c r="BR36" s="139" t="str">
        <f t="shared" si="33"/>
        <v>-</v>
      </c>
      <c r="BS36" s="139" t="str">
        <f t="shared" si="33"/>
        <v>-</v>
      </c>
      <c r="BT36" s="139" t="str">
        <f t="shared" si="33"/>
        <v>-</v>
      </c>
      <c r="BU36" s="139">
        <f t="shared" si="33"/>
        <v>1</v>
      </c>
      <c r="BV36" s="139" t="str">
        <f t="shared" si="33"/>
        <v>-</v>
      </c>
      <c r="BW36" s="139" t="str">
        <f t="shared" si="33"/>
        <v>-</v>
      </c>
      <c r="BX36" s="139" t="str">
        <f t="shared" si="33"/>
        <v>-</v>
      </c>
      <c r="BY36" s="139" t="str">
        <f t="shared" si="33"/>
        <v>-</v>
      </c>
      <c r="BZ36" s="139" t="str">
        <f t="shared" si="33"/>
        <v>-</v>
      </c>
      <c r="CB36" s="139"/>
      <c r="CC36" s="139"/>
      <c r="CD36" s="139"/>
      <c r="CE36" s="139"/>
      <c r="CF36" s="139"/>
      <c r="CG36" s="139"/>
      <c r="CH36" s="139"/>
      <c r="CI36" s="139"/>
      <c r="CJ36" s="139"/>
      <c r="CK36" s="139"/>
      <c r="CL36" s="139"/>
      <c r="CM36" s="139"/>
    </row>
    <row r="37" spans="1:91" ht="12.75">
      <c r="A37" s="152">
        <v>5</v>
      </c>
      <c r="B37" s="123" t="s">
        <v>212</v>
      </c>
      <c r="C37" s="118">
        <v>6</v>
      </c>
      <c r="D37" s="118">
        <v>4</v>
      </c>
      <c r="E37" s="118"/>
      <c r="F37" s="118"/>
      <c r="G37" s="118"/>
      <c r="H37" s="138">
        <f t="shared" si="25"/>
        <v>59.25925925925925</v>
      </c>
      <c r="I37" s="123">
        <f t="shared" si="28"/>
        <v>189</v>
      </c>
      <c r="J37" s="123">
        <f t="shared" si="29"/>
        <v>112</v>
      </c>
      <c r="K37" s="123">
        <v>54</v>
      </c>
      <c r="L37" s="123">
        <v>58</v>
      </c>
      <c r="M37" s="123"/>
      <c r="N37" s="123">
        <v>77</v>
      </c>
      <c r="O37" s="123"/>
      <c r="P37" s="123"/>
      <c r="Q37" s="123"/>
      <c r="R37" s="123"/>
      <c r="S37" s="123">
        <v>2</v>
      </c>
      <c r="T37" s="123">
        <v>8</v>
      </c>
      <c r="U37" s="123"/>
      <c r="V37" s="123"/>
      <c r="W37" s="123"/>
      <c r="X37" s="123"/>
      <c r="Y37" s="123"/>
      <c r="Z37" s="123"/>
      <c r="AB37" s="147" t="str">
        <f t="shared" si="30"/>
        <v>-</v>
      </c>
      <c r="AC37" s="147" t="str">
        <f t="shared" si="30"/>
        <v>-</v>
      </c>
      <c r="AD37" s="147" t="str">
        <f t="shared" si="30"/>
        <v>-</v>
      </c>
      <c r="AE37" s="147" t="str">
        <f t="shared" si="30"/>
        <v>-</v>
      </c>
      <c r="AF37" s="147" t="str">
        <f t="shared" si="30"/>
        <v>-</v>
      </c>
      <c r="AG37" s="147">
        <f t="shared" si="30"/>
        <v>1</v>
      </c>
      <c r="AH37" s="147" t="str">
        <f t="shared" si="30"/>
        <v>-</v>
      </c>
      <c r="AI37" s="147" t="str">
        <f t="shared" si="30"/>
        <v>-</v>
      </c>
      <c r="AJ37" s="147" t="str">
        <f t="shared" si="30"/>
        <v>-</v>
      </c>
      <c r="AK37" s="147" t="str">
        <f t="shared" si="30"/>
        <v>-</v>
      </c>
      <c r="AL37" s="147" t="str">
        <f t="shared" si="30"/>
        <v>-</v>
      </c>
      <c r="AM37" s="147" t="str">
        <f t="shared" si="30"/>
        <v>-</v>
      </c>
      <c r="AO37" s="139" t="str">
        <f t="shared" si="31"/>
        <v>-</v>
      </c>
      <c r="AP37" s="139" t="str">
        <f t="shared" si="31"/>
        <v>-</v>
      </c>
      <c r="AQ37" s="139" t="str">
        <f t="shared" si="31"/>
        <v>-</v>
      </c>
      <c r="AR37" s="139">
        <f t="shared" si="31"/>
        <v>1</v>
      </c>
      <c r="AS37" s="139" t="str">
        <f t="shared" si="31"/>
        <v>-</v>
      </c>
      <c r="AT37" s="139" t="str">
        <f t="shared" si="31"/>
        <v>-</v>
      </c>
      <c r="AU37" s="139" t="str">
        <f t="shared" si="31"/>
        <v>-</v>
      </c>
      <c r="AV37" s="139" t="str">
        <f t="shared" si="31"/>
        <v>-</v>
      </c>
      <c r="AW37" s="139" t="str">
        <f t="shared" si="31"/>
        <v>-</v>
      </c>
      <c r="AX37" s="139" t="str">
        <f t="shared" si="31"/>
        <v>-</v>
      </c>
      <c r="AY37" s="139" t="str">
        <f t="shared" si="31"/>
        <v>-</v>
      </c>
      <c r="AZ37" s="139" t="str">
        <f t="shared" si="31"/>
        <v>-</v>
      </c>
      <c r="BB37" s="139" t="str">
        <f t="shared" si="32"/>
        <v>-</v>
      </c>
      <c r="BC37" s="139" t="str">
        <f t="shared" si="32"/>
        <v>-</v>
      </c>
      <c r="BD37" s="139" t="str">
        <f t="shared" si="32"/>
        <v>-</v>
      </c>
      <c r="BE37" s="139" t="str">
        <f t="shared" si="32"/>
        <v>-</v>
      </c>
      <c r="BF37" s="139" t="str">
        <f t="shared" si="32"/>
        <v>-</v>
      </c>
      <c r="BG37" s="139" t="str">
        <f t="shared" si="32"/>
        <v>-</v>
      </c>
      <c r="BH37" s="139" t="str">
        <f t="shared" si="32"/>
        <v>-</v>
      </c>
      <c r="BI37" s="139" t="str">
        <f t="shared" si="32"/>
        <v>-</v>
      </c>
      <c r="BJ37" s="139" t="str">
        <f t="shared" si="32"/>
        <v>-</v>
      </c>
      <c r="BK37" s="139" t="str">
        <f t="shared" si="32"/>
        <v>-</v>
      </c>
      <c r="BL37" s="139" t="str">
        <f t="shared" si="32"/>
        <v>-</v>
      </c>
      <c r="BM37" s="139" t="str">
        <f t="shared" si="32"/>
        <v>-</v>
      </c>
      <c r="BO37" s="139" t="str">
        <f t="shared" si="33"/>
        <v>-</v>
      </c>
      <c r="BP37" s="139" t="str">
        <f t="shared" si="33"/>
        <v>-</v>
      </c>
      <c r="BQ37" s="139" t="str">
        <f t="shared" si="33"/>
        <v>-</v>
      </c>
      <c r="BR37" s="139" t="str">
        <f t="shared" si="33"/>
        <v>-</v>
      </c>
      <c r="BS37" s="139" t="str">
        <f t="shared" si="33"/>
        <v>-</v>
      </c>
      <c r="BT37" s="139" t="str">
        <f t="shared" si="33"/>
        <v>-</v>
      </c>
      <c r="BU37" s="139" t="str">
        <f t="shared" si="33"/>
        <v>-</v>
      </c>
      <c r="BV37" s="139" t="str">
        <f t="shared" si="33"/>
        <v>-</v>
      </c>
      <c r="BW37" s="139" t="str">
        <f t="shared" si="33"/>
        <v>-</v>
      </c>
      <c r="BX37" s="139" t="str">
        <f t="shared" si="33"/>
        <v>-</v>
      </c>
      <c r="BY37" s="139" t="str">
        <f t="shared" si="33"/>
        <v>-</v>
      </c>
      <c r="BZ37" s="139" t="str">
        <f t="shared" si="33"/>
        <v>-</v>
      </c>
      <c r="CB37" s="139"/>
      <c r="CC37" s="139"/>
      <c r="CD37" s="139"/>
      <c r="CE37" s="139"/>
      <c r="CF37" s="139"/>
      <c r="CG37" s="139"/>
      <c r="CH37" s="139"/>
      <c r="CI37" s="139"/>
      <c r="CJ37" s="139"/>
      <c r="CK37" s="139"/>
      <c r="CL37" s="139"/>
      <c r="CM37" s="139"/>
    </row>
    <row r="38" spans="1:91" ht="12.75">
      <c r="A38" s="152">
        <v>6</v>
      </c>
      <c r="B38" s="123" t="s">
        <v>213</v>
      </c>
      <c r="C38" s="118">
        <v>1.2</v>
      </c>
      <c r="D38" s="118">
        <v>3</v>
      </c>
      <c r="E38" s="118"/>
      <c r="F38" s="118"/>
      <c r="G38" s="118" t="s">
        <v>214</v>
      </c>
      <c r="H38" s="138">
        <f t="shared" si="25"/>
        <v>51.85185185185185</v>
      </c>
      <c r="I38" s="123">
        <f t="shared" si="28"/>
        <v>189</v>
      </c>
      <c r="J38" s="123">
        <f t="shared" si="29"/>
        <v>98</v>
      </c>
      <c r="K38" s="123">
        <v>36</v>
      </c>
      <c r="L38" s="123"/>
      <c r="M38" s="123">
        <v>62</v>
      </c>
      <c r="N38" s="123">
        <v>91</v>
      </c>
      <c r="O38" s="123">
        <v>3</v>
      </c>
      <c r="P38" s="123">
        <v>4</v>
      </c>
      <c r="Q38" s="123">
        <v>2</v>
      </c>
      <c r="R38" s="123"/>
      <c r="S38" s="123"/>
      <c r="T38" s="123"/>
      <c r="U38" s="123"/>
      <c r="V38" s="123"/>
      <c r="W38" s="123"/>
      <c r="X38" s="123"/>
      <c r="Y38" s="123"/>
      <c r="Z38" s="123"/>
      <c r="AB38" s="147">
        <f t="shared" si="30"/>
        <v>1</v>
      </c>
      <c r="AC38" s="147">
        <f t="shared" si="30"/>
        <v>1</v>
      </c>
      <c r="AD38" s="147" t="str">
        <f t="shared" si="30"/>
        <v>-</v>
      </c>
      <c r="AE38" s="147" t="str">
        <f t="shared" si="30"/>
        <v>-</v>
      </c>
      <c r="AF38" s="147" t="str">
        <f t="shared" si="30"/>
        <v>-</v>
      </c>
      <c r="AG38" s="147" t="str">
        <f t="shared" si="30"/>
        <v>-</v>
      </c>
      <c r="AH38" s="147" t="str">
        <f t="shared" si="30"/>
        <v>-</v>
      </c>
      <c r="AI38" s="147" t="str">
        <f t="shared" si="30"/>
        <v>-</v>
      </c>
      <c r="AJ38" s="147" t="str">
        <f t="shared" si="30"/>
        <v>-</v>
      </c>
      <c r="AK38" s="147" t="str">
        <f t="shared" si="30"/>
        <v>-</v>
      </c>
      <c r="AL38" s="147" t="str">
        <f t="shared" si="30"/>
        <v>-</v>
      </c>
      <c r="AM38" s="147" t="str">
        <f t="shared" si="30"/>
        <v>-</v>
      </c>
      <c r="AO38" s="139" t="str">
        <f t="shared" si="31"/>
        <v>-</v>
      </c>
      <c r="AP38" s="139" t="str">
        <f t="shared" si="31"/>
        <v>-</v>
      </c>
      <c r="AQ38" s="139">
        <f t="shared" si="31"/>
        <v>1</v>
      </c>
      <c r="AR38" s="139" t="str">
        <f t="shared" si="31"/>
        <v>-</v>
      </c>
      <c r="AS38" s="139" t="str">
        <f t="shared" si="31"/>
        <v>-</v>
      </c>
      <c r="AT38" s="139" t="str">
        <f t="shared" si="31"/>
        <v>-</v>
      </c>
      <c r="AU38" s="139" t="str">
        <f t="shared" si="31"/>
        <v>-</v>
      </c>
      <c r="AV38" s="139" t="str">
        <f t="shared" si="31"/>
        <v>-</v>
      </c>
      <c r="AW38" s="139" t="str">
        <f t="shared" si="31"/>
        <v>-</v>
      </c>
      <c r="AX38" s="139" t="str">
        <f t="shared" si="31"/>
        <v>-</v>
      </c>
      <c r="AY38" s="139" t="str">
        <f t="shared" si="31"/>
        <v>-</v>
      </c>
      <c r="AZ38" s="139" t="str">
        <f t="shared" si="31"/>
        <v>-</v>
      </c>
      <c r="BB38" s="139" t="str">
        <f t="shared" si="32"/>
        <v>-</v>
      </c>
      <c r="BC38" s="139" t="str">
        <f t="shared" si="32"/>
        <v>-</v>
      </c>
      <c r="BD38" s="139" t="str">
        <f t="shared" si="32"/>
        <v>-</v>
      </c>
      <c r="BE38" s="139" t="str">
        <f t="shared" si="32"/>
        <v>-</v>
      </c>
      <c r="BF38" s="139" t="str">
        <f t="shared" si="32"/>
        <v>-</v>
      </c>
      <c r="BG38" s="139" t="str">
        <f t="shared" si="32"/>
        <v>-</v>
      </c>
      <c r="BH38" s="139" t="str">
        <f t="shared" si="32"/>
        <v>-</v>
      </c>
      <c r="BI38" s="139" t="str">
        <f t="shared" si="32"/>
        <v>-</v>
      </c>
      <c r="BJ38" s="139" t="str">
        <f t="shared" si="32"/>
        <v>-</v>
      </c>
      <c r="BK38" s="139" t="str">
        <f t="shared" si="32"/>
        <v>-</v>
      </c>
      <c r="BL38" s="139" t="str">
        <f t="shared" si="32"/>
        <v>-</v>
      </c>
      <c r="BM38" s="139" t="str">
        <f t="shared" si="32"/>
        <v>-</v>
      </c>
      <c r="BO38" s="139" t="str">
        <f t="shared" si="33"/>
        <v>-</v>
      </c>
      <c r="BP38" s="139" t="str">
        <f t="shared" si="33"/>
        <v>-</v>
      </c>
      <c r="BQ38" s="139" t="str">
        <f t="shared" si="33"/>
        <v>-</v>
      </c>
      <c r="BR38" s="139" t="str">
        <f t="shared" si="33"/>
        <v>-</v>
      </c>
      <c r="BS38" s="139" t="str">
        <f t="shared" si="33"/>
        <v>-</v>
      </c>
      <c r="BT38" s="139" t="str">
        <f t="shared" si="33"/>
        <v>-</v>
      </c>
      <c r="BU38" s="139" t="str">
        <f t="shared" si="33"/>
        <v>-</v>
      </c>
      <c r="BV38" s="139" t="str">
        <f t="shared" si="33"/>
        <v>-</v>
      </c>
      <c r="BW38" s="139" t="str">
        <f t="shared" si="33"/>
        <v>-</v>
      </c>
      <c r="BX38" s="139" t="str">
        <f t="shared" si="33"/>
        <v>-</v>
      </c>
      <c r="BY38" s="139" t="str">
        <f t="shared" si="33"/>
        <v>-</v>
      </c>
      <c r="BZ38" s="139" t="str">
        <f t="shared" si="33"/>
        <v>-</v>
      </c>
      <c r="CB38" s="139">
        <v>2</v>
      </c>
      <c r="CC38" s="139">
        <v>1</v>
      </c>
      <c r="CD38" s="139">
        <v>1</v>
      </c>
      <c r="CE38" s="139"/>
      <c r="CF38" s="139"/>
      <c r="CG38" s="139"/>
      <c r="CH38" s="139"/>
      <c r="CI38" s="139"/>
      <c r="CJ38" s="139"/>
      <c r="CK38" s="139"/>
      <c r="CL38" s="139"/>
      <c r="CM38" s="139"/>
    </row>
    <row r="39" spans="1:91" ht="12.75">
      <c r="A39" s="152">
        <v>7</v>
      </c>
      <c r="B39" s="123" t="s">
        <v>215</v>
      </c>
      <c r="C39" s="118"/>
      <c r="D39" s="118">
        <v>11</v>
      </c>
      <c r="E39" s="118"/>
      <c r="F39" s="118"/>
      <c r="G39" s="118"/>
      <c r="H39" s="138">
        <f t="shared" si="25"/>
        <v>44.44444444444444</v>
      </c>
      <c r="I39" s="123">
        <f t="shared" si="28"/>
        <v>54</v>
      </c>
      <c r="J39" s="123">
        <f t="shared" si="29"/>
        <v>24</v>
      </c>
      <c r="K39" s="123">
        <v>16</v>
      </c>
      <c r="L39" s="123">
        <v>8</v>
      </c>
      <c r="M39" s="123"/>
      <c r="N39" s="123">
        <v>30</v>
      </c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>
        <v>3</v>
      </c>
      <c r="Z39" s="123"/>
      <c r="AB39" s="147" t="str">
        <f t="shared" si="30"/>
        <v>-</v>
      </c>
      <c r="AC39" s="147" t="str">
        <f t="shared" si="30"/>
        <v>-</v>
      </c>
      <c r="AD39" s="147" t="str">
        <f t="shared" si="30"/>
        <v>-</v>
      </c>
      <c r="AE39" s="147" t="str">
        <f t="shared" si="30"/>
        <v>-</v>
      </c>
      <c r="AF39" s="147" t="str">
        <f t="shared" si="30"/>
        <v>-</v>
      </c>
      <c r="AG39" s="147" t="str">
        <f t="shared" si="30"/>
        <v>-</v>
      </c>
      <c r="AH39" s="147" t="str">
        <f t="shared" si="30"/>
        <v>-</v>
      </c>
      <c r="AI39" s="147" t="str">
        <f t="shared" si="30"/>
        <v>-</v>
      </c>
      <c r="AJ39" s="147" t="str">
        <f t="shared" si="30"/>
        <v>-</v>
      </c>
      <c r="AK39" s="147" t="str">
        <f t="shared" si="30"/>
        <v>-</v>
      </c>
      <c r="AL39" s="147" t="str">
        <f t="shared" si="30"/>
        <v>-</v>
      </c>
      <c r="AM39" s="147" t="str">
        <f t="shared" si="30"/>
        <v>-</v>
      </c>
      <c r="AO39" s="139" t="str">
        <f t="shared" si="31"/>
        <v>-</v>
      </c>
      <c r="AP39" s="139" t="str">
        <f t="shared" si="31"/>
        <v>-</v>
      </c>
      <c r="AQ39" s="139" t="str">
        <f t="shared" si="31"/>
        <v>-</v>
      </c>
      <c r="AR39" s="139" t="str">
        <f t="shared" si="31"/>
        <v>-</v>
      </c>
      <c r="AS39" s="139" t="str">
        <f t="shared" si="31"/>
        <v>-</v>
      </c>
      <c r="AT39" s="139" t="str">
        <f t="shared" si="31"/>
        <v>-</v>
      </c>
      <c r="AU39" s="139" t="str">
        <f t="shared" si="31"/>
        <v>-</v>
      </c>
      <c r="AV39" s="139" t="str">
        <f t="shared" si="31"/>
        <v>-</v>
      </c>
      <c r="AW39" s="139" t="str">
        <f t="shared" si="31"/>
        <v>-</v>
      </c>
      <c r="AX39" s="139" t="str">
        <f t="shared" si="31"/>
        <v>-</v>
      </c>
      <c r="AY39" s="139">
        <f t="shared" si="31"/>
        <v>1</v>
      </c>
      <c r="AZ39" s="139" t="str">
        <f t="shared" si="31"/>
        <v>-</v>
      </c>
      <c r="BB39" s="139" t="str">
        <f t="shared" si="32"/>
        <v>-</v>
      </c>
      <c r="BC39" s="139" t="str">
        <f t="shared" si="32"/>
        <v>-</v>
      </c>
      <c r="BD39" s="139" t="str">
        <f t="shared" si="32"/>
        <v>-</v>
      </c>
      <c r="BE39" s="139" t="str">
        <f t="shared" si="32"/>
        <v>-</v>
      </c>
      <c r="BF39" s="139" t="str">
        <f t="shared" si="32"/>
        <v>-</v>
      </c>
      <c r="BG39" s="139" t="str">
        <f t="shared" si="32"/>
        <v>-</v>
      </c>
      <c r="BH39" s="139" t="str">
        <f t="shared" si="32"/>
        <v>-</v>
      </c>
      <c r="BI39" s="139" t="str">
        <f t="shared" si="32"/>
        <v>-</v>
      </c>
      <c r="BJ39" s="139" t="str">
        <f t="shared" si="32"/>
        <v>-</v>
      </c>
      <c r="BK39" s="139" t="str">
        <f t="shared" si="32"/>
        <v>-</v>
      </c>
      <c r="BL39" s="139" t="str">
        <f t="shared" si="32"/>
        <v>-</v>
      </c>
      <c r="BM39" s="139" t="str">
        <f t="shared" si="32"/>
        <v>-</v>
      </c>
      <c r="BO39" s="139" t="str">
        <f t="shared" si="33"/>
        <v>-</v>
      </c>
      <c r="BP39" s="139" t="str">
        <f t="shared" si="33"/>
        <v>-</v>
      </c>
      <c r="BQ39" s="139" t="str">
        <f t="shared" si="33"/>
        <v>-</v>
      </c>
      <c r="BR39" s="139" t="str">
        <f t="shared" si="33"/>
        <v>-</v>
      </c>
      <c r="BS39" s="139" t="str">
        <f t="shared" si="33"/>
        <v>-</v>
      </c>
      <c r="BT39" s="139" t="str">
        <f t="shared" si="33"/>
        <v>-</v>
      </c>
      <c r="BU39" s="139" t="str">
        <f t="shared" si="33"/>
        <v>-</v>
      </c>
      <c r="BV39" s="139" t="str">
        <f t="shared" si="33"/>
        <v>-</v>
      </c>
      <c r="BW39" s="139" t="str">
        <f t="shared" si="33"/>
        <v>-</v>
      </c>
      <c r="BX39" s="139" t="str">
        <f t="shared" si="33"/>
        <v>-</v>
      </c>
      <c r="BY39" s="139" t="str">
        <f t="shared" si="33"/>
        <v>-</v>
      </c>
      <c r="BZ39" s="139" t="str">
        <f t="shared" si="33"/>
        <v>-</v>
      </c>
      <c r="CB39" s="139"/>
      <c r="CC39" s="139"/>
      <c r="CD39" s="139"/>
      <c r="CE39" s="139"/>
      <c r="CF39" s="139"/>
      <c r="CG39" s="139"/>
      <c r="CH39" s="139"/>
      <c r="CI39" s="139"/>
      <c r="CJ39" s="139"/>
      <c r="CK39" s="139"/>
      <c r="CL39" s="139"/>
      <c r="CM39" s="139"/>
    </row>
    <row r="40" spans="1:91" ht="12.75">
      <c r="A40" s="152">
        <v>8</v>
      </c>
      <c r="B40" s="123" t="s">
        <v>216</v>
      </c>
      <c r="C40" s="118">
        <v>3</v>
      </c>
      <c r="D40" s="118">
        <v>1.2</v>
      </c>
      <c r="E40" s="118"/>
      <c r="F40" s="118"/>
      <c r="G40" s="118" t="s">
        <v>214</v>
      </c>
      <c r="H40" s="138">
        <f t="shared" si="25"/>
        <v>62.96296296296296</v>
      </c>
      <c r="I40" s="123">
        <f t="shared" si="28"/>
        <v>108</v>
      </c>
      <c r="J40" s="123">
        <f t="shared" si="29"/>
        <v>68</v>
      </c>
      <c r="K40" s="123">
        <v>34</v>
      </c>
      <c r="L40" s="123">
        <v>18</v>
      </c>
      <c r="M40" s="123">
        <v>16</v>
      </c>
      <c r="N40" s="123">
        <v>40</v>
      </c>
      <c r="O40" s="123">
        <v>2</v>
      </c>
      <c r="P40" s="123">
        <v>2</v>
      </c>
      <c r="Q40" s="123">
        <v>2</v>
      </c>
      <c r="R40" s="123"/>
      <c r="S40" s="123"/>
      <c r="T40" s="123"/>
      <c r="U40" s="123"/>
      <c r="V40" s="123"/>
      <c r="W40" s="123"/>
      <c r="X40" s="123"/>
      <c r="Y40" s="123"/>
      <c r="Z40" s="123"/>
      <c r="AB40" s="147" t="str">
        <f t="shared" si="30"/>
        <v>-</v>
      </c>
      <c r="AC40" s="147" t="str">
        <f t="shared" si="30"/>
        <v>-</v>
      </c>
      <c r="AD40" s="147">
        <f t="shared" si="30"/>
        <v>1</v>
      </c>
      <c r="AE40" s="147" t="str">
        <f t="shared" si="30"/>
        <v>-</v>
      </c>
      <c r="AF40" s="147" t="str">
        <f t="shared" si="30"/>
        <v>-</v>
      </c>
      <c r="AG40" s="147" t="str">
        <f t="shared" si="30"/>
        <v>-</v>
      </c>
      <c r="AH40" s="147" t="str">
        <f t="shared" si="30"/>
        <v>-</v>
      </c>
      <c r="AI40" s="147" t="str">
        <f t="shared" si="30"/>
        <v>-</v>
      </c>
      <c r="AJ40" s="147" t="str">
        <f t="shared" si="30"/>
        <v>-</v>
      </c>
      <c r="AK40" s="147" t="str">
        <f t="shared" si="30"/>
        <v>-</v>
      </c>
      <c r="AL40" s="147" t="str">
        <f t="shared" si="30"/>
        <v>-</v>
      </c>
      <c r="AM40" s="147" t="str">
        <f t="shared" si="30"/>
        <v>-</v>
      </c>
      <c r="AO40" s="139">
        <f t="shared" si="31"/>
        <v>1</v>
      </c>
      <c r="AP40" s="139">
        <f t="shared" si="31"/>
        <v>1</v>
      </c>
      <c r="AQ40" s="139" t="str">
        <f t="shared" si="31"/>
        <v>-</v>
      </c>
      <c r="AR40" s="139" t="str">
        <f t="shared" si="31"/>
        <v>-</v>
      </c>
      <c r="AS40" s="139" t="str">
        <f t="shared" si="31"/>
        <v>-</v>
      </c>
      <c r="AT40" s="139" t="str">
        <f t="shared" si="31"/>
        <v>-</v>
      </c>
      <c r="AU40" s="139" t="str">
        <f t="shared" si="31"/>
        <v>-</v>
      </c>
      <c r="AV40" s="139" t="str">
        <f t="shared" si="31"/>
        <v>-</v>
      </c>
      <c r="AW40" s="139" t="str">
        <f t="shared" si="31"/>
        <v>-</v>
      </c>
      <c r="AX40" s="139" t="str">
        <f t="shared" si="31"/>
        <v>-</v>
      </c>
      <c r="AY40" s="139" t="str">
        <f t="shared" si="31"/>
        <v>-</v>
      </c>
      <c r="AZ40" s="139" t="str">
        <f t="shared" si="31"/>
        <v>-</v>
      </c>
      <c r="BB40" s="139" t="str">
        <f t="shared" si="32"/>
        <v>-</v>
      </c>
      <c r="BC40" s="139" t="str">
        <f t="shared" si="32"/>
        <v>-</v>
      </c>
      <c r="BD40" s="139" t="str">
        <f t="shared" si="32"/>
        <v>-</v>
      </c>
      <c r="BE40" s="139" t="str">
        <f t="shared" si="32"/>
        <v>-</v>
      </c>
      <c r="BF40" s="139" t="str">
        <f t="shared" si="32"/>
        <v>-</v>
      </c>
      <c r="BG40" s="139" t="str">
        <f t="shared" si="32"/>
        <v>-</v>
      </c>
      <c r="BH40" s="139" t="str">
        <f t="shared" si="32"/>
        <v>-</v>
      </c>
      <c r="BI40" s="139" t="str">
        <f t="shared" si="32"/>
        <v>-</v>
      </c>
      <c r="BJ40" s="139" t="str">
        <f t="shared" si="32"/>
        <v>-</v>
      </c>
      <c r="BK40" s="139" t="str">
        <f t="shared" si="32"/>
        <v>-</v>
      </c>
      <c r="BL40" s="139" t="str">
        <f t="shared" si="32"/>
        <v>-</v>
      </c>
      <c r="BM40" s="139" t="str">
        <f t="shared" si="32"/>
        <v>-</v>
      </c>
      <c r="BO40" s="139" t="str">
        <f t="shared" si="33"/>
        <v>-</v>
      </c>
      <c r="BP40" s="139" t="str">
        <f t="shared" si="33"/>
        <v>-</v>
      </c>
      <c r="BQ40" s="139" t="str">
        <f t="shared" si="33"/>
        <v>-</v>
      </c>
      <c r="BR40" s="139" t="str">
        <f t="shared" si="33"/>
        <v>-</v>
      </c>
      <c r="BS40" s="139" t="str">
        <f t="shared" si="33"/>
        <v>-</v>
      </c>
      <c r="BT40" s="139" t="str">
        <f t="shared" si="33"/>
        <v>-</v>
      </c>
      <c r="BU40" s="139" t="str">
        <f t="shared" si="33"/>
        <v>-</v>
      </c>
      <c r="BV40" s="139" t="str">
        <f t="shared" si="33"/>
        <v>-</v>
      </c>
      <c r="BW40" s="139" t="str">
        <f t="shared" si="33"/>
        <v>-</v>
      </c>
      <c r="BX40" s="139" t="str">
        <f t="shared" si="33"/>
        <v>-</v>
      </c>
      <c r="BY40" s="139" t="str">
        <f t="shared" si="33"/>
        <v>-</v>
      </c>
      <c r="BZ40" s="139" t="str">
        <f t="shared" si="33"/>
        <v>-</v>
      </c>
      <c r="CB40" s="139">
        <v>2</v>
      </c>
      <c r="CC40" s="139">
        <v>1</v>
      </c>
      <c r="CD40" s="139">
        <v>1</v>
      </c>
      <c r="CE40" s="139"/>
      <c r="CF40" s="139"/>
      <c r="CG40" s="139"/>
      <c r="CH40" s="139"/>
      <c r="CI40" s="139"/>
      <c r="CJ40" s="139"/>
      <c r="CK40" s="139"/>
      <c r="CL40" s="139"/>
      <c r="CM40" s="139"/>
    </row>
    <row r="41" spans="1:91" ht="12.75">
      <c r="A41" s="152">
        <v>9</v>
      </c>
      <c r="B41" s="123" t="s">
        <v>217</v>
      </c>
      <c r="C41" s="118"/>
      <c r="D41" s="118" t="s">
        <v>218</v>
      </c>
      <c r="E41" s="118"/>
      <c r="F41" s="118"/>
      <c r="G41" s="118"/>
      <c r="H41" s="138">
        <f t="shared" si="25"/>
        <v>0</v>
      </c>
      <c r="I41" s="123">
        <v>108</v>
      </c>
      <c r="J41" s="123">
        <f t="shared" si="29"/>
        <v>0</v>
      </c>
      <c r="K41" s="123"/>
      <c r="L41" s="123">
        <v>34</v>
      </c>
      <c r="M41" s="123">
        <v>36</v>
      </c>
      <c r="N41" s="123">
        <v>38</v>
      </c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B41" s="147" t="str">
        <f t="shared" si="30"/>
        <v>-</v>
      </c>
      <c r="AC41" s="147" t="str">
        <f t="shared" si="30"/>
        <v>-</v>
      </c>
      <c r="AD41" s="147" t="str">
        <f t="shared" si="30"/>
        <v>-</v>
      </c>
      <c r="AE41" s="147" t="str">
        <f t="shared" si="30"/>
        <v>-</v>
      </c>
      <c r="AF41" s="147" t="str">
        <f t="shared" si="30"/>
        <v>-</v>
      </c>
      <c r="AG41" s="147" t="str">
        <f t="shared" si="30"/>
        <v>-</v>
      </c>
      <c r="AH41" s="147" t="str">
        <f t="shared" si="30"/>
        <v>-</v>
      </c>
      <c r="AI41" s="147" t="str">
        <f t="shared" si="30"/>
        <v>-</v>
      </c>
      <c r="AJ41" s="147" t="str">
        <f t="shared" si="30"/>
        <v>-</v>
      </c>
      <c r="AK41" s="147" t="str">
        <f t="shared" si="30"/>
        <v>-</v>
      </c>
      <c r="AL41" s="147" t="str">
        <f t="shared" si="30"/>
        <v>-</v>
      </c>
      <c r="AM41" s="147" t="str">
        <f t="shared" si="30"/>
        <v>-</v>
      </c>
      <c r="AO41" s="139" t="str">
        <f t="shared" si="31"/>
        <v>-</v>
      </c>
      <c r="AP41" s="139" t="str">
        <f t="shared" si="31"/>
        <v>-</v>
      </c>
      <c r="AQ41" s="139" t="str">
        <f t="shared" si="31"/>
        <v>-</v>
      </c>
      <c r="AR41" s="139" t="str">
        <f t="shared" si="31"/>
        <v>-</v>
      </c>
      <c r="AS41" s="139" t="str">
        <f t="shared" si="31"/>
        <v>-</v>
      </c>
      <c r="AT41" s="139" t="str">
        <f t="shared" si="31"/>
        <v>-</v>
      </c>
      <c r="AU41" s="139" t="str">
        <f t="shared" si="31"/>
        <v>-</v>
      </c>
      <c r="AV41" s="139" t="str">
        <f t="shared" si="31"/>
        <v>-</v>
      </c>
      <c r="AW41" s="139" t="str">
        <f t="shared" si="31"/>
        <v>-</v>
      </c>
      <c r="AX41" s="139" t="str">
        <f t="shared" si="31"/>
        <v>-</v>
      </c>
      <c r="AY41" s="139" t="str">
        <f t="shared" si="31"/>
        <v>-</v>
      </c>
      <c r="AZ41" s="139" t="str">
        <f t="shared" si="31"/>
        <v>-</v>
      </c>
      <c r="BB41" s="139" t="str">
        <f t="shared" si="32"/>
        <v>-</v>
      </c>
      <c r="BC41" s="139" t="str">
        <f t="shared" si="32"/>
        <v>-</v>
      </c>
      <c r="BD41" s="139" t="str">
        <f t="shared" si="32"/>
        <v>-</v>
      </c>
      <c r="BE41" s="139" t="str">
        <f t="shared" si="32"/>
        <v>-</v>
      </c>
      <c r="BF41" s="139" t="str">
        <f t="shared" si="32"/>
        <v>-</v>
      </c>
      <c r="BG41" s="139" t="str">
        <f t="shared" si="32"/>
        <v>-</v>
      </c>
      <c r="BH41" s="139" t="str">
        <f t="shared" si="32"/>
        <v>-</v>
      </c>
      <c r="BI41" s="139" t="str">
        <f t="shared" si="32"/>
        <v>-</v>
      </c>
      <c r="BJ41" s="139" t="str">
        <f t="shared" si="32"/>
        <v>-</v>
      </c>
      <c r="BK41" s="139" t="str">
        <f t="shared" si="32"/>
        <v>-</v>
      </c>
      <c r="BL41" s="139" t="str">
        <f t="shared" si="32"/>
        <v>-</v>
      </c>
      <c r="BM41" s="139" t="str">
        <f t="shared" si="32"/>
        <v>-</v>
      </c>
      <c r="BO41" s="139" t="str">
        <f t="shared" si="33"/>
        <v>-</v>
      </c>
      <c r="BP41" s="139" t="str">
        <f t="shared" si="33"/>
        <v>-</v>
      </c>
      <c r="BQ41" s="139" t="str">
        <f t="shared" si="33"/>
        <v>-</v>
      </c>
      <c r="BR41" s="139" t="str">
        <f t="shared" si="33"/>
        <v>-</v>
      </c>
      <c r="BS41" s="139" t="str">
        <f t="shared" si="33"/>
        <v>-</v>
      </c>
      <c r="BT41" s="139" t="str">
        <f t="shared" si="33"/>
        <v>-</v>
      </c>
      <c r="BU41" s="139" t="str">
        <f t="shared" si="33"/>
        <v>-</v>
      </c>
      <c r="BV41" s="139" t="str">
        <f t="shared" si="33"/>
        <v>-</v>
      </c>
      <c r="BW41" s="139" t="str">
        <f t="shared" si="33"/>
        <v>-</v>
      </c>
      <c r="BX41" s="139" t="str">
        <f t="shared" si="33"/>
        <v>-</v>
      </c>
      <c r="BY41" s="139" t="str">
        <f t="shared" si="33"/>
        <v>-</v>
      </c>
      <c r="BZ41" s="139" t="str">
        <f t="shared" si="33"/>
        <v>-</v>
      </c>
      <c r="CB41" s="139"/>
      <c r="CC41" s="139"/>
      <c r="CD41" s="139"/>
      <c r="CE41" s="139"/>
      <c r="CF41" s="139"/>
      <c r="CG41" s="139"/>
      <c r="CH41" s="139"/>
      <c r="CI41" s="139"/>
      <c r="CJ41" s="139"/>
      <c r="CK41" s="139"/>
      <c r="CL41" s="139"/>
      <c r="CM41" s="139"/>
    </row>
    <row r="42" spans="1:91" ht="12.75">
      <c r="A42" s="152">
        <v>10</v>
      </c>
      <c r="B42" s="123" t="s">
        <v>219</v>
      </c>
      <c r="C42" s="118"/>
      <c r="D42" s="118">
        <v>6</v>
      </c>
      <c r="E42" s="118"/>
      <c r="F42" s="118"/>
      <c r="G42" s="118"/>
      <c r="H42" s="138">
        <f t="shared" si="25"/>
        <v>44.44444444444444</v>
      </c>
      <c r="I42" s="123">
        <f aca="true" t="shared" si="34" ref="I42:I55">J42+N42</f>
        <v>54</v>
      </c>
      <c r="J42" s="123">
        <f t="shared" si="29"/>
        <v>24</v>
      </c>
      <c r="K42" s="123">
        <v>12</v>
      </c>
      <c r="L42" s="123">
        <v>12</v>
      </c>
      <c r="M42" s="123"/>
      <c r="N42" s="123">
        <v>30</v>
      </c>
      <c r="O42" s="123"/>
      <c r="P42" s="123"/>
      <c r="Q42" s="123"/>
      <c r="R42" s="123"/>
      <c r="S42" s="123"/>
      <c r="T42" s="123">
        <v>2</v>
      </c>
      <c r="U42" s="123"/>
      <c r="V42" s="123"/>
      <c r="W42" s="123"/>
      <c r="X42" s="123"/>
      <c r="Y42" s="123"/>
      <c r="Z42" s="123"/>
      <c r="AB42" s="147" t="str">
        <f t="shared" si="30"/>
        <v>-</v>
      </c>
      <c r="AC42" s="147" t="str">
        <f t="shared" si="30"/>
        <v>-</v>
      </c>
      <c r="AD42" s="147" t="str">
        <f t="shared" si="30"/>
        <v>-</v>
      </c>
      <c r="AE42" s="147" t="str">
        <f t="shared" si="30"/>
        <v>-</v>
      </c>
      <c r="AF42" s="147" t="str">
        <f t="shared" si="30"/>
        <v>-</v>
      </c>
      <c r="AG42" s="147" t="str">
        <f t="shared" si="30"/>
        <v>-</v>
      </c>
      <c r="AH42" s="147" t="str">
        <f t="shared" si="30"/>
        <v>-</v>
      </c>
      <c r="AI42" s="147" t="str">
        <f t="shared" si="30"/>
        <v>-</v>
      </c>
      <c r="AJ42" s="147" t="str">
        <f t="shared" si="30"/>
        <v>-</v>
      </c>
      <c r="AK42" s="147" t="str">
        <f t="shared" si="30"/>
        <v>-</v>
      </c>
      <c r="AL42" s="147" t="str">
        <f t="shared" si="30"/>
        <v>-</v>
      </c>
      <c r="AM42" s="147" t="str">
        <f t="shared" si="30"/>
        <v>-</v>
      </c>
      <c r="AO42" s="139" t="str">
        <f t="shared" si="31"/>
        <v>-</v>
      </c>
      <c r="AP42" s="139" t="str">
        <f t="shared" si="31"/>
        <v>-</v>
      </c>
      <c r="AQ42" s="139" t="str">
        <f t="shared" si="31"/>
        <v>-</v>
      </c>
      <c r="AR42" s="139" t="str">
        <f t="shared" si="31"/>
        <v>-</v>
      </c>
      <c r="AS42" s="139" t="str">
        <f t="shared" si="31"/>
        <v>-</v>
      </c>
      <c r="AT42" s="139">
        <f t="shared" si="31"/>
        <v>1</v>
      </c>
      <c r="AU42" s="139" t="str">
        <f t="shared" si="31"/>
        <v>-</v>
      </c>
      <c r="AV42" s="139" t="str">
        <f t="shared" si="31"/>
        <v>-</v>
      </c>
      <c r="AW42" s="139" t="str">
        <f t="shared" si="31"/>
        <v>-</v>
      </c>
      <c r="AX42" s="139" t="str">
        <f t="shared" si="31"/>
        <v>-</v>
      </c>
      <c r="AY42" s="139" t="str">
        <f t="shared" si="31"/>
        <v>-</v>
      </c>
      <c r="AZ42" s="139" t="str">
        <f t="shared" si="31"/>
        <v>-</v>
      </c>
      <c r="BB42" s="139" t="str">
        <f t="shared" si="32"/>
        <v>-</v>
      </c>
      <c r="BC42" s="139" t="str">
        <f t="shared" si="32"/>
        <v>-</v>
      </c>
      <c r="BD42" s="139" t="str">
        <f t="shared" si="32"/>
        <v>-</v>
      </c>
      <c r="BE42" s="139" t="str">
        <f t="shared" si="32"/>
        <v>-</v>
      </c>
      <c r="BF42" s="139" t="str">
        <f t="shared" si="32"/>
        <v>-</v>
      </c>
      <c r="BG42" s="139" t="str">
        <f t="shared" si="32"/>
        <v>-</v>
      </c>
      <c r="BH42" s="139" t="str">
        <f t="shared" si="32"/>
        <v>-</v>
      </c>
      <c r="BI42" s="139" t="str">
        <f t="shared" si="32"/>
        <v>-</v>
      </c>
      <c r="BJ42" s="139" t="str">
        <f t="shared" si="32"/>
        <v>-</v>
      </c>
      <c r="BK42" s="139" t="str">
        <f t="shared" si="32"/>
        <v>-</v>
      </c>
      <c r="BL42" s="139" t="str">
        <f t="shared" si="32"/>
        <v>-</v>
      </c>
      <c r="BM42" s="139" t="str">
        <f t="shared" si="32"/>
        <v>-</v>
      </c>
      <c r="BO42" s="139" t="str">
        <f t="shared" si="33"/>
        <v>-</v>
      </c>
      <c r="BP42" s="139" t="str">
        <f t="shared" si="33"/>
        <v>-</v>
      </c>
      <c r="BQ42" s="139" t="str">
        <f t="shared" si="33"/>
        <v>-</v>
      </c>
      <c r="BR42" s="139" t="str">
        <f t="shared" si="33"/>
        <v>-</v>
      </c>
      <c r="BS42" s="139" t="str">
        <f t="shared" si="33"/>
        <v>-</v>
      </c>
      <c r="BT42" s="139" t="str">
        <f t="shared" si="33"/>
        <v>-</v>
      </c>
      <c r="BU42" s="139" t="str">
        <f t="shared" si="33"/>
        <v>-</v>
      </c>
      <c r="BV42" s="139" t="str">
        <f t="shared" si="33"/>
        <v>-</v>
      </c>
      <c r="BW42" s="139" t="str">
        <f t="shared" si="33"/>
        <v>-</v>
      </c>
      <c r="BX42" s="139" t="str">
        <f t="shared" si="33"/>
        <v>-</v>
      </c>
      <c r="BY42" s="139" t="str">
        <f t="shared" si="33"/>
        <v>-</v>
      </c>
      <c r="BZ42" s="139" t="str">
        <f t="shared" si="33"/>
        <v>-</v>
      </c>
      <c r="CB42" s="139"/>
      <c r="CC42" s="139"/>
      <c r="CD42" s="139"/>
      <c r="CE42" s="139"/>
      <c r="CF42" s="139"/>
      <c r="CG42" s="139"/>
      <c r="CH42" s="139"/>
      <c r="CI42" s="139"/>
      <c r="CJ42" s="139"/>
      <c r="CK42" s="139"/>
      <c r="CL42" s="139"/>
      <c r="CM42" s="139"/>
    </row>
    <row r="43" spans="1:91" ht="12.75">
      <c r="A43" s="152">
        <v>11</v>
      </c>
      <c r="B43" s="123" t="s">
        <v>220</v>
      </c>
      <c r="C43" s="118"/>
      <c r="D43" s="118">
        <v>11</v>
      </c>
      <c r="E43" s="118"/>
      <c r="F43" s="118"/>
      <c r="G43" s="118"/>
      <c r="H43" s="138">
        <f t="shared" si="25"/>
        <v>44.44444444444444</v>
      </c>
      <c r="I43" s="123">
        <f t="shared" si="34"/>
        <v>54</v>
      </c>
      <c r="J43" s="123">
        <f t="shared" si="29"/>
        <v>24</v>
      </c>
      <c r="K43" s="123">
        <v>16</v>
      </c>
      <c r="L43" s="123"/>
      <c r="M43" s="123">
        <v>8</v>
      </c>
      <c r="N43" s="123">
        <v>30</v>
      </c>
      <c r="O43" s="123"/>
      <c r="P43" s="123"/>
      <c r="Q43" s="123"/>
      <c r="R43" s="123"/>
      <c r="S43" s="123"/>
      <c r="T43" s="123"/>
      <c r="U43" s="123"/>
      <c r="V43" s="123"/>
      <c r="W43" s="123"/>
      <c r="X43" s="123"/>
      <c r="Y43" s="123">
        <v>3</v>
      </c>
      <c r="Z43" s="123"/>
      <c r="AB43" s="147" t="str">
        <f aca="true" t="shared" si="35" ref="AB43:AM55">IF(ISERROR(SEARCH(AB$7,$C43,1)),"-",IF(COUNTIF($C43,AB$7)=1,1,IF(ISERROR(SEARCH(CONCATENATE(AB$7,","),$C43,1)),IF(ISERROR(SEARCH(CONCATENATE(",",AB$7),$C43,1)),"-",1),1)))</f>
        <v>-</v>
      </c>
      <c r="AC43" s="147" t="str">
        <f t="shared" si="35"/>
        <v>-</v>
      </c>
      <c r="AD43" s="147" t="str">
        <f t="shared" si="35"/>
        <v>-</v>
      </c>
      <c r="AE43" s="147" t="str">
        <f t="shared" si="35"/>
        <v>-</v>
      </c>
      <c r="AF43" s="147" t="str">
        <f t="shared" si="35"/>
        <v>-</v>
      </c>
      <c r="AG43" s="147" t="str">
        <f t="shared" si="35"/>
        <v>-</v>
      </c>
      <c r="AH43" s="147" t="str">
        <f t="shared" si="35"/>
        <v>-</v>
      </c>
      <c r="AI43" s="147" t="str">
        <f t="shared" si="35"/>
        <v>-</v>
      </c>
      <c r="AJ43" s="147" t="str">
        <f t="shared" si="35"/>
        <v>-</v>
      </c>
      <c r="AK43" s="147" t="str">
        <f t="shared" si="35"/>
        <v>-</v>
      </c>
      <c r="AL43" s="147" t="str">
        <f t="shared" si="35"/>
        <v>-</v>
      </c>
      <c r="AM43" s="147" t="str">
        <f t="shared" si="35"/>
        <v>-</v>
      </c>
      <c r="AO43" s="139" t="str">
        <f aca="true" t="shared" si="36" ref="AO43:AZ55">IF(ISERROR(SEARCH(AO$7,$D43,1)),"-",IF(COUNTIF($D43,AO$7)=1,1,IF(ISERROR(SEARCH(CONCATENATE(AO$7,","),$D43,1)),IF(ISERROR(SEARCH(CONCATENATE(",",AO$7),$D43,1)),"-",1),1)))</f>
        <v>-</v>
      </c>
      <c r="AP43" s="139" t="str">
        <f t="shared" si="36"/>
        <v>-</v>
      </c>
      <c r="AQ43" s="139" t="str">
        <f t="shared" si="36"/>
        <v>-</v>
      </c>
      <c r="AR43" s="139" t="str">
        <f t="shared" si="36"/>
        <v>-</v>
      </c>
      <c r="AS43" s="139" t="str">
        <f t="shared" si="36"/>
        <v>-</v>
      </c>
      <c r="AT43" s="139" t="str">
        <f t="shared" si="36"/>
        <v>-</v>
      </c>
      <c r="AU43" s="139" t="str">
        <f t="shared" si="36"/>
        <v>-</v>
      </c>
      <c r="AV43" s="139" t="str">
        <f t="shared" si="36"/>
        <v>-</v>
      </c>
      <c r="AW43" s="139" t="str">
        <f t="shared" si="36"/>
        <v>-</v>
      </c>
      <c r="AX43" s="139" t="str">
        <f t="shared" si="36"/>
        <v>-</v>
      </c>
      <c r="AY43" s="139">
        <f t="shared" si="36"/>
        <v>1</v>
      </c>
      <c r="AZ43" s="139" t="str">
        <f t="shared" si="36"/>
        <v>-</v>
      </c>
      <c r="BB43" s="139" t="str">
        <f aca="true" t="shared" si="37" ref="BB43:BM55">IF(ISERROR(SEARCH(BB$7,$E43,1)),"-",IF(COUNTIF($E43,BB$7)=1,1,IF(ISERROR(SEARCH(CONCATENATE(BB$7,","),$E43,1)),IF(ISERROR(SEARCH(CONCATENATE(",",BB$7),$E43,1)),"-",1),1)))</f>
        <v>-</v>
      </c>
      <c r="BC43" s="139" t="str">
        <f t="shared" si="37"/>
        <v>-</v>
      </c>
      <c r="BD43" s="139" t="str">
        <f t="shared" si="37"/>
        <v>-</v>
      </c>
      <c r="BE43" s="139" t="str">
        <f t="shared" si="37"/>
        <v>-</v>
      </c>
      <c r="BF43" s="139" t="str">
        <f t="shared" si="37"/>
        <v>-</v>
      </c>
      <c r="BG43" s="139" t="str">
        <f t="shared" si="37"/>
        <v>-</v>
      </c>
      <c r="BH43" s="139" t="str">
        <f t="shared" si="37"/>
        <v>-</v>
      </c>
      <c r="BI43" s="139" t="str">
        <f t="shared" si="37"/>
        <v>-</v>
      </c>
      <c r="BJ43" s="139" t="str">
        <f t="shared" si="37"/>
        <v>-</v>
      </c>
      <c r="BK43" s="139" t="str">
        <f t="shared" si="37"/>
        <v>-</v>
      </c>
      <c r="BL43" s="139" t="str">
        <f t="shared" si="37"/>
        <v>-</v>
      </c>
      <c r="BM43" s="139" t="str">
        <f t="shared" si="37"/>
        <v>-</v>
      </c>
      <c r="BO43" s="139" t="str">
        <f aca="true" t="shared" si="38" ref="BO43:BZ55">IF(ISERROR(SEARCH(BO$7,$F43,1)),"-",IF(COUNTIF($F43,BO$7)=1,1,IF(ISERROR(SEARCH(CONCATENATE(BO$7,","),$F43,1)),IF(ISERROR(SEARCH(CONCATENATE(",",BO$7),$F43,1)),"-",1),1)))</f>
        <v>-</v>
      </c>
      <c r="BP43" s="139" t="str">
        <f t="shared" si="38"/>
        <v>-</v>
      </c>
      <c r="BQ43" s="139" t="str">
        <f t="shared" si="38"/>
        <v>-</v>
      </c>
      <c r="BR43" s="139" t="str">
        <f t="shared" si="38"/>
        <v>-</v>
      </c>
      <c r="BS43" s="139" t="str">
        <f t="shared" si="38"/>
        <v>-</v>
      </c>
      <c r="BT43" s="139" t="str">
        <f t="shared" si="38"/>
        <v>-</v>
      </c>
      <c r="BU43" s="139" t="str">
        <f t="shared" si="38"/>
        <v>-</v>
      </c>
      <c r="BV43" s="139" t="str">
        <f t="shared" si="38"/>
        <v>-</v>
      </c>
      <c r="BW43" s="139" t="str">
        <f t="shared" si="38"/>
        <v>-</v>
      </c>
      <c r="BX43" s="139" t="str">
        <f t="shared" si="38"/>
        <v>-</v>
      </c>
      <c r="BY43" s="139" t="str">
        <f t="shared" si="38"/>
        <v>-</v>
      </c>
      <c r="BZ43" s="139" t="str">
        <f t="shared" si="38"/>
        <v>-</v>
      </c>
      <c r="CB43" s="139"/>
      <c r="CC43" s="139"/>
      <c r="CD43" s="139"/>
      <c r="CE43" s="139"/>
      <c r="CF43" s="139"/>
      <c r="CG43" s="139"/>
      <c r="CH43" s="139"/>
      <c r="CI43" s="139"/>
      <c r="CJ43" s="139"/>
      <c r="CK43" s="139"/>
      <c r="CL43" s="139"/>
      <c r="CM43" s="139"/>
    </row>
    <row r="44" spans="1:91" ht="12.75">
      <c r="A44" s="153">
        <v>12</v>
      </c>
      <c r="B44" s="123" t="s">
        <v>221</v>
      </c>
      <c r="C44" s="118"/>
      <c r="D44" s="118">
        <v>6</v>
      </c>
      <c r="E44" s="118"/>
      <c r="F44" s="118">
        <v>6</v>
      </c>
      <c r="G44" s="118"/>
      <c r="H44" s="138">
        <f t="shared" si="25"/>
        <v>55.55555555555556</v>
      </c>
      <c r="I44" s="123">
        <f t="shared" si="34"/>
        <v>108</v>
      </c>
      <c r="J44" s="123">
        <f t="shared" si="29"/>
        <v>60</v>
      </c>
      <c r="K44" s="123">
        <v>24</v>
      </c>
      <c r="L44" s="123">
        <v>12</v>
      </c>
      <c r="M44" s="123">
        <v>22</v>
      </c>
      <c r="N44" s="123">
        <v>48</v>
      </c>
      <c r="O44" s="123"/>
      <c r="P44" s="123"/>
      <c r="Q44" s="123"/>
      <c r="R44" s="123"/>
      <c r="S44" s="123"/>
      <c r="T44" s="123">
        <v>5</v>
      </c>
      <c r="U44" s="123"/>
      <c r="V44" s="123"/>
      <c r="W44" s="123"/>
      <c r="X44" s="123"/>
      <c r="Y44" s="123"/>
      <c r="Z44" s="123"/>
      <c r="AB44" s="147" t="str">
        <f t="shared" si="35"/>
        <v>-</v>
      </c>
      <c r="AC44" s="147" t="str">
        <f t="shared" si="35"/>
        <v>-</v>
      </c>
      <c r="AD44" s="147" t="str">
        <f t="shared" si="35"/>
        <v>-</v>
      </c>
      <c r="AE44" s="147" t="str">
        <f t="shared" si="35"/>
        <v>-</v>
      </c>
      <c r="AF44" s="147" t="str">
        <f t="shared" si="35"/>
        <v>-</v>
      </c>
      <c r="AG44" s="147" t="str">
        <f t="shared" si="35"/>
        <v>-</v>
      </c>
      <c r="AH44" s="147" t="str">
        <f t="shared" si="35"/>
        <v>-</v>
      </c>
      <c r="AI44" s="147" t="str">
        <f t="shared" si="35"/>
        <v>-</v>
      </c>
      <c r="AJ44" s="147" t="str">
        <f t="shared" si="35"/>
        <v>-</v>
      </c>
      <c r="AK44" s="147" t="str">
        <f t="shared" si="35"/>
        <v>-</v>
      </c>
      <c r="AL44" s="147" t="str">
        <f t="shared" si="35"/>
        <v>-</v>
      </c>
      <c r="AM44" s="147" t="str">
        <f t="shared" si="35"/>
        <v>-</v>
      </c>
      <c r="AO44" s="139" t="str">
        <f t="shared" si="36"/>
        <v>-</v>
      </c>
      <c r="AP44" s="139" t="str">
        <f t="shared" si="36"/>
        <v>-</v>
      </c>
      <c r="AQ44" s="139" t="str">
        <f t="shared" si="36"/>
        <v>-</v>
      </c>
      <c r="AR44" s="139" t="str">
        <f t="shared" si="36"/>
        <v>-</v>
      </c>
      <c r="AS44" s="139" t="str">
        <f t="shared" si="36"/>
        <v>-</v>
      </c>
      <c r="AT44" s="139">
        <f t="shared" si="36"/>
        <v>1</v>
      </c>
      <c r="AU44" s="139" t="str">
        <f t="shared" si="36"/>
        <v>-</v>
      </c>
      <c r="AV44" s="139" t="str">
        <f t="shared" si="36"/>
        <v>-</v>
      </c>
      <c r="AW44" s="139" t="str">
        <f t="shared" si="36"/>
        <v>-</v>
      </c>
      <c r="AX44" s="139" t="str">
        <f t="shared" si="36"/>
        <v>-</v>
      </c>
      <c r="AY44" s="139" t="str">
        <f t="shared" si="36"/>
        <v>-</v>
      </c>
      <c r="AZ44" s="139" t="str">
        <f t="shared" si="36"/>
        <v>-</v>
      </c>
      <c r="BB44" s="139" t="str">
        <f t="shared" si="37"/>
        <v>-</v>
      </c>
      <c r="BC44" s="139" t="str">
        <f t="shared" si="37"/>
        <v>-</v>
      </c>
      <c r="BD44" s="139" t="str">
        <f t="shared" si="37"/>
        <v>-</v>
      </c>
      <c r="BE44" s="139" t="str">
        <f t="shared" si="37"/>
        <v>-</v>
      </c>
      <c r="BF44" s="139" t="str">
        <f t="shared" si="37"/>
        <v>-</v>
      </c>
      <c r="BG44" s="139" t="str">
        <f t="shared" si="37"/>
        <v>-</v>
      </c>
      <c r="BH44" s="139" t="str">
        <f t="shared" si="37"/>
        <v>-</v>
      </c>
      <c r="BI44" s="139" t="str">
        <f t="shared" si="37"/>
        <v>-</v>
      </c>
      <c r="BJ44" s="139" t="str">
        <f t="shared" si="37"/>
        <v>-</v>
      </c>
      <c r="BK44" s="139" t="str">
        <f t="shared" si="37"/>
        <v>-</v>
      </c>
      <c r="BL44" s="139" t="str">
        <f t="shared" si="37"/>
        <v>-</v>
      </c>
      <c r="BM44" s="139" t="str">
        <f t="shared" si="37"/>
        <v>-</v>
      </c>
      <c r="BO44" s="139" t="str">
        <f t="shared" si="38"/>
        <v>-</v>
      </c>
      <c r="BP44" s="139" t="str">
        <f t="shared" si="38"/>
        <v>-</v>
      </c>
      <c r="BQ44" s="139" t="str">
        <f t="shared" si="38"/>
        <v>-</v>
      </c>
      <c r="BR44" s="139" t="str">
        <f t="shared" si="38"/>
        <v>-</v>
      </c>
      <c r="BS44" s="139" t="str">
        <f t="shared" si="38"/>
        <v>-</v>
      </c>
      <c r="BT44" s="139">
        <f t="shared" si="38"/>
        <v>1</v>
      </c>
      <c r="BU44" s="139" t="str">
        <f t="shared" si="38"/>
        <v>-</v>
      </c>
      <c r="BV44" s="139" t="str">
        <f t="shared" si="38"/>
        <v>-</v>
      </c>
      <c r="BW44" s="139" t="str">
        <f t="shared" si="38"/>
        <v>-</v>
      </c>
      <c r="BX44" s="139" t="str">
        <f t="shared" si="38"/>
        <v>-</v>
      </c>
      <c r="BY44" s="139" t="str">
        <f t="shared" si="38"/>
        <v>-</v>
      </c>
      <c r="BZ44" s="139" t="str">
        <f t="shared" si="38"/>
        <v>-</v>
      </c>
      <c r="CB44" s="139"/>
      <c r="CC44" s="139"/>
      <c r="CD44" s="139"/>
      <c r="CE44" s="139"/>
      <c r="CF44" s="139"/>
      <c r="CG44" s="139"/>
      <c r="CH44" s="139"/>
      <c r="CI44" s="139"/>
      <c r="CJ44" s="139"/>
      <c r="CK44" s="139"/>
      <c r="CL44" s="139"/>
      <c r="CM44" s="139"/>
    </row>
    <row r="45" spans="1:91" ht="12.75">
      <c r="A45" s="153">
        <v>13</v>
      </c>
      <c r="B45" s="123" t="s">
        <v>222</v>
      </c>
      <c r="C45" s="118"/>
      <c r="D45" s="118">
        <v>10</v>
      </c>
      <c r="E45" s="118"/>
      <c r="F45" s="118"/>
      <c r="G45" s="118"/>
      <c r="H45" s="138">
        <f t="shared" si="25"/>
        <v>51.85185185185185</v>
      </c>
      <c r="I45" s="123">
        <f t="shared" si="34"/>
        <v>54</v>
      </c>
      <c r="J45" s="123">
        <f t="shared" si="29"/>
        <v>28</v>
      </c>
      <c r="K45" s="123">
        <v>18</v>
      </c>
      <c r="L45" s="123"/>
      <c r="M45" s="123">
        <v>10</v>
      </c>
      <c r="N45" s="123">
        <v>26</v>
      </c>
      <c r="O45" s="123"/>
      <c r="P45" s="123"/>
      <c r="Q45" s="123"/>
      <c r="R45" s="123"/>
      <c r="S45" s="123"/>
      <c r="T45" s="123"/>
      <c r="U45" s="123"/>
      <c r="V45" s="123"/>
      <c r="W45" s="123"/>
      <c r="X45" s="123">
        <v>2</v>
      </c>
      <c r="Y45" s="123"/>
      <c r="Z45" s="123"/>
      <c r="AB45" s="147" t="str">
        <f t="shared" si="35"/>
        <v>-</v>
      </c>
      <c r="AC45" s="147" t="str">
        <f t="shared" si="35"/>
        <v>-</v>
      </c>
      <c r="AD45" s="147" t="str">
        <f t="shared" si="35"/>
        <v>-</v>
      </c>
      <c r="AE45" s="147" t="str">
        <f t="shared" si="35"/>
        <v>-</v>
      </c>
      <c r="AF45" s="147" t="str">
        <f t="shared" si="35"/>
        <v>-</v>
      </c>
      <c r="AG45" s="147" t="str">
        <f t="shared" si="35"/>
        <v>-</v>
      </c>
      <c r="AH45" s="147" t="str">
        <f t="shared" si="35"/>
        <v>-</v>
      </c>
      <c r="AI45" s="147" t="str">
        <f t="shared" si="35"/>
        <v>-</v>
      </c>
      <c r="AJ45" s="147" t="str">
        <f t="shared" si="35"/>
        <v>-</v>
      </c>
      <c r="AK45" s="147" t="str">
        <f t="shared" si="35"/>
        <v>-</v>
      </c>
      <c r="AL45" s="147" t="str">
        <f t="shared" si="35"/>
        <v>-</v>
      </c>
      <c r="AM45" s="147" t="str">
        <f t="shared" si="35"/>
        <v>-</v>
      </c>
      <c r="AO45" s="139" t="str">
        <f t="shared" si="36"/>
        <v>-</v>
      </c>
      <c r="AP45" s="139" t="str">
        <f t="shared" si="36"/>
        <v>-</v>
      </c>
      <c r="AQ45" s="139" t="str">
        <f t="shared" si="36"/>
        <v>-</v>
      </c>
      <c r="AR45" s="139" t="str">
        <f t="shared" si="36"/>
        <v>-</v>
      </c>
      <c r="AS45" s="139" t="str">
        <f t="shared" si="36"/>
        <v>-</v>
      </c>
      <c r="AT45" s="139" t="str">
        <f t="shared" si="36"/>
        <v>-</v>
      </c>
      <c r="AU45" s="139" t="str">
        <f t="shared" si="36"/>
        <v>-</v>
      </c>
      <c r="AV45" s="139" t="str">
        <f t="shared" si="36"/>
        <v>-</v>
      </c>
      <c r="AW45" s="139" t="str">
        <f t="shared" si="36"/>
        <v>-</v>
      </c>
      <c r="AX45" s="139">
        <f t="shared" si="36"/>
        <v>1</v>
      </c>
      <c r="AY45" s="139" t="str">
        <f t="shared" si="36"/>
        <v>-</v>
      </c>
      <c r="AZ45" s="139" t="str">
        <f t="shared" si="36"/>
        <v>-</v>
      </c>
      <c r="BB45" s="139" t="str">
        <f t="shared" si="37"/>
        <v>-</v>
      </c>
      <c r="BC45" s="139" t="str">
        <f t="shared" si="37"/>
        <v>-</v>
      </c>
      <c r="BD45" s="139" t="str">
        <f t="shared" si="37"/>
        <v>-</v>
      </c>
      <c r="BE45" s="139" t="str">
        <f t="shared" si="37"/>
        <v>-</v>
      </c>
      <c r="BF45" s="139" t="str">
        <f t="shared" si="37"/>
        <v>-</v>
      </c>
      <c r="BG45" s="139" t="str">
        <f t="shared" si="37"/>
        <v>-</v>
      </c>
      <c r="BH45" s="139" t="str">
        <f t="shared" si="37"/>
        <v>-</v>
      </c>
      <c r="BI45" s="139" t="str">
        <f t="shared" si="37"/>
        <v>-</v>
      </c>
      <c r="BJ45" s="139" t="str">
        <f t="shared" si="37"/>
        <v>-</v>
      </c>
      <c r="BK45" s="139" t="str">
        <f t="shared" si="37"/>
        <v>-</v>
      </c>
      <c r="BL45" s="139" t="str">
        <f t="shared" si="37"/>
        <v>-</v>
      </c>
      <c r="BM45" s="139" t="str">
        <f t="shared" si="37"/>
        <v>-</v>
      </c>
      <c r="BO45" s="139" t="str">
        <f t="shared" si="38"/>
        <v>-</v>
      </c>
      <c r="BP45" s="139" t="str">
        <f t="shared" si="38"/>
        <v>-</v>
      </c>
      <c r="BQ45" s="139" t="str">
        <f t="shared" si="38"/>
        <v>-</v>
      </c>
      <c r="BR45" s="139" t="str">
        <f t="shared" si="38"/>
        <v>-</v>
      </c>
      <c r="BS45" s="139" t="str">
        <f t="shared" si="38"/>
        <v>-</v>
      </c>
      <c r="BT45" s="139" t="str">
        <f t="shared" si="38"/>
        <v>-</v>
      </c>
      <c r="BU45" s="139" t="str">
        <f t="shared" si="38"/>
        <v>-</v>
      </c>
      <c r="BV45" s="139" t="str">
        <f t="shared" si="38"/>
        <v>-</v>
      </c>
      <c r="BW45" s="139" t="str">
        <f t="shared" si="38"/>
        <v>-</v>
      </c>
      <c r="BX45" s="139" t="str">
        <f t="shared" si="38"/>
        <v>-</v>
      </c>
      <c r="BY45" s="139" t="str">
        <f t="shared" si="38"/>
        <v>-</v>
      </c>
      <c r="BZ45" s="139" t="str">
        <f t="shared" si="38"/>
        <v>-</v>
      </c>
      <c r="CB45" s="139"/>
      <c r="CC45" s="139"/>
      <c r="CD45" s="139"/>
      <c r="CE45" s="139"/>
      <c r="CF45" s="139"/>
      <c r="CG45" s="139"/>
      <c r="CH45" s="139"/>
      <c r="CI45" s="139"/>
      <c r="CJ45" s="139"/>
      <c r="CK45" s="139"/>
      <c r="CL45" s="139"/>
      <c r="CM45" s="139"/>
    </row>
    <row r="46" spans="1:91" ht="12.75">
      <c r="A46" s="153">
        <v>14</v>
      </c>
      <c r="B46" s="148" t="s">
        <v>223</v>
      </c>
      <c r="C46" s="118"/>
      <c r="D46" s="118">
        <v>7</v>
      </c>
      <c r="E46" s="118"/>
      <c r="F46" s="118"/>
      <c r="G46" s="118"/>
      <c r="H46" s="138">
        <f t="shared" si="25"/>
        <v>51.85185185185185</v>
      </c>
      <c r="I46" s="123">
        <f t="shared" si="34"/>
        <v>54</v>
      </c>
      <c r="J46" s="123">
        <f t="shared" si="29"/>
        <v>28</v>
      </c>
      <c r="K46" s="123">
        <v>18</v>
      </c>
      <c r="L46" s="123"/>
      <c r="M46" s="123">
        <v>10</v>
      </c>
      <c r="N46" s="123">
        <v>26</v>
      </c>
      <c r="O46" s="123"/>
      <c r="P46" s="123"/>
      <c r="Q46" s="123"/>
      <c r="R46" s="123"/>
      <c r="S46" s="123"/>
      <c r="T46" s="123"/>
      <c r="U46" s="123">
        <v>2</v>
      </c>
      <c r="V46" s="123"/>
      <c r="W46" s="123"/>
      <c r="X46" s="123"/>
      <c r="Y46" s="123"/>
      <c r="Z46" s="123"/>
      <c r="AB46" s="147" t="str">
        <f t="shared" si="35"/>
        <v>-</v>
      </c>
      <c r="AC46" s="147" t="str">
        <f t="shared" si="35"/>
        <v>-</v>
      </c>
      <c r="AD46" s="147" t="str">
        <f t="shared" si="35"/>
        <v>-</v>
      </c>
      <c r="AE46" s="147" t="str">
        <f t="shared" si="35"/>
        <v>-</v>
      </c>
      <c r="AF46" s="147" t="str">
        <f t="shared" si="35"/>
        <v>-</v>
      </c>
      <c r="AG46" s="147" t="str">
        <f t="shared" si="35"/>
        <v>-</v>
      </c>
      <c r="AH46" s="147" t="str">
        <f t="shared" si="35"/>
        <v>-</v>
      </c>
      <c r="AI46" s="147" t="str">
        <f t="shared" si="35"/>
        <v>-</v>
      </c>
      <c r="AJ46" s="147" t="str">
        <f t="shared" si="35"/>
        <v>-</v>
      </c>
      <c r="AK46" s="147" t="str">
        <f t="shared" si="35"/>
        <v>-</v>
      </c>
      <c r="AL46" s="147" t="str">
        <f t="shared" si="35"/>
        <v>-</v>
      </c>
      <c r="AM46" s="147" t="str">
        <f t="shared" si="35"/>
        <v>-</v>
      </c>
      <c r="AO46" s="139" t="str">
        <f t="shared" si="36"/>
        <v>-</v>
      </c>
      <c r="AP46" s="139" t="str">
        <f t="shared" si="36"/>
        <v>-</v>
      </c>
      <c r="AQ46" s="139" t="str">
        <f t="shared" si="36"/>
        <v>-</v>
      </c>
      <c r="AR46" s="139" t="str">
        <f t="shared" si="36"/>
        <v>-</v>
      </c>
      <c r="AS46" s="139" t="str">
        <f t="shared" si="36"/>
        <v>-</v>
      </c>
      <c r="AT46" s="139" t="str">
        <f t="shared" si="36"/>
        <v>-</v>
      </c>
      <c r="AU46" s="139">
        <f t="shared" si="36"/>
        <v>1</v>
      </c>
      <c r="AV46" s="139" t="str">
        <f t="shared" si="36"/>
        <v>-</v>
      </c>
      <c r="AW46" s="139" t="str">
        <f t="shared" si="36"/>
        <v>-</v>
      </c>
      <c r="AX46" s="139" t="str">
        <f t="shared" si="36"/>
        <v>-</v>
      </c>
      <c r="AY46" s="139" t="str">
        <f t="shared" si="36"/>
        <v>-</v>
      </c>
      <c r="AZ46" s="139" t="str">
        <f t="shared" si="36"/>
        <v>-</v>
      </c>
      <c r="BB46" s="139" t="str">
        <f t="shared" si="37"/>
        <v>-</v>
      </c>
      <c r="BC46" s="139" t="str">
        <f t="shared" si="37"/>
        <v>-</v>
      </c>
      <c r="BD46" s="139" t="str">
        <f t="shared" si="37"/>
        <v>-</v>
      </c>
      <c r="BE46" s="139" t="str">
        <f t="shared" si="37"/>
        <v>-</v>
      </c>
      <c r="BF46" s="139" t="str">
        <f t="shared" si="37"/>
        <v>-</v>
      </c>
      <c r="BG46" s="139" t="str">
        <f t="shared" si="37"/>
        <v>-</v>
      </c>
      <c r="BH46" s="139" t="str">
        <f t="shared" si="37"/>
        <v>-</v>
      </c>
      <c r="BI46" s="139" t="str">
        <f t="shared" si="37"/>
        <v>-</v>
      </c>
      <c r="BJ46" s="139" t="str">
        <f t="shared" si="37"/>
        <v>-</v>
      </c>
      <c r="BK46" s="139" t="str">
        <f t="shared" si="37"/>
        <v>-</v>
      </c>
      <c r="BL46" s="139" t="str">
        <f t="shared" si="37"/>
        <v>-</v>
      </c>
      <c r="BM46" s="139" t="str">
        <f t="shared" si="37"/>
        <v>-</v>
      </c>
      <c r="BO46" s="139" t="str">
        <f t="shared" si="38"/>
        <v>-</v>
      </c>
      <c r="BP46" s="139" t="str">
        <f t="shared" si="38"/>
        <v>-</v>
      </c>
      <c r="BQ46" s="139" t="str">
        <f t="shared" si="38"/>
        <v>-</v>
      </c>
      <c r="BR46" s="139" t="str">
        <f t="shared" si="38"/>
        <v>-</v>
      </c>
      <c r="BS46" s="139" t="str">
        <f t="shared" si="38"/>
        <v>-</v>
      </c>
      <c r="BT46" s="139" t="str">
        <f t="shared" si="38"/>
        <v>-</v>
      </c>
      <c r="BU46" s="139" t="str">
        <f t="shared" si="38"/>
        <v>-</v>
      </c>
      <c r="BV46" s="139" t="str">
        <f t="shared" si="38"/>
        <v>-</v>
      </c>
      <c r="BW46" s="139" t="str">
        <f t="shared" si="38"/>
        <v>-</v>
      </c>
      <c r="BX46" s="139" t="str">
        <f t="shared" si="38"/>
        <v>-</v>
      </c>
      <c r="BY46" s="139" t="str">
        <f t="shared" si="38"/>
        <v>-</v>
      </c>
      <c r="BZ46" s="139" t="str">
        <f t="shared" si="38"/>
        <v>-</v>
      </c>
      <c r="CB46" s="139"/>
      <c r="CC46" s="139"/>
      <c r="CD46" s="139"/>
      <c r="CE46" s="139"/>
      <c r="CF46" s="139"/>
      <c r="CG46" s="139"/>
      <c r="CH46" s="139"/>
      <c r="CI46" s="139"/>
      <c r="CJ46" s="139"/>
      <c r="CK46" s="139"/>
      <c r="CL46" s="139"/>
      <c r="CM46" s="139"/>
    </row>
    <row r="47" spans="1:91" ht="12.75">
      <c r="A47" s="153">
        <v>15</v>
      </c>
      <c r="B47" s="123" t="s">
        <v>224</v>
      </c>
      <c r="C47" s="118">
        <v>9</v>
      </c>
      <c r="D47" s="118">
        <v>8</v>
      </c>
      <c r="E47" s="118"/>
      <c r="F47" s="118"/>
      <c r="G47" s="154"/>
      <c r="H47" s="138">
        <f t="shared" si="25"/>
        <v>55.026455026455025</v>
      </c>
      <c r="I47" s="123">
        <f t="shared" si="34"/>
        <v>189</v>
      </c>
      <c r="J47" s="123">
        <f t="shared" si="29"/>
        <v>104</v>
      </c>
      <c r="K47" s="123">
        <v>68</v>
      </c>
      <c r="L47" s="123"/>
      <c r="M47" s="123">
        <v>36</v>
      </c>
      <c r="N47" s="123">
        <v>85</v>
      </c>
      <c r="O47" s="123"/>
      <c r="P47" s="123"/>
      <c r="Q47" s="123"/>
      <c r="R47" s="123"/>
      <c r="S47" s="123"/>
      <c r="T47" s="123"/>
      <c r="U47" s="123"/>
      <c r="V47" s="123">
        <v>4</v>
      </c>
      <c r="W47" s="123">
        <v>6</v>
      </c>
      <c r="X47" s="123"/>
      <c r="Y47" s="123"/>
      <c r="Z47" s="123"/>
      <c r="AB47" s="147" t="str">
        <f t="shared" si="35"/>
        <v>-</v>
      </c>
      <c r="AC47" s="147" t="str">
        <f t="shared" si="35"/>
        <v>-</v>
      </c>
      <c r="AD47" s="147" t="str">
        <f t="shared" si="35"/>
        <v>-</v>
      </c>
      <c r="AE47" s="147" t="str">
        <f t="shared" si="35"/>
        <v>-</v>
      </c>
      <c r="AF47" s="147" t="str">
        <f t="shared" si="35"/>
        <v>-</v>
      </c>
      <c r="AG47" s="147" t="str">
        <f t="shared" si="35"/>
        <v>-</v>
      </c>
      <c r="AH47" s="147" t="str">
        <f t="shared" si="35"/>
        <v>-</v>
      </c>
      <c r="AI47" s="147" t="str">
        <f t="shared" si="35"/>
        <v>-</v>
      </c>
      <c r="AJ47" s="147">
        <f t="shared" si="35"/>
        <v>1</v>
      </c>
      <c r="AK47" s="147" t="str">
        <f t="shared" si="35"/>
        <v>-</v>
      </c>
      <c r="AL47" s="147" t="str">
        <f t="shared" si="35"/>
        <v>-</v>
      </c>
      <c r="AM47" s="147" t="str">
        <f t="shared" si="35"/>
        <v>-</v>
      </c>
      <c r="AO47" s="139" t="str">
        <f t="shared" si="36"/>
        <v>-</v>
      </c>
      <c r="AP47" s="139" t="str">
        <f t="shared" si="36"/>
        <v>-</v>
      </c>
      <c r="AQ47" s="139" t="str">
        <f t="shared" si="36"/>
        <v>-</v>
      </c>
      <c r="AR47" s="139" t="str">
        <f t="shared" si="36"/>
        <v>-</v>
      </c>
      <c r="AS47" s="139" t="str">
        <f t="shared" si="36"/>
        <v>-</v>
      </c>
      <c r="AT47" s="139" t="str">
        <f t="shared" si="36"/>
        <v>-</v>
      </c>
      <c r="AU47" s="139" t="str">
        <f t="shared" si="36"/>
        <v>-</v>
      </c>
      <c r="AV47" s="139">
        <f t="shared" si="36"/>
        <v>1</v>
      </c>
      <c r="AW47" s="139" t="str">
        <f t="shared" si="36"/>
        <v>-</v>
      </c>
      <c r="AX47" s="139" t="str">
        <f t="shared" si="36"/>
        <v>-</v>
      </c>
      <c r="AY47" s="139" t="str">
        <f t="shared" si="36"/>
        <v>-</v>
      </c>
      <c r="AZ47" s="139" t="str">
        <f t="shared" si="36"/>
        <v>-</v>
      </c>
      <c r="BB47" s="139" t="str">
        <f t="shared" si="37"/>
        <v>-</v>
      </c>
      <c r="BC47" s="139" t="str">
        <f t="shared" si="37"/>
        <v>-</v>
      </c>
      <c r="BD47" s="139" t="str">
        <f t="shared" si="37"/>
        <v>-</v>
      </c>
      <c r="BE47" s="139" t="str">
        <f t="shared" si="37"/>
        <v>-</v>
      </c>
      <c r="BF47" s="139" t="str">
        <f t="shared" si="37"/>
        <v>-</v>
      </c>
      <c r="BG47" s="139" t="str">
        <f t="shared" si="37"/>
        <v>-</v>
      </c>
      <c r="BH47" s="139" t="str">
        <f t="shared" si="37"/>
        <v>-</v>
      </c>
      <c r="BI47" s="139" t="str">
        <f t="shared" si="37"/>
        <v>-</v>
      </c>
      <c r="BJ47" s="139" t="str">
        <f t="shared" si="37"/>
        <v>-</v>
      </c>
      <c r="BK47" s="139" t="str">
        <f t="shared" si="37"/>
        <v>-</v>
      </c>
      <c r="BL47" s="139" t="str">
        <f t="shared" si="37"/>
        <v>-</v>
      </c>
      <c r="BM47" s="139" t="str">
        <f t="shared" si="37"/>
        <v>-</v>
      </c>
      <c r="BO47" s="139" t="str">
        <f t="shared" si="38"/>
        <v>-</v>
      </c>
      <c r="BP47" s="139" t="str">
        <f t="shared" si="38"/>
        <v>-</v>
      </c>
      <c r="BQ47" s="139" t="str">
        <f t="shared" si="38"/>
        <v>-</v>
      </c>
      <c r="BR47" s="139" t="str">
        <f t="shared" si="38"/>
        <v>-</v>
      </c>
      <c r="BS47" s="139" t="str">
        <f t="shared" si="38"/>
        <v>-</v>
      </c>
      <c r="BT47" s="139" t="str">
        <f t="shared" si="38"/>
        <v>-</v>
      </c>
      <c r="BU47" s="139" t="str">
        <f t="shared" si="38"/>
        <v>-</v>
      </c>
      <c r="BV47" s="139" t="str">
        <f t="shared" si="38"/>
        <v>-</v>
      </c>
      <c r="BW47" s="139" t="str">
        <f t="shared" si="38"/>
        <v>-</v>
      </c>
      <c r="BX47" s="139" t="str">
        <f t="shared" si="38"/>
        <v>-</v>
      </c>
      <c r="BY47" s="139" t="str">
        <f t="shared" si="38"/>
        <v>-</v>
      </c>
      <c r="BZ47" s="139" t="str">
        <f t="shared" si="38"/>
        <v>-</v>
      </c>
      <c r="CB47" s="139"/>
      <c r="CC47" s="139"/>
      <c r="CD47" s="139"/>
      <c r="CE47" s="139"/>
      <c r="CF47" s="139"/>
      <c r="CG47" s="139"/>
      <c r="CH47" s="139"/>
      <c r="CI47" s="139"/>
      <c r="CJ47" s="139"/>
      <c r="CK47" s="139"/>
      <c r="CL47" s="139"/>
      <c r="CM47" s="139"/>
    </row>
    <row r="48" spans="1:91" ht="12.75">
      <c r="A48" s="153">
        <v>16</v>
      </c>
      <c r="B48" s="123" t="s">
        <v>225</v>
      </c>
      <c r="C48" s="118"/>
      <c r="D48" s="122">
        <v>6</v>
      </c>
      <c r="E48" s="118"/>
      <c r="F48" s="118"/>
      <c r="G48" s="118"/>
      <c r="H48" s="138">
        <f t="shared" si="25"/>
        <v>59.25925925925925</v>
      </c>
      <c r="I48" s="123">
        <f t="shared" si="34"/>
        <v>81</v>
      </c>
      <c r="J48" s="123">
        <f t="shared" si="29"/>
        <v>48</v>
      </c>
      <c r="K48" s="123">
        <v>32</v>
      </c>
      <c r="L48" s="123">
        <v>16</v>
      </c>
      <c r="M48" s="123"/>
      <c r="N48" s="123">
        <v>33</v>
      </c>
      <c r="O48" s="123"/>
      <c r="P48" s="123"/>
      <c r="Q48" s="123"/>
      <c r="R48" s="123"/>
      <c r="S48" s="123"/>
      <c r="T48" s="123">
        <v>4</v>
      </c>
      <c r="U48" s="123"/>
      <c r="V48" s="123"/>
      <c r="W48" s="123"/>
      <c r="X48" s="123"/>
      <c r="Y48" s="123"/>
      <c r="Z48" s="123"/>
      <c r="AB48" s="147" t="str">
        <f t="shared" si="35"/>
        <v>-</v>
      </c>
      <c r="AC48" s="147" t="str">
        <f t="shared" si="35"/>
        <v>-</v>
      </c>
      <c r="AD48" s="147" t="str">
        <f t="shared" si="35"/>
        <v>-</v>
      </c>
      <c r="AE48" s="147" t="str">
        <f t="shared" si="35"/>
        <v>-</v>
      </c>
      <c r="AF48" s="147" t="str">
        <f t="shared" si="35"/>
        <v>-</v>
      </c>
      <c r="AG48" s="147" t="str">
        <f t="shared" si="35"/>
        <v>-</v>
      </c>
      <c r="AH48" s="147" t="str">
        <f t="shared" si="35"/>
        <v>-</v>
      </c>
      <c r="AI48" s="147" t="str">
        <f t="shared" si="35"/>
        <v>-</v>
      </c>
      <c r="AJ48" s="147" t="str">
        <f t="shared" si="35"/>
        <v>-</v>
      </c>
      <c r="AK48" s="147" t="str">
        <f t="shared" si="35"/>
        <v>-</v>
      </c>
      <c r="AL48" s="147" t="str">
        <f t="shared" si="35"/>
        <v>-</v>
      </c>
      <c r="AM48" s="147" t="str">
        <f t="shared" si="35"/>
        <v>-</v>
      </c>
      <c r="AO48" s="139" t="str">
        <f t="shared" si="36"/>
        <v>-</v>
      </c>
      <c r="AP48" s="139" t="str">
        <f t="shared" si="36"/>
        <v>-</v>
      </c>
      <c r="AQ48" s="139" t="str">
        <f t="shared" si="36"/>
        <v>-</v>
      </c>
      <c r="AR48" s="139" t="str">
        <f t="shared" si="36"/>
        <v>-</v>
      </c>
      <c r="AS48" s="139" t="str">
        <f t="shared" si="36"/>
        <v>-</v>
      </c>
      <c r="AT48" s="139">
        <f t="shared" si="36"/>
        <v>1</v>
      </c>
      <c r="AU48" s="139" t="str">
        <f t="shared" si="36"/>
        <v>-</v>
      </c>
      <c r="AV48" s="139" t="str">
        <f t="shared" si="36"/>
        <v>-</v>
      </c>
      <c r="AW48" s="139" t="str">
        <f t="shared" si="36"/>
        <v>-</v>
      </c>
      <c r="AX48" s="139" t="str">
        <f t="shared" si="36"/>
        <v>-</v>
      </c>
      <c r="AY48" s="139" t="str">
        <f t="shared" si="36"/>
        <v>-</v>
      </c>
      <c r="AZ48" s="139" t="str">
        <f t="shared" si="36"/>
        <v>-</v>
      </c>
      <c r="BB48" s="139" t="str">
        <f t="shared" si="37"/>
        <v>-</v>
      </c>
      <c r="BC48" s="139" t="str">
        <f t="shared" si="37"/>
        <v>-</v>
      </c>
      <c r="BD48" s="139" t="str">
        <f t="shared" si="37"/>
        <v>-</v>
      </c>
      <c r="BE48" s="139" t="str">
        <f t="shared" si="37"/>
        <v>-</v>
      </c>
      <c r="BF48" s="139" t="str">
        <f t="shared" si="37"/>
        <v>-</v>
      </c>
      <c r="BG48" s="139" t="str">
        <f t="shared" si="37"/>
        <v>-</v>
      </c>
      <c r="BH48" s="139" t="str">
        <f t="shared" si="37"/>
        <v>-</v>
      </c>
      <c r="BI48" s="139" t="str">
        <f t="shared" si="37"/>
        <v>-</v>
      </c>
      <c r="BJ48" s="139" t="str">
        <f t="shared" si="37"/>
        <v>-</v>
      </c>
      <c r="BK48" s="139" t="str">
        <f t="shared" si="37"/>
        <v>-</v>
      </c>
      <c r="BL48" s="139" t="str">
        <f t="shared" si="37"/>
        <v>-</v>
      </c>
      <c r="BM48" s="139" t="str">
        <f t="shared" si="37"/>
        <v>-</v>
      </c>
      <c r="BO48" s="139" t="str">
        <f t="shared" si="38"/>
        <v>-</v>
      </c>
      <c r="BP48" s="139" t="str">
        <f t="shared" si="38"/>
        <v>-</v>
      </c>
      <c r="BQ48" s="139" t="str">
        <f t="shared" si="38"/>
        <v>-</v>
      </c>
      <c r="BR48" s="139" t="str">
        <f t="shared" si="38"/>
        <v>-</v>
      </c>
      <c r="BS48" s="139" t="str">
        <f t="shared" si="38"/>
        <v>-</v>
      </c>
      <c r="BT48" s="139" t="str">
        <f t="shared" si="38"/>
        <v>-</v>
      </c>
      <c r="BU48" s="139" t="str">
        <f t="shared" si="38"/>
        <v>-</v>
      </c>
      <c r="BV48" s="139" t="str">
        <f t="shared" si="38"/>
        <v>-</v>
      </c>
      <c r="BW48" s="139" t="str">
        <f t="shared" si="38"/>
        <v>-</v>
      </c>
      <c r="BX48" s="139" t="str">
        <f t="shared" si="38"/>
        <v>-</v>
      </c>
      <c r="BY48" s="139" t="str">
        <f t="shared" si="38"/>
        <v>-</v>
      </c>
      <c r="BZ48" s="139" t="str">
        <f t="shared" si="38"/>
        <v>-</v>
      </c>
      <c r="CB48" s="139"/>
      <c r="CC48" s="139"/>
      <c r="CD48" s="139"/>
      <c r="CE48" s="139"/>
      <c r="CF48" s="139"/>
      <c r="CG48" s="139"/>
      <c r="CH48" s="139"/>
      <c r="CI48" s="139"/>
      <c r="CJ48" s="139"/>
      <c r="CK48" s="139"/>
      <c r="CL48" s="139"/>
      <c r="CM48" s="139"/>
    </row>
    <row r="49" spans="1:91" ht="12.75">
      <c r="A49" s="153">
        <v>17</v>
      </c>
      <c r="B49" s="123" t="s">
        <v>226</v>
      </c>
      <c r="C49" s="118">
        <v>9</v>
      </c>
      <c r="D49" s="118"/>
      <c r="E49" s="118">
        <v>9</v>
      </c>
      <c r="F49" s="118"/>
      <c r="G49" s="118"/>
      <c r="H49" s="138">
        <f t="shared" si="25"/>
        <v>64.19753086419753</v>
      </c>
      <c r="I49" s="123">
        <f t="shared" si="34"/>
        <v>81</v>
      </c>
      <c r="J49" s="123">
        <f t="shared" si="29"/>
        <v>52</v>
      </c>
      <c r="K49" s="123">
        <v>28</v>
      </c>
      <c r="L49" s="123"/>
      <c r="M49" s="123">
        <v>24</v>
      </c>
      <c r="N49" s="123">
        <v>29</v>
      </c>
      <c r="O49" s="123"/>
      <c r="P49" s="123"/>
      <c r="Q49" s="123"/>
      <c r="R49" s="123"/>
      <c r="S49" s="123"/>
      <c r="T49" s="123"/>
      <c r="U49" s="123"/>
      <c r="V49" s="123">
        <v>2</v>
      </c>
      <c r="W49" s="123">
        <v>3</v>
      </c>
      <c r="X49" s="123"/>
      <c r="Y49" s="123"/>
      <c r="Z49" s="123"/>
      <c r="AB49" s="147" t="str">
        <f t="shared" si="35"/>
        <v>-</v>
      </c>
      <c r="AC49" s="147" t="str">
        <f t="shared" si="35"/>
        <v>-</v>
      </c>
      <c r="AD49" s="147" t="str">
        <f t="shared" si="35"/>
        <v>-</v>
      </c>
      <c r="AE49" s="147" t="str">
        <f t="shared" si="35"/>
        <v>-</v>
      </c>
      <c r="AF49" s="147" t="str">
        <f t="shared" si="35"/>
        <v>-</v>
      </c>
      <c r="AG49" s="147" t="str">
        <f t="shared" si="35"/>
        <v>-</v>
      </c>
      <c r="AH49" s="147" t="str">
        <f t="shared" si="35"/>
        <v>-</v>
      </c>
      <c r="AI49" s="147" t="str">
        <f t="shared" si="35"/>
        <v>-</v>
      </c>
      <c r="AJ49" s="147">
        <f t="shared" si="35"/>
        <v>1</v>
      </c>
      <c r="AK49" s="147" t="str">
        <f t="shared" si="35"/>
        <v>-</v>
      </c>
      <c r="AL49" s="147" t="str">
        <f t="shared" si="35"/>
        <v>-</v>
      </c>
      <c r="AM49" s="147" t="str">
        <f t="shared" si="35"/>
        <v>-</v>
      </c>
      <c r="AO49" s="139" t="str">
        <f t="shared" si="36"/>
        <v>-</v>
      </c>
      <c r="AP49" s="139" t="str">
        <f t="shared" si="36"/>
        <v>-</v>
      </c>
      <c r="AQ49" s="139" t="str">
        <f t="shared" si="36"/>
        <v>-</v>
      </c>
      <c r="AR49" s="139" t="str">
        <f t="shared" si="36"/>
        <v>-</v>
      </c>
      <c r="AS49" s="139" t="str">
        <f t="shared" si="36"/>
        <v>-</v>
      </c>
      <c r="AT49" s="139" t="str">
        <f t="shared" si="36"/>
        <v>-</v>
      </c>
      <c r="AU49" s="139" t="str">
        <f t="shared" si="36"/>
        <v>-</v>
      </c>
      <c r="AV49" s="139" t="str">
        <f t="shared" si="36"/>
        <v>-</v>
      </c>
      <c r="AW49" s="139" t="str">
        <f t="shared" si="36"/>
        <v>-</v>
      </c>
      <c r="AX49" s="139" t="str">
        <f t="shared" si="36"/>
        <v>-</v>
      </c>
      <c r="AY49" s="139" t="str">
        <f t="shared" si="36"/>
        <v>-</v>
      </c>
      <c r="AZ49" s="139" t="str">
        <f t="shared" si="36"/>
        <v>-</v>
      </c>
      <c r="BB49" s="139" t="str">
        <f t="shared" si="37"/>
        <v>-</v>
      </c>
      <c r="BC49" s="139" t="str">
        <f t="shared" si="37"/>
        <v>-</v>
      </c>
      <c r="BD49" s="139" t="str">
        <f t="shared" si="37"/>
        <v>-</v>
      </c>
      <c r="BE49" s="139" t="str">
        <f t="shared" si="37"/>
        <v>-</v>
      </c>
      <c r="BF49" s="139" t="str">
        <f t="shared" si="37"/>
        <v>-</v>
      </c>
      <c r="BG49" s="139" t="str">
        <f t="shared" si="37"/>
        <v>-</v>
      </c>
      <c r="BH49" s="139" t="str">
        <f t="shared" si="37"/>
        <v>-</v>
      </c>
      <c r="BI49" s="139" t="str">
        <f t="shared" si="37"/>
        <v>-</v>
      </c>
      <c r="BJ49" s="139">
        <f t="shared" si="37"/>
        <v>1</v>
      </c>
      <c r="BK49" s="139" t="str">
        <f t="shared" si="37"/>
        <v>-</v>
      </c>
      <c r="BL49" s="139" t="str">
        <f t="shared" si="37"/>
        <v>-</v>
      </c>
      <c r="BM49" s="139" t="str">
        <f t="shared" si="37"/>
        <v>-</v>
      </c>
      <c r="BO49" s="139" t="str">
        <f t="shared" si="38"/>
        <v>-</v>
      </c>
      <c r="BP49" s="139" t="str">
        <f t="shared" si="38"/>
        <v>-</v>
      </c>
      <c r="BQ49" s="139" t="str">
        <f t="shared" si="38"/>
        <v>-</v>
      </c>
      <c r="BR49" s="139" t="str">
        <f t="shared" si="38"/>
        <v>-</v>
      </c>
      <c r="BS49" s="139" t="str">
        <f t="shared" si="38"/>
        <v>-</v>
      </c>
      <c r="BT49" s="139" t="str">
        <f t="shared" si="38"/>
        <v>-</v>
      </c>
      <c r="BU49" s="139" t="str">
        <f t="shared" si="38"/>
        <v>-</v>
      </c>
      <c r="BV49" s="139" t="str">
        <f t="shared" si="38"/>
        <v>-</v>
      </c>
      <c r="BW49" s="139" t="str">
        <f t="shared" si="38"/>
        <v>-</v>
      </c>
      <c r="BX49" s="139" t="str">
        <f t="shared" si="38"/>
        <v>-</v>
      </c>
      <c r="BY49" s="139" t="str">
        <f t="shared" si="38"/>
        <v>-</v>
      </c>
      <c r="BZ49" s="139" t="str">
        <f t="shared" si="38"/>
        <v>-</v>
      </c>
      <c r="CB49" s="139"/>
      <c r="CC49" s="139"/>
      <c r="CD49" s="139"/>
      <c r="CE49" s="139"/>
      <c r="CF49" s="139"/>
      <c r="CG49" s="139"/>
      <c r="CH49" s="139"/>
      <c r="CI49" s="139"/>
      <c r="CJ49" s="139"/>
      <c r="CK49" s="139"/>
      <c r="CL49" s="139"/>
      <c r="CM49" s="139"/>
    </row>
    <row r="50" spans="1:91" ht="12.75">
      <c r="A50" s="153">
        <v>18</v>
      </c>
      <c r="B50" s="123" t="s">
        <v>227</v>
      </c>
      <c r="C50" s="155">
        <v>10</v>
      </c>
      <c r="D50" s="118"/>
      <c r="E50" s="118"/>
      <c r="F50" s="118"/>
      <c r="G50" s="118"/>
      <c r="H50" s="138">
        <f t="shared" si="25"/>
        <v>51.85185185185185</v>
      </c>
      <c r="I50" s="123">
        <f t="shared" si="34"/>
        <v>81</v>
      </c>
      <c r="J50" s="123">
        <f t="shared" si="29"/>
        <v>42</v>
      </c>
      <c r="K50" s="156">
        <v>28</v>
      </c>
      <c r="L50" s="123"/>
      <c r="M50" s="156">
        <v>14</v>
      </c>
      <c r="N50" s="123">
        <v>39</v>
      </c>
      <c r="O50" s="123"/>
      <c r="P50" s="156"/>
      <c r="Q50" s="123"/>
      <c r="R50" s="123"/>
      <c r="S50" s="156"/>
      <c r="T50" s="123"/>
      <c r="U50" s="123"/>
      <c r="V50" s="123"/>
      <c r="W50" s="156"/>
      <c r="X50" s="123">
        <v>3</v>
      </c>
      <c r="Y50" s="123"/>
      <c r="Z50" s="123"/>
      <c r="AB50" s="147" t="str">
        <f t="shared" si="35"/>
        <v>-</v>
      </c>
      <c r="AC50" s="147" t="str">
        <f t="shared" si="35"/>
        <v>-</v>
      </c>
      <c r="AD50" s="147" t="str">
        <f t="shared" si="35"/>
        <v>-</v>
      </c>
      <c r="AE50" s="147" t="str">
        <f t="shared" si="35"/>
        <v>-</v>
      </c>
      <c r="AF50" s="147" t="str">
        <f t="shared" si="35"/>
        <v>-</v>
      </c>
      <c r="AG50" s="147" t="str">
        <f t="shared" si="35"/>
        <v>-</v>
      </c>
      <c r="AH50" s="147" t="str">
        <f t="shared" si="35"/>
        <v>-</v>
      </c>
      <c r="AI50" s="147" t="str">
        <f t="shared" si="35"/>
        <v>-</v>
      </c>
      <c r="AJ50" s="147" t="str">
        <f t="shared" si="35"/>
        <v>-</v>
      </c>
      <c r="AK50" s="147">
        <f t="shared" si="35"/>
        <v>1</v>
      </c>
      <c r="AL50" s="147" t="str">
        <f t="shared" si="35"/>
        <v>-</v>
      </c>
      <c r="AM50" s="147" t="str">
        <f t="shared" si="35"/>
        <v>-</v>
      </c>
      <c r="AO50" s="139" t="str">
        <f t="shared" si="36"/>
        <v>-</v>
      </c>
      <c r="AP50" s="139" t="str">
        <f t="shared" si="36"/>
        <v>-</v>
      </c>
      <c r="AQ50" s="139" t="str">
        <f t="shared" si="36"/>
        <v>-</v>
      </c>
      <c r="AR50" s="139" t="str">
        <f t="shared" si="36"/>
        <v>-</v>
      </c>
      <c r="AS50" s="139" t="str">
        <f t="shared" si="36"/>
        <v>-</v>
      </c>
      <c r="AT50" s="139" t="str">
        <f t="shared" si="36"/>
        <v>-</v>
      </c>
      <c r="AU50" s="139" t="str">
        <f t="shared" si="36"/>
        <v>-</v>
      </c>
      <c r="AV50" s="139" t="str">
        <f t="shared" si="36"/>
        <v>-</v>
      </c>
      <c r="AW50" s="139" t="str">
        <f t="shared" si="36"/>
        <v>-</v>
      </c>
      <c r="AX50" s="139" t="str">
        <f t="shared" si="36"/>
        <v>-</v>
      </c>
      <c r="AY50" s="139" t="str">
        <f t="shared" si="36"/>
        <v>-</v>
      </c>
      <c r="AZ50" s="139" t="str">
        <f t="shared" si="36"/>
        <v>-</v>
      </c>
      <c r="BB50" s="139" t="str">
        <f t="shared" si="37"/>
        <v>-</v>
      </c>
      <c r="BC50" s="139" t="str">
        <f t="shared" si="37"/>
        <v>-</v>
      </c>
      <c r="BD50" s="139" t="str">
        <f t="shared" si="37"/>
        <v>-</v>
      </c>
      <c r="BE50" s="139" t="str">
        <f t="shared" si="37"/>
        <v>-</v>
      </c>
      <c r="BF50" s="139" t="str">
        <f t="shared" si="37"/>
        <v>-</v>
      </c>
      <c r="BG50" s="139" t="str">
        <f t="shared" si="37"/>
        <v>-</v>
      </c>
      <c r="BH50" s="139" t="str">
        <f t="shared" si="37"/>
        <v>-</v>
      </c>
      <c r="BI50" s="139" t="str">
        <f t="shared" si="37"/>
        <v>-</v>
      </c>
      <c r="BJ50" s="139" t="str">
        <f t="shared" si="37"/>
        <v>-</v>
      </c>
      <c r="BK50" s="139" t="str">
        <f t="shared" si="37"/>
        <v>-</v>
      </c>
      <c r="BL50" s="139" t="str">
        <f t="shared" si="37"/>
        <v>-</v>
      </c>
      <c r="BM50" s="139" t="str">
        <f t="shared" si="37"/>
        <v>-</v>
      </c>
      <c r="BO50" s="139" t="str">
        <f t="shared" si="38"/>
        <v>-</v>
      </c>
      <c r="BP50" s="139" t="str">
        <f t="shared" si="38"/>
        <v>-</v>
      </c>
      <c r="BQ50" s="139" t="str">
        <f t="shared" si="38"/>
        <v>-</v>
      </c>
      <c r="BR50" s="139" t="str">
        <f t="shared" si="38"/>
        <v>-</v>
      </c>
      <c r="BS50" s="139" t="str">
        <f t="shared" si="38"/>
        <v>-</v>
      </c>
      <c r="BT50" s="139" t="str">
        <f t="shared" si="38"/>
        <v>-</v>
      </c>
      <c r="BU50" s="139" t="str">
        <f t="shared" si="38"/>
        <v>-</v>
      </c>
      <c r="BV50" s="139" t="str">
        <f t="shared" si="38"/>
        <v>-</v>
      </c>
      <c r="BW50" s="139" t="str">
        <f t="shared" si="38"/>
        <v>-</v>
      </c>
      <c r="BX50" s="139" t="str">
        <f t="shared" si="38"/>
        <v>-</v>
      </c>
      <c r="BY50" s="139" t="str">
        <f t="shared" si="38"/>
        <v>-</v>
      </c>
      <c r="BZ50" s="139" t="str">
        <f t="shared" si="38"/>
        <v>-</v>
      </c>
      <c r="CB50" s="139"/>
      <c r="CC50" s="139"/>
      <c r="CD50" s="139"/>
      <c r="CE50" s="139"/>
      <c r="CF50" s="139"/>
      <c r="CG50" s="139"/>
      <c r="CH50" s="139"/>
      <c r="CI50" s="139"/>
      <c r="CJ50" s="139"/>
      <c r="CK50" s="139"/>
      <c r="CL50" s="139"/>
      <c r="CM50" s="139"/>
    </row>
    <row r="51" spans="1:91" ht="12.75">
      <c r="A51" s="153">
        <v>19</v>
      </c>
      <c r="B51" s="123" t="s">
        <v>228</v>
      </c>
      <c r="C51" s="118"/>
      <c r="D51" s="118">
        <v>11</v>
      </c>
      <c r="E51" s="118"/>
      <c r="F51" s="118"/>
      <c r="G51" s="118"/>
      <c r="H51" s="138">
        <f t="shared" si="25"/>
        <v>59.25925925925925</v>
      </c>
      <c r="I51" s="123">
        <f t="shared" si="34"/>
        <v>54</v>
      </c>
      <c r="J51" s="123">
        <f t="shared" si="29"/>
        <v>32</v>
      </c>
      <c r="K51" s="123">
        <v>18</v>
      </c>
      <c r="L51" s="123"/>
      <c r="M51" s="123">
        <v>14</v>
      </c>
      <c r="N51" s="123">
        <v>22</v>
      </c>
      <c r="O51" s="123"/>
      <c r="P51" s="123"/>
      <c r="Q51" s="123"/>
      <c r="R51" s="123"/>
      <c r="S51" s="123"/>
      <c r="T51" s="123"/>
      <c r="U51" s="123"/>
      <c r="V51" s="123"/>
      <c r="W51" s="123"/>
      <c r="X51" s="123"/>
      <c r="Y51" s="123">
        <v>4</v>
      </c>
      <c r="Z51" s="123"/>
      <c r="AB51" s="147" t="str">
        <f t="shared" si="35"/>
        <v>-</v>
      </c>
      <c r="AC51" s="147" t="str">
        <f t="shared" si="35"/>
        <v>-</v>
      </c>
      <c r="AD51" s="147" t="str">
        <f t="shared" si="35"/>
        <v>-</v>
      </c>
      <c r="AE51" s="147" t="str">
        <f t="shared" si="35"/>
        <v>-</v>
      </c>
      <c r="AF51" s="147" t="str">
        <f t="shared" si="35"/>
        <v>-</v>
      </c>
      <c r="AG51" s="147" t="str">
        <f t="shared" si="35"/>
        <v>-</v>
      </c>
      <c r="AH51" s="147" t="str">
        <f t="shared" si="35"/>
        <v>-</v>
      </c>
      <c r="AI51" s="147" t="str">
        <f t="shared" si="35"/>
        <v>-</v>
      </c>
      <c r="AJ51" s="147" t="str">
        <f t="shared" si="35"/>
        <v>-</v>
      </c>
      <c r="AK51" s="147" t="str">
        <f t="shared" si="35"/>
        <v>-</v>
      </c>
      <c r="AL51" s="147" t="str">
        <f t="shared" si="35"/>
        <v>-</v>
      </c>
      <c r="AM51" s="147" t="str">
        <f t="shared" si="35"/>
        <v>-</v>
      </c>
      <c r="AO51" s="139" t="str">
        <f t="shared" si="36"/>
        <v>-</v>
      </c>
      <c r="AP51" s="139" t="str">
        <f t="shared" si="36"/>
        <v>-</v>
      </c>
      <c r="AQ51" s="139" t="str">
        <f t="shared" si="36"/>
        <v>-</v>
      </c>
      <c r="AR51" s="139" t="str">
        <f t="shared" si="36"/>
        <v>-</v>
      </c>
      <c r="AS51" s="139" t="str">
        <f t="shared" si="36"/>
        <v>-</v>
      </c>
      <c r="AT51" s="139" t="str">
        <f t="shared" si="36"/>
        <v>-</v>
      </c>
      <c r="AU51" s="139" t="str">
        <f t="shared" si="36"/>
        <v>-</v>
      </c>
      <c r="AV51" s="139" t="str">
        <f t="shared" si="36"/>
        <v>-</v>
      </c>
      <c r="AW51" s="139" t="str">
        <f t="shared" si="36"/>
        <v>-</v>
      </c>
      <c r="AX51" s="139" t="str">
        <f t="shared" si="36"/>
        <v>-</v>
      </c>
      <c r="AY51" s="139">
        <f t="shared" si="36"/>
        <v>1</v>
      </c>
      <c r="AZ51" s="139" t="str">
        <f t="shared" si="36"/>
        <v>-</v>
      </c>
      <c r="BB51" s="139" t="str">
        <f t="shared" si="37"/>
        <v>-</v>
      </c>
      <c r="BC51" s="139" t="str">
        <f t="shared" si="37"/>
        <v>-</v>
      </c>
      <c r="BD51" s="139" t="str">
        <f t="shared" si="37"/>
        <v>-</v>
      </c>
      <c r="BE51" s="139" t="str">
        <f t="shared" si="37"/>
        <v>-</v>
      </c>
      <c r="BF51" s="139" t="str">
        <f t="shared" si="37"/>
        <v>-</v>
      </c>
      <c r="BG51" s="139" t="str">
        <f t="shared" si="37"/>
        <v>-</v>
      </c>
      <c r="BH51" s="139" t="str">
        <f t="shared" si="37"/>
        <v>-</v>
      </c>
      <c r="BI51" s="139" t="str">
        <f t="shared" si="37"/>
        <v>-</v>
      </c>
      <c r="BJ51" s="139" t="str">
        <f t="shared" si="37"/>
        <v>-</v>
      </c>
      <c r="BK51" s="139" t="str">
        <f t="shared" si="37"/>
        <v>-</v>
      </c>
      <c r="BL51" s="139" t="str">
        <f t="shared" si="37"/>
        <v>-</v>
      </c>
      <c r="BM51" s="139" t="str">
        <f t="shared" si="37"/>
        <v>-</v>
      </c>
      <c r="BO51" s="139" t="str">
        <f t="shared" si="38"/>
        <v>-</v>
      </c>
      <c r="BP51" s="139" t="str">
        <f t="shared" si="38"/>
        <v>-</v>
      </c>
      <c r="BQ51" s="139" t="str">
        <f t="shared" si="38"/>
        <v>-</v>
      </c>
      <c r="BR51" s="139" t="str">
        <f t="shared" si="38"/>
        <v>-</v>
      </c>
      <c r="BS51" s="139" t="str">
        <f t="shared" si="38"/>
        <v>-</v>
      </c>
      <c r="BT51" s="139" t="str">
        <f t="shared" si="38"/>
        <v>-</v>
      </c>
      <c r="BU51" s="139" t="str">
        <f t="shared" si="38"/>
        <v>-</v>
      </c>
      <c r="BV51" s="139" t="str">
        <f t="shared" si="38"/>
        <v>-</v>
      </c>
      <c r="BW51" s="139" t="str">
        <f t="shared" si="38"/>
        <v>-</v>
      </c>
      <c r="BX51" s="139" t="str">
        <f t="shared" si="38"/>
        <v>-</v>
      </c>
      <c r="BY51" s="139" t="str">
        <f t="shared" si="38"/>
        <v>-</v>
      </c>
      <c r="BZ51" s="139" t="str">
        <f t="shared" si="38"/>
        <v>-</v>
      </c>
      <c r="CB51" s="139"/>
      <c r="CC51" s="139"/>
      <c r="CD51" s="139"/>
      <c r="CE51" s="139"/>
      <c r="CF51" s="139"/>
      <c r="CG51" s="139"/>
      <c r="CH51" s="139"/>
      <c r="CI51" s="139"/>
      <c r="CJ51" s="139"/>
      <c r="CK51" s="139"/>
      <c r="CL51" s="139"/>
      <c r="CM51" s="139"/>
    </row>
    <row r="52" spans="1:91" ht="12.75">
      <c r="A52" s="153">
        <v>20</v>
      </c>
      <c r="B52" s="123" t="s">
        <v>229</v>
      </c>
      <c r="C52" s="118"/>
      <c r="D52" s="118">
        <v>12</v>
      </c>
      <c r="E52" s="118"/>
      <c r="F52" s="118"/>
      <c r="G52" s="118"/>
      <c r="H52" s="138">
        <f t="shared" si="25"/>
        <v>40.74074074074074</v>
      </c>
      <c r="I52" s="123">
        <f t="shared" si="34"/>
        <v>54</v>
      </c>
      <c r="J52" s="123">
        <f t="shared" si="29"/>
        <v>22</v>
      </c>
      <c r="K52" s="123">
        <v>22</v>
      </c>
      <c r="L52" s="123"/>
      <c r="M52" s="123"/>
      <c r="N52" s="123">
        <v>32</v>
      </c>
      <c r="O52" s="123"/>
      <c r="P52" s="123"/>
      <c r="Q52" s="123"/>
      <c r="R52" s="123"/>
      <c r="S52" s="123"/>
      <c r="T52" s="123"/>
      <c r="U52" s="123"/>
      <c r="V52" s="123"/>
      <c r="W52" s="123"/>
      <c r="X52" s="123"/>
      <c r="Y52" s="123"/>
      <c r="Z52" s="123">
        <v>2</v>
      </c>
      <c r="AB52" s="147" t="str">
        <f t="shared" si="35"/>
        <v>-</v>
      </c>
      <c r="AC52" s="147" t="str">
        <f t="shared" si="35"/>
        <v>-</v>
      </c>
      <c r="AD52" s="147" t="str">
        <f t="shared" si="35"/>
        <v>-</v>
      </c>
      <c r="AE52" s="147" t="str">
        <f t="shared" si="35"/>
        <v>-</v>
      </c>
      <c r="AF52" s="147" t="str">
        <f t="shared" si="35"/>
        <v>-</v>
      </c>
      <c r="AG52" s="147" t="str">
        <f t="shared" si="35"/>
        <v>-</v>
      </c>
      <c r="AH52" s="147" t="str">
        <f t="shared" si="35"/>
        <v>-</v>
      </c>
      <c r="AI52" s="147" t="str">
        <f t="shared" si="35"/>
        <v>-</v>
      </c>
      <c r="AJ52" s="147" t="str">
        <f t="shared" si="35"/>
        <v>-</v>
      </c>
      <c r="AK52" s="147" t="str">
        <f t="shared" si="35"/>
        <v>-</v>
      </c>
      <c r="AL52" s="147" t="str">
        <f t="shared" si="35"/>
        <v>-</v>
      </c>
      <c r="AM52" s="147" t="str">
        <f t="shared" si="35"/>
        <v>-</v>
      </c>
      <c r="AO52" s="139" t="str">
        <f t="shared" si="36"/>
        <v>-</v>
      </c>
      <c r="AP52" s="139" t="str">
        <f t="shared" si="36"/>
        <v>-</v>
      </c>
      <c r="AQ52" s="139" t="str">
        <f t="shared" si="36"/>
        <v>-</v>
      </c>
      <c r="AR52" s="139" t="str">
        <f t="shared" si="36"/>
        <v>-</v>
      </c>
      <c r="AS52" s="139" t="str">
        <f t="shared" si="36"/>
        <v>-</v>
      </c>
      <c r="AT52" s="139" t="str">
        <f t="shared" si="36"/>
        <v>-</v>
      </c>
      <c r="AU52" s="139" t="str">
        <f t="shared" si="36"/>
        <v>-</v>
      </c>
      <c r="AV52" s="139" t="str">
        <f t="shared" si="36"/>
        <v>-</v>
      </c>
      <c r="AW52" s="139" t="str">
        <f t="shared" si="36"/>
        <v>-</v>
      </c>
      <c r="AX52" s="139" t="str">
        <f t="shared" si="36"/>
        <v>-</v>
      </c>
      <c r="AY52" s="139" t="str">
        <f t="shared" si="36"/>
        <v>-</v>
      </c>
      <c r="AZ52" s="139">
        <f t="shared" si="36"/>
        <v>1</v>
      </c>
      <c r="BB52" s="139" t="str">
        <f t="shared" si="37"/>
        <v>-</v>
      </c>
      <c r="BC52" s="139" t="str">
        <f t="shared" si="37"/>
        <v>-</v>
      </c>
      <c r="BD52" s="139" t="str">
        <f t="shared" si="37"/>
        <v>-</v>
      </c>
      <c r="BE52" s="139" t="str">
        <f t="shared" si="37"/>
        <v>-</v>
      </c>
      <c r="BF52" s="139" t="str">
        <f t="shared" si="37"/>
        <v>-</v>
      </c>
      <c r="BG52" s="139" t="str">
        <f t="shared" si="37"/>
        <v>-</v>
      </c>
      <c r="BH52" s="139" t="str">
        <f t="shared" si="37"/>
        <v>-</v>
      </c>
      <c r="BI52" s="139" t="str">
        <f t="shared" si="37"/>
        <v>-</v>
      </c>
      <c r="BJ52" s="139" t="str">
        <f t="shared" si="37"/>
        <v>-</v>
      </c>
      <c r="BK52" s="139" t="str">
        <f t="shared" si="37"/>
        <v>-</v>
      </c>
      <c r="BL52" s="139" t="str">
        <f t="shared" si="37"/>
        <v>-</v>
      </c>
      <c r="BM52" s="139" t="str">
        <f t="shared" si="37"/>
        <v>-</v>
      </c>
      <c r="BO52" s="139" t="str">
        <f t="shared" si="38"/>
        <v>-</v>
      </c>
      <c r="BP52" s="139" t="str">
        <f t="shared" si="38"/>
        <v>-</v>
      </c>
      <c r="BQ52" s="139" t="str">
        <f t="shared" si="38"/>
        <v>-</v>
      </c>
      <c r="BR52" s="139" t="str">
        <f t="shared" si="38"/>
        <v>-</v>
      </c>
      <c r="BS52" s="139" t="str">
        <f t="shared" si="38"/>
        <v>-</v>
      </c>
      <c r="BT52" s="139" t="str">
        <f t="shared" si="38"/>
        <v>-</v>
      </c>
      <c r="BU52" s="139" t="str">
        <f t="shared" si="38"/>
        <v>-</v>
      </c>
      <c r="BV52" s="139" t="str">
        <f t="shared" si="38"/>
        <v>-</v>
      </c>
      <c r="BW52" s="139" t="str">
        <f t="shared" si="38"/>
        <v>-</v>
      </c>
      <c r="BX52" s="139" t="str">
        <f t="shared" si="38"/>
        <v>-</v>
      </c>
      <c r="BY52" s="139" t="str">
        <f t="shared" si="38"/>
        <v>-</v>
      </c>
      <c r="BZ52" s="139" t="str">
        <f t="shared" si="38"/>
        <v>-</v>
      </c>
      <c r="CB52" s="139"/>
      <c r="CC52" s="139"/>
      <c r="CD52" s="139"/>
      <c r="CE52" s="139"/>
      <c r="CF52" s="139"/>
      <c r="CG52" s="139"/>
      <c r="CH52" s="139"/>
      <c r="CI52" s="139"/>
      <c r="CJ52" s="139"/>
      <c r="CK52" s="139"/>
      <c r="CL52" s="139"/>
      <c r="CM52" s="139"/>
    </row>
    <row r="53" spans="1:91" ht="12.75">
      <c r="A53" s="153">
        <v>21</v>
      </c>
      <c r="B53" s="148" t="s">
        <v>230</v>
      </c>
      <c r="C53" s="118"/>
      <c r="D53" s="118">
        <v>10</v>
      </c>
      <c r="E53" s="118"/>
      <c r="F53" s="118"/>
      <c r="G53" s="118"/>
      <c r="H53" s="138">
        <f t="shared" si="25"/>
        <v>51.85185185185185</v>
      </c>
      <c r="I53" s="123">
        <f t="shared" si="34"/>
        <v>54</v>
      </c>
      <c r="J53" s="123">
        <f t="shared" si="29"/>
        <v>28</v>
      </c>
      <c r="K53" s="123">
        <v>16</v>
      </c>
      <c r="L53" s="123">
        <v>12</v>
      </c>
      <c r="M53" s="123"/>
      <c r="N53" s="123">
        <v>26</v>
      </c>
      <c r="O53" s="123"/>
      <c r="P53" s="123"/>
      <c r="Q53" s="123"/>
      <c r="R53" s="123"/>
      <c r="S53" s="123"/>
      <c r="T53" s="123"/>
      <c r="U53" s="123"/>
      <c r="V53" s="123"/>
      <c r="W53" s="123"/>
      <c r="X53" s="123">
        <v>2</v>
      </c>
      <c r="Y53" s="123"/>
      <c r="Z53" s="123"/>
      <c r="AB53" s="147" t="str">
        <f t="shared" si="35"/>
        <v>-</v>
      </c>
      <c r="AC53" s="147" t="str">
        <f t="shared" si="35"/>
        <v>-</v>
      </c>
      <c r="AD53" s="147" t="str">
        <f t="shared" si="35"/>
        <v>-</v>
      </c>
      <c r="AE53" s="147" t="str">
        <f t="shared" si="35"/>
        <v>-</v>
      </c>
      <c r="AF53" s="147" t="str">
        <f t="shared" si="35"/>
        <v>-</v>
      </c>
      <c r="AG53" s="147" t="str">
        <f t="shared" si="35"/>
        <v>-</v>
      </c>
      <c r="AH53" s="147" t="str">
        <f t="shared" si="35"/>
        <v>-</v>
      </c>
      <c r="AI53" s="147" t="str">
        <f t="shared" si="35"/>
        <v>-</v>
      </c>
      <c r="AJ53" s="147" t="str">
        <f t="shared" si="35"/>
        <v>-</v>
      </c>
      <c r="AK53" s="147" t="str">
        <f t="shared" si="35"/>
        <v>-</v>
      </c>
      <c r="AL53" s="147" t="str">
        <f t="shared" si="35"/>
        <v>-</v>
      </c>
      <c r="AM53" s="147" t="str">
        <f t="shared" si="35"/>
        <v>-</v>
      </c>
      <c r="AO53" s="139" t="str">
        <f t="shared" si="36"/>
        <v>-</v>
      </c>
      <c r="AP53" s="139" t="str">
        <f t="shared" si="36"/>
        <v>-</v>
      </c>
      <c r="AQ53" s="139" t="str">
        <f t="shared" si="36"/>
        <v>-</v>
      </c>
      <c r="AR53" s="139" t="str">
        <f t="shared" si="36"/>
        <v>-</v>
      </c>
      <c r="AS53" s="139" t="str">
        <f t="shared" si="36"/>
        <v>-</v>
      </c>
      <c r="AT53" s="139" t="str">
        <f t="shared" si="36"/>
        <v>-</v>
      </c>
      <c r="AU53" s="139" t="str">
        <f t="shared" si="36"/>
        <v>-</v>
      </c>
      <c r="AV53" s="139" t="str">
        <f t="shared" si="36"/>
        <v>-</v>
      </c>
      <c r="AW53" s="139" t="str">
        <f t="shared" si="36"/>
        <v>-</v>
      </c>
      <c r="AX53" s="139">
        <f t="shared" si="36"/>
        <v>1</v>
      </c>
      <c r="AY53" s="139" t="str">
        <f t="shared" si="36"/>
        <v>-</v>
      </c>
      <c r="AZ53" s="139" t="str">
        <f t="shared" si="36"/>
        <v>-</v>
      </c>
      <c r="BB53" s="139" t="str">
        <f t="shared" si="37"/>
        <v>-</v>
      </c>
      <c r="BC53" s="139" t="str">
        <f t="shared" si="37"/>
        <v>-</v>
      </c>
      <c r="BD53" s="139" t="str">
        <f t="shared" si="37"/>
        <v>-</v>
      </c>
      <c r="BE53" s="139" t="str">
        <f t="shared" si="37"/>
        <v>-</v>
      </c>
      <c r="BF53" s="139" t="str">
        <f t="shared" si="37"/>
        <v>-</v>
      </c>
      <c r="BG53" s="139" t="str">
        <f t="shared" si="37"/>
        <v>-</v>
      </c>
      <c r="BH53" s="139" t="str">
        <f t="shared" si="37"/>
        <v>-</v>
      </c>
      <c r="BI53" s="139" t="str">
        <f t="shared" si="37"/>
        <v>-</v>
      </c>
      <c r="BJ53" s="139" t="str">
        <f t="shared" si="37"/>
        <v>-</v>
      </c>
      <c r="BK53" s="139" t="str">
        <f t="shared" si="37"/>
        <v>-</v>
      </c>
      <c r="BL53" s="139" t="str">
        <f t="shared" si="37"/>
        <v>-</v>
      </c>
      <c r="BM53" s="139" t="str">
        <f t="shared" si="37"/>
        <v>-</v>
      </c>
      <c r="BO53" s="139" t="str">
        <f t="shared" si="38"/>
        <v>-</v>
      </c>
      <c r="BP53" s="139" t="str">
        <f t="shared" si="38"/>
        <v>-</v>
      </c>
      <c r="BQ53" s="139" t="str">
        <f t="shared" si="38"/>
        <v>-</v>
      </c>
      <c r="BR53" s="139" t="str">
        <f t="shared" si="38"/>
        <v>-</v>
      </c>
      <c r="BS53" s="139" t="str">
        <f t="shared" si="38"/>
        <v>-</v>
      </c>
      <c r="BT53" s="139" t="str">
        <f t="shared" si="38"/>
        <v>-</v>
      </c>
      <c r="BU53" s="139" t="str">
        <f t="shared" si="38"/>
        <v>-</v>
      </c>
      <c r="BV53" s="139" t="str">
        <f t="shared" si="38"/>
        <v>-</v>
      </c>
      <c r="BW53" s="139" t="str">
        <f t="shared" si="38"/>
        <v>-</v>
      </c>
      <c r="BX53" s="139" t="str">
        <f t="shared" si="38"/>
        <v>-</v>
      </c>
      <c r="BY53" s="139" t="str">
        <f t="shared" si="38"/>
        <v>-</v>
      </c>
      <c r="BZ53" s="139" t="str">
        <f t="shared" si="38"/>
        <v>-</v>
      </c>
      <c r="CB53" s="139"/>
      <c r="CC53" s="139"/>
      <c r="CD53" s="139"/>
      <c r="CE53" s="139"/>
      <c r="CF53" s="139"/>
      <c r="CG53" s="139"/>
      <c r="CH53" s="139"/>
      <c r="CI53" s="139"/>
      <c r="CJ53" s="139"/>
      <c r="CK53" s="139"/>
      <c r="CL53" s="139"/>
      <c r="CM53" s="139"/>
    </row>
    <row r="54" spans="1:91" ht="12.75">
      <c r="A54" s="153">
        <v>22</v>
      </c>
      <c r="B54" s="123" t="s">
        <v>231</v>
      </c>
      <c r="C54" s="118"/>
      <c r="D54" s="118">
        <v>8</v>
      </c>
      <c r="E54" s="118"/>
      <c r="F54" s="118">
        <v>8</v>
      </c>
      <c r="G54" s="118"/>
      <c r="H54" s="138">
        <f t="shared" si="25"/>
        <v>59.25925925925925</v>
      </c>
      <c r="I54" s="123">
        <f t="shared" si="34"/>
        <v>54</v>
      </c>
      <c r="J54" s="123">
        <f t="shared" si="29"/>
        <v>32</v>
      </c>
      <c r="K54" s="123">
        <v>18</v>
      </c>
      <c r="L54" s="123"/>
      <c r="M54" s="123">
        <v>14</v>
      </c>
      <c r="N54" s="123">
        <v>22</v>
      </c>
      <c r="O54" s="123"/>
      <c r="P54" s="123"/>
      <c r="Q54" s="123"/>
      <c r="R54" s="123"/>
      <c r="S54" s="123"/>
      <c r="T54" s="123"/>
      <c r="U54" s="123"/>
      <c r="V54" s="123">
        <v>4</v>
      </c>
      <c r="W54" s="123"/>
      <c r="X54" s="123"/>
      <c r="Y54" s="123"/>
      <c r="Z54" s="123"/>
      <c r="AB54" s="147" t="str">
        <f t="shared" si="35"/>
        <v>-</v>
      </c>
      <c r="AC54" s="147" t="str">
        <f t="shared" si="35"/>
        <v>-</v>
      </c>
      <c r="AD54" s="147" t="str">
        <f t="shared" si="35"/>
        <v>-</v>
      </c>
      <c r="AE54" s="147" t="str">
        <f t="shared" si="35"/>
        <v>-</v>
      </c>
      <c r="AF54" s="147" t="str">
        <f t="shared" si="35"/>
        <v>-</v>
      </c>
      <c r="AG54" s="147" t="str">
        <f t="shared" si="35"/>
        <v>-</v>
      </c>
      <c r="AH54" s="147" t="str">
        <f t="shared" si="35"/>
        <v>-</v>
      </c>
      <c r="AI54" s="147" t="str">
        <f t="shared" si="35"/>
        <v>-</v>
      </c>
      <c r="AJ54" s="147" t="str">
        <f t="shared" si="35"/>
        <v>-</v>
      </c>
      <c r="AK54" s="147" t="str">
        <f t="shared" si="35"/>
        <v>-</v>
      </c>
      <c r="AL54" s="147" t="str">
        <f t="shared" si="35"/>
        <v>-</v>
      </c>
      <c r="AM54" s="147" t="str">
        <f t="shared" si="35"/>
        <v>-</v>
      </c>
      <c r="AO54" s="139" t="str">
        <f t="shared" si="36"/>
        <v>-</v>
      </c>
      <c r="AP54" s="139" t="str">
        <f t="shared" si="36"/>
        <v>-</v>
      </c>
      <c r="AQ54" s="139" t="str">
        <f t="shared" si="36"/>
        <v>-</v>
      </c>
      <c r="AR54" s="139" t="str">
        <f t="shared" si="36"/>
        <v>-</v>
      </c>
      <c r="AS54" s="139" t="str">
        <f t="shared" si="36"/>
        <v>-</v>
      </c>
      <c r="AT54" s="139" t="str">
        <f t="shared" si="36"/>
        <v>-</v>
      </c>
      <c r="AU54" s="139" t="str">
        <f t="shared" si="36"/>
        <v>-</v>
      </c>
      <c r="AV54" s="139">
        <f t="shared" si="36"/>
        <v>1</v>
      </c>
      <c r="AW54" s="139" t="str">
        <f t="shared" si="36"/>
        <v>-</v>
      </c>
      <c r="AX54" s="139" t="str">
        <f t="shared" si="36"/>
        <v>-</v>
      </c>
      <c r="AY54" s="139" t="str">
        <f t="shared" si="36"/>
        <v>-</v>
      </c>
      <c r="AZ54" s="139" t="str">
        <f t="shared" si="36"/>
        <v>-</v>
      </c>
      <c r="BB54" s="139" t="str">
        <f t="shared" si="37"/>
        <v>-</v>
      </c>
      <c r="BC54" s="139" t="str">
        <f t="shared" si="37"/>
        <v>-</v>
      </c>
      <c r="BD54" s="139" t="str">
        <f t="shared" si="37"/>
        <v>-</v>
      </c>
      <c r="BE54" s="139" t="str">
        <f t="shared" si="37"/>
        <v>-</v>
      </c>
      <c r="BF54" s="139" t="str">
        <f t="shared" si="37"/>
        <v>-</v>
      </c>
      <c r="BG54" s="139" t="str">
        <f t="shared" si="37"/>
        <v>-</v>
      </c>
      <c r="BH54" s="139" t="str">
        <f t="shared" si="37"/>
        <v>-</v>
      </c>
      <c r="BI54" s="139" t="str">
        <f t="shared" si="37"/>
        <v>-</v>
      </c>
      <c r="BJ54" s="139" t="str">
        <f t="shared" si="37"/>
        <v>-</v>
      </c>
      <c r="BK54" s="139" t="str">
        <f t="shared" si="37"/>
        <v>-</v>
      </c>
      <c r="BL54" s="139" t="str">
        <f t="shared" si="37"/>
        <v>-</v>
      </c>
      <c r="BM54" s="139" t="str">
        <f t="shared" si="37"/>
        <v>-</v>
      </c>
      <c r="BO54" s="139" t="str">
        <f t="shared" si="38"/>
        <v>-</v>
      </c>
      <c r="BP54" s="139" t="str">
        <f t="shared" si="38"/>
        <v>-</v>
      </c>
      <c r="BQ54" s="139" t="str">
        <f t="shared" si="38"/>
        <v>-</v>
      </c>
      <c r="BR54" s="139" t="str">
        <f t="shared" si="38"/>
        <v>-</v>
      </c>
      <c r="BS54" s="139" t="str">
        <f t="shared" si="38"/>
        <v>-</v>
      </c>
      <c r="BT54" s="139" t="str">
        <f t="shared" si="38"/>
        <v>-</v>
      </c>
      <c r="BU54" s="139" t="str">
        <f t="shared" si="38"/>
        <v>-</v>
      </c>
      <c r="BV54" s="139">
        <f t="shared" si="38"/>
        <v>1</v>
      </c>
      <c r="BW54" s="139" t="str">
        <f t="shared" si="38"/>
        <v>-</v>
      </c>
      <c r="BX54" s="139" t="str">
        <f t="shared" si="38"/>
        <v>-</v>
      </c>
      <c r="BY54" s="139" t="str">
        <f t="shared" si="38"/>
        <v>-</v>
      </c>
      <c r="BZ54" s="139" t="str">
        <f t="shared" si="38"/>
        <v>-</v>
      </c>
      <c r="CB54" s="139"/>
      <c r="CC54" s="139"/>
      <c r="CD54" s="139"/>
      <c r="CE54" s="139"/>
      <c r="CF54" s="139"/>
      <c r="CG54" s="139"/>
      <c r="CH54" s="139"/>
      <c r="CI54" s="139"/>
      <c r="CJ54" s="139"/>
      <c r="CK54" s="139"/>
      <c r="CL54" s="139"/>
      <c r="CM54" s="139"/>
    </row>
    <row r="55" spans="1:91" ht="12.75">
      <c r="A55" s="153">
        <v>23</v>
      </c>
      <c r="B55" s="123" t="s">
        <v>232</v>
      </c>
      <c r="C55" s="118"/>
      <c r="D55" s="118">
        <v>9</v>
      </c>
      <c r="E55" s="118"/>
      <c r="F55" s="118">
        <v>9</v>
      </c>
      <c r="G55" s="118"/>
      <c r="H55" s="138">
        <f t="shared" si="25"/>
        <v>66.66666666666666</v>
      </c>
      <c r="I55" s="123">
        <f t="shared" si="34"/>
        <v>54</v>
      </c>
      <c r="J55" s="123">
        <f t="shared" si="29"/>
        <v>36</v>
      </c>
      <c r="K55" s="123">
        <v>24</v>
      </c>
      <c r="L55" s="123"/>
      <c r="M55" s="123">
        <v>12</v>
      </c>
      <c r="N55" s="123">
        <v>18</v>
      </c>
      <c r="O55" s="123"/>
      <c r="P55" s="123"/>
      <c r="Q55" s="123"/>
      <c r="R55" s="123"/>
      <c r="S55" s="123"/>
      <c r="T55" s="123"/>
      <c r="U55" s="123"/>
      <c r="V55" s="123"/>
      <c r="W55" s="123">
        <v>3</v>
      </c>
      <c r="X55" s="123"/>
      <c r="Y55" s="123"/>
      <c r="Z55" s="123"/>
      <c r="AB55" s="147" t="str">
        <f t="shared" si="35"/>
        <v>-</v>
      </c>
      <c r="AC55" s="147" t="str">
        <f t="shared" si="35"/>
        <v>-</v>
      </c>
      <c r="AD55" s="147" t="str">
        <f t="shared" si="35"/>
        <v>-</v>
      </c>
      <c r="AE55" s="147" t="str">
        <f t="shared" si="35"/>
        <v>-</v>
      </c>
      <c r="AF55" s="147" t="str">
        <f t="shared" si="35"/>
        <v>-</v>
      </c>
      <c r="AG55" s="147" t="str">
        <f t="shared" si="35"/>
        <v>-</v>
      </c>
      <c r="AH55" s="147" t="str">
        <f t="shared" si="35"/>
        <v>-</v>
      </c>
      <c r="AI55" s="147" t="str">
        <f t="shared" si="35"/>
        <v>-</v>
      </c>
      <c r="AJ55" s="147" t="str">
        <f t="shared" si="35"/>
        <v>-</v>
      </c>
      <c r="AK55" s="147" t="str">
        <f t="shared" si="35"/>
        <v>-</v>
      </c>
      <c r="AL55" s="147" t="str">
        <f t="shared" si="35"/>
        <v>-</v>
      </c>
      <c r="AM55" s="147" t="str">
        <f t="shared" si="35"/>
        <v>-</v>
      </c>
      <c r="AO55" s="139" t="str">
        <f t="shared" si="36"/>
        <v>-</v>
      </c>
      <c r="AP55" s="139" t="str">
        <f t="shared" si="36"/>
        <v>-</v>
      </c>
      <c r="AQ55" s="139" t="str">
        <f t="shared" si="36"/>
        <v>-</v>
      </c>
      <c r="AR55" s="139" t="str">
        <f t="shared" si="36"/>
        <v>-</v>
      </c>
      <c r="AS55" s="139" t="str">
        <f t="shared" si="36"/>
        <v>-</v>
      </c>
      <c r="AT55" s="139" t="str">
        <f t="shared" si="36"/>
        <v>-</v>
      </c>
      <c r="AU55" s="139" t="str">
        <f t="shared" si="36"/>
        <v>-</v>
      </c>
      <c r="AV55" s="139" t="str">
        <f t="shared" si="36"/>
        <v>-</v>
      </c>
      <c r="AW55" s="139">
        <f t="shared" si="36"/>
        <v>1</v>
      </c>
      <c r="AX55" s="139" t="str">
        <f t="shared" si="36"/>
        <v>-</v>
      </c>
      <c r="AY55" s="139" t="str">
        <f t="shared" si="36"/>
        <v>-</v>
      </c>
      <c r="AZ55" s="139" t="str">
        <f t="shared" si="36"/>
        <v>-</v>
      </c>
      <c r="BB55" s="139" t="str">
        <f t="shared" si="37"/>
        <v>-</v>
      </c>
      <c r="BC55" s="139" t="str">
        <f t="shared" si="37"/>
        <v>-</v>
      </c>
      <c r="BD55" s="139" t="str">
        <f t="shared" si="37"/>
        <v>-</v>
      </c>
      <c r="BE55" s="139" t="str">
        <f t="shared" si="37"/>
        <v>-</v>
      </c>
      <c r="BF55" s="139" t="str">
        <f t="shared" si="37"/>
        <v>-</v>
      </c>
      <c r="BG55" s="139" t="str">
        <f t="shared" si="37"/>
        <v>-</v>
      </c>
      <c r="BH55" s="139" t="str">
        <f t="shared" si="37"/>
        <v>-</v>
      </c>
      <c r="BI55" s="139" t="str">
        <f t="shared" si="37"/>
        <v>-</v>
      </c>
      <c r="BJ55" s="139" t="str">
        <f t="shared" si="37"/>
        <v>-</v>
      </c>
      <c r="BK55" s="139" t="str">
        <f t="shared" si="37"/>
        <v>-</v>
      </c>
      <c r="BL55" s="139" t="str">
        <f t="shared" si="37"/>
        <v>-</v>
      </c>
      <c r="BM55" s="139" t="str">
        <f t="shared" si="37"/>
        <v>-</v>
      </c>
      <c r="BO55" s="139" t="str">
        <f t="shared" si="38"/>
        <v>-</v>
      </c>
      <c r="BP55" s="139" t="str">
        <f t="shared" si="38"/>
        <v>-</v>
      </c>
      <c r="BQ55" s="139" t="str">
        <f t="shared" si="38"/>
        <v>-</v>
      </c>
      <c r="BR55" s="139" t="str">
        <f t="shared" si="38"/>
        <v>-</v>
      </c>
      <c r="BS55" s="139" t="str">
        <f t="shared" si="38"/>
        <v>-</v>
      </c>
      <c r="BT55" s="139" t="str">
        <f t="shared" si="38"/>
        <v>-</v>
      </c>
      <c r="BU55" s="139" t="str">
        <f t="shared" si="38"/>
        <v>-</v>
      </c>
      <c r="BV55" s="139" t="str">
        <f t="shared" si="38"/>
        <v>-</v>
      </c>
      <c r="BW55" s="139">
        <f t="shared" si="38"/>
        <v>1</v>
      </c>
      <c r="BX55" s="139" t="str">
        <f t="shared" si="38"/>
        <v>-</v>
      </c>
      <c r="BY55" s="139" t="str">
        <f t="shared" si="38"/>
        <v>-</v>
      </c>
      <c r="BZ55" s="139" t="str">
        <f t="shared" si="38"/>
        <v>-</v>
      </c>
      <c r="CB55" s="139"/>
      <c r="CC55" s="139"/>
      <c r="CD55" s="139"/>
      <c r="CE55" s="139"/>
      <c r="CF55" s="139"/>
      <c r="CG55" s="139"/>
      <c r="CH55" s="139"/>
      <c r="CI55" s="139"/>
      <c r="CJ55" s="139"/>
      <c r="CK55" s="139"/>
      <c r="CL55" s="139"/>
      <c r="CM55" s="139"/>
    </row>
    <row r="56" spans="1:91" ht="12.75">
      <c r="A56" s="125">
        <v>4</v>
      </c>
      <c r="B56" s="125" t="s">
        <v>233</v>
      </c>
      <c r="C56" s="125"/>
      <c r="D56" s="125"/>
      <c r="E56" s="125"/>
      <c r="F56" s="125"/>
      <c r="G56" s="125"/>
      <c r="H56" s="143">
        <f t="shared" si="25"/>
        <v>55.938697318007655</v>
      </c>
      <c r="I56" s="125">
        <f aca="true" t="shared" si="39" ref="I56:Z56">SUM(I57:I64)</f>
        <v>783</v>
      </c>
      <c r="J56" s="125">
        <f t="shared" si="39"/>
        <v>438</v>
      </c>
      <c r="K56" s="125">
        <f t="shared" si="39"/>
        <v>248</v>
      </c>
      <c r="L56" s="125">
        <f t="shared" si="39"/>
        <v>50</v>
      </c>
      <c r="M56" s="125">
        <f t="shared" si="39"/>
        <v>140</v>
      </c>
      <c r="N56" s="125">
        <f t="shared" si="39"/>
        <v>345</v>
      </c>
      <c r="O56" s="125">
        <f t="shared" si="39"/>
        <v>0</v>
      </c>
      <c r="P56" s="125">
        <f t="shared" si="39"/>
        <v>0</v>
      </c>
      <c r="Q56" s="125">
        <f t="shared" si="39"/>
        <v>4</v>
      </c>
      <c r="R56" s="125">
        <f t="shared" si="39"/>
        <v>0</v>
      </c>
      <c r="S56" s="125">
        <f t="shared" si="39"/>
        <v>4</v>
      </c>
      <c r="T56" s="125">
        <f t="shared" si="39"/>
        <v>0</v>
      </c>
      <c r="U56" s="125">
        <f t="shared" si="39"/>
        <v>7</v>
      </c>
      <c r="V56" s="125">
        <f t="shared" si="39"/>
        <v>10</v>
      </c>
      <c r="W56" s="125">
        <f t="shared" si="39"/>
        <v>4</v>
      </c>
      <c r="X56" s="125">
        <f t="shared" si="39"/>
        <v>3</v>
      </c>
      <c r="Y56" s="125">
        <f t="shared" si="39"/>
        <v>3</v>
      </c>
      <c r="Z56" s="125">
        <f t="shared" si="39"/>
        <v>6</v>
      </c>
      <c r="AB56" s="144">
        <f aca="true" t="shared" si="40" ref="AB56:CM56">SUM(AB57:AB64)</f>
        <v>0</v>
      </c>
      <c r="AC56" s="144">
        <f t="shared" si="40"/>
        <v>0</v>
      </c>
      <c r="AD56" s="144">
        <f t="shared" si="40"/>
        <v>1</v>
      </c>
      <c r="AE56" s="144">
        <f t="shared" si="40"/>
        <v>0</v>
      </c>
      <c r="AF56" s="144">
        <f t="shared" si="40"/>
        <v>1</v>
      </c>
      <c r="AG56" s="144">
        <f t="shared" si="40"/>
        <v>0</v>
      </c>
      <c r="AH56" s="144">
        <f t="shared" si="40"/>
        <v>2</v>
      </c>
      <c r="AI56" s="144">
        <f t="shared" si="40"/>
        <v>1</v>
      </c>
      <c r="AJ56" s="144">
        <f t="shared" si="40"/>
        <v>1</v>
      </c>
      <c r="AK56" s="144">
        <f t="shared" si="40"/>
        <v>1</v>
      </c>
      <c r="AL56" s="144">
        <f t="shared" si="40"/>
        <v>0</v>
      </c>
      <c r="AM56" s="144">
        <f t="shared" si="40"/>
        <v>0</v>
      </c>
      <c r="AO56" s="144">
        <f t="shared" si="40"/>
        <v>0</v>
      </c>
      <c r="AP56" s="144">
        <f t="shared" si="40"/>
        <v>0</v>
      </c>
      <c r="AQ56" s="144">
        <f t="shared" si="40"/>
        <v>0</v>
      </c>
      <c r="AR56" s="144">
        <f t="shared" si="40"/>
        <v>0</v>
      </c>
      <c r="AS56" s="144">
        <f t="shared" si="40"/>
        <v>0</v>
      </c>
      <c r="AT56" s="144">
        <f t="shared" si="40"/>
        <v>0</v>
      </c>
      <c r="AU56" s="144">
        <f t="shared" si="40"/>
        <v>0</v>
      </c>
      <c r="AV56" s="144">
        <f t="shared" si="40"/>
        <v>0</v>
      </c>
      <c r="AW56" s="144">
        <f t="shared" si="40"/>
        <v>0</v>
      </c>
      <c r="AX56" s="144">
        <f t="shared" si="40"/>
        <v>0</v>
      </c>
      <c r="AY56" s="144">
        <f t="shared" si="40"/>
        <v>1</v>
      </c>
      <c r="AZ56" s="144">
        <f t="shared" si="40"/>
        <v>1</v>
      </c>
      <c r="BB56" s="144">
        <f t="shared" si="40"/>
        <v>0</v>
      </c>
      <c r="BC56" s="144">
        <f t="shared" si="40"/>
        <v>0</v>
      </c>
      <c r="BD56" s="144">
        <f t="shared" si="40"/>
        <v>0</v>
      </c>
      <c r="BE56" s="144">
        <f t="shared" si="40"/>
        <v>0</v>
      </c>
      <c r="BF56" s="144">
        <f t="shared" si="40"/>
        <v>0</v>
      </c>
      <c r="BG56" s="144">
        <f t="shared" si="40"/>
        <v>0</v>
      </c>
      <c r="BH56" s="144">
        <f t="shared" si="40"/>
        <v>0</v>
      </c>
      <c r="BI56" s="144">
        <f t="shared" si="40"/>
        <v>1</v>
      </c>
      <c r="BJ56" s="144">
        <f t="shared" si="40"/>
        <v>0</v>
      </c>
      <c r="BK56" s="144">
        <f t="shared" si="40"/>
        <v>0</v>
      </c>
      <c r="BL56" s="144">
        <f t="shared" si="40"/>
        <v>0</v>
      </c>
      <c r="BM56" s="144">
        <f t="shared" si="40"/>
        <v>0</v>
      </c>
      <c r="BO56" s="144">
        <f t="shared" si="40"/>
        <v>0</v>
      </c>
      <c r="BP56" s="144">
        <f t="shared" si="40"/>
        <v>0</v>
      </c>
      <c r="BQ56" s="144">
        <f t="shared" si="40"/>
        <v>0</v>
      </c>
      <c r="BR56" s="144">
        <f t="shared" si="40"/>
        <v>0</v>
      </c>
      <c r="BS56" s="144">
        <f t="shared" si="40"/>
        <v>0</v>
      </c>
      <c r="BT56" s="144">
        <f t="shared" si="40"/>
        <v>0</v>
      </c>
      <c r="BU56" s="144">
        <f t="shared" si="40"/>
        <v>0</v>
      </c>
      <c r="BV56" s="144">
        <f t="shared" si="40"/>
        <v>0</v>
      </c>
      <c r="BW56" s="144">
        <f t="shared" si="40"/>
        <v>0</v>
      </c>
      <c r="BX56" s="144">
        <f t="shared" si="40"/>
        <v>0</v>
      </c>
      <c r="BY56" s="144">
        <f t="shared" si="40"/>
        <v>0</v>
      </c>
      <c r="BZ56" s="144">
        <f t="shared" si="40"/>
        <v>1</v>
      </c>
      <c r="CB56" s="144">
        <f t="shared" si="40"/>
        <v>0</v>
      </c>
      <c r="CC56" s="144">
        <f t="shared" si="40"/>
        <v>0</v>
      </c>
      <c r="CD56" s="144">
        <f t="shared" si="40"/>
        <v>1</v>
      </c>
      <c r="CE56" s="144">
        <f t="shared" si="40"/>
        <v>0</v>
      </c>
      <c r="CF56" s="144">
        <f t="shared" si="40"/>
        <v>3</v>
      </c>
      <c r="CG56" s="144">
        <f t="shared" si="40"/>
        <v>0</v>
      </c>
      <c r="CH56" s="144">
        <f t="shared" si="40"/>
        <v>3</v>
      </c>
      <c r="CI56" s="144">
        <f t="shared" si="40"/>
        <v>1</v>
      </c>
      <c r="CJ56" s="144">
        <f t="shared" si="40"/>
        <v>2</v>
      </c>
      <c r="CK56" s="144">
        <f t="shared" si="40"/>
        <v>2</v>
      </c>
      <c r="CL56" s="144">
        <f t="shared" si="40"/>
        <v>0</v>
      </c>
      <c r="CM56" s="144">
        <f t="shared" si="40"/>
        <v>0</v>
      </c>
    </row>
    <row r="57" spans="1:91" ht="12.75">
      <c r="A57" s="149" t="s">
        <v>234</v>
      </c>
      <c r="B57" s="123" t="s">
        <v>235</v>
      </c>
      <c r="C57" s="118"/>
      <c r="D57" s="118">
        <v>11</v>
      </c>
      <c r="E57" s="118"/>
      <c r="F57" s="118"/>
      <c r="G57" s="118"/>
      <c r="H57" s="138">
        <f t="shared" si="25"/>
        <v>44.44444444444444</v>
      </c>
      <c r="I57" s="123">
        <f aca="true" t="shared" si="41" ref="I57:I64">J57+N57</f>
        <v>54</v>
      </c>
      <c r="J57" s="123">
        <f aca="true" t="shared" si="42" ref="J57:J64">O57*O$6+P57*P$6+Q57*Q$6+R57*R$6+S57*S$6+T57*T$6+U57*U$6+V57*V$6+W57*W$6+X57*X$6+Y57*Y$6+Z57*Z$6</f>
        <v>24</v>
      </c>
      <c r="K57" s="123">
        <v>12</v>
      </c>
      <c r="L57" s="123">
        <v>12</v>
      </c>
      <c r="M57" s="123"/>
      <c r="N57" s="123">
        <v>30</v>
      </c>
      <c r="O57" s="123"/>
      <c r="P57" s="123"/>
      <c r="Q57" s="123"/>
      <c r="R57" s="123"/>
      <c r="S57" s="123"/>
      <c r="T57" s="123"/>
      <c r="U57" s="123"/>
      <c r="V57" s="123"/>
      <c r="W57" s="123"/>
      <c r="X57" s="123"/>
      <c r="Y57" s="123">
        <v>3</v>
      </c>
      <c r="Z57" s="123"/>
      <c r="AB57" s="147" t="str">
        <f aca="true" t="shared" si="43" ref="AB57:AM64">IF(ISERROR(SEARCH(AB$7,$C57,1)),"-",IF(COUNTIF($C57,AB$7)=1,1,IF(ISERROR(SEARCH(CONCATENATE(AB$7,","),$C57,1)),IF(ISERROR(SEARCH(CONCATENATE(",",AB$7),$C57,1)),"-",1),1)))</f>
        <v>-</v>
      </c>
      <c r="AC57" s="147" t="str">
        <f t="shared" si="43"/>
        <v>-</v>
      </c>
      <c r="AD57" s="147" t="str">
        <f t="shared" si="43"/>
        <v>-</v>
      </c>
      <c r="AE57" s="147" t="str">
        <f t="shared" si="43"/>
        <v>-</v>
      </c>
      <c r="AF57" s="147" t="str">
        <f t="shared" si="43"/>
        <v>-</v>
      </c>
      <c r="AG57" s="147" t="str">
        <f t="shared" si="43"/>
        <v>-</v>
      </c>
      <c r="AH57" s="147" t="str">
        <f t="shared" si="43"/>
        <v>-</v>
      </c>
      <c r="AI57" s="147" t="str">
        <f t="shared" si="43"/>
        <v>-</v>
      </c>
      <c r="AJ57" s="147" t="str">
        <f t="shared" si="43"/>
        <v>-</v>
      </c>
      <c r="AK57" s="147" t="str">
        <f t="shared" si="43"/>
        <v>-</v>
      </c>
      <c r="AL57" s="147" t="str">
        <f t="shared" si="43"/>
        <v>-</v>
      </c>
      <c r="AM57" s="147" t="str">
        <f t="shared" si="43"/>
        <v>-</v>
      </c>
      <c r="AO57" s="139" t="str">
        <f aca="true" t="shared" si="44" ref="AO57:AZ64">IF(ISERROR(SEARCH(AO$7,$D57,1)),"-",IF(COUNTIF($D57,AO$7)=1,1,IF(ISERROR(SEARCH(CONCATENATE(AO$7,","),$D57,1)),IF(ISERROR(SEARCH(CONCATENATE(",",AO$7),$D57,1)),"-",1),1)))</f>
        <v>-</v>
      </c>
      <c r="AP57" s="139" t="str">
        <f t="shared" si="44"/>
        <v>-</v>
      </c>
      <c r="AQ57" s="139" t="str">
        <f t="shared" si="44"/>
        <v>-</v>
      </c>
      <c r="AR57" s="139" t="str">
        <f t="shared" si="44"/>
        <v>-</v>
      </c>
      <c r="AS57" s="139" t="str">
        <f t="shared" si="44"/>
        <v>-</v>
      </c>
      <c r="AT57" s="139" t="str">
        <f t="shared" si="44"/>
        <v>-</v>
      </c>
      <c r="AU57" s="139" t="str">
        <f t="shared" si="44"/>
        <v>-</v>
      </c>
      <c r="AV57" s="139" t="str">
        <f t="shared" si="44"/>
        <v>-</v>
      </c>
      <c r="AW57" s="139" t="str">
        <f t="shared" si="44"/>
        <v>-</v>
      </c>
      <c r="AX57" s="139" t="str">
        <f t="shared" si="44"/>
        <v>-</v>
      </c>
      <c r="AY57" s="139">
        <f t="shared" si="44"/>
        <v>1</v>
      </c>
      <c r="AZ57" s="139" t="str">
        <f t="shared" si="44"/>
        <v>-</v>
      </c>
      <c r="BB57" s="139" t="str">
        <f aca="true" t="shared" si="45" ref="BB57:BM64">IF(ISERROR(SEARCH(BB$7,$E57,1)),"-",IF(COUNTIF($E57,BB$7)=1,1,IF(ISERROR(SEARCH(CONCATENATE(BB$7,","),$E57,1)),IF(ISERROR(SEARCH(CONCATENATE(",",BB$7),$E57,1)),"-",1),1)))</f>
        <v>-</v>
      </c>
      <c r="BC57" s="139" t="str">
        <f t="shared" si="45"/>
        <v>-</v>
      </c>
      <c r="BD57" s="139" t="str">
        <f t="shared" si="45"/>
        <v>-</v>
      </c>
      <c r="BE57" s="139" t="str">
        <f t="shared" si="45"/>
        <v>-</v>
      </c>
      <c r="BF57" s="139" t="str">
        <f t="shared" si="45"/>
        <v>-</v>
      </c>
      <c r="BG57" s="139" t="str">
        <f t="shared" si="45"/>
        <v>-</v>
      </c>
      <c r="BH57" s="139" t="str">
        <f t="shared" si="45"/>
        <v>-</v>
      </c>
      <c r="BI57" s="139" t="str">
        <f t="shared" si="45"/>
        <v>-</v>
      </c>
      <c r="BJ57" s="139" t="str">
        <f t="shared" si="45"/>
        <v>-</v>
      </c>
      <c r="BK57" s="139" t="str">
        <f t="shared" si="45"/>
        <v>-</v>
      </c>
      <c r="BL57" s="139" t="str">
        <f t="shared" si="45"/>
        <v>-</v>
      </c>
      <c r="BM57" s="139" t="str">
        <f t="shared" si="45"/>
        <v>-</v>
      </c>
      <c r="BO57" s="139" t="str">
        <f aca="true" t="shared" si="46" ref="BO57:BZ64">IF(ISERROR(SEARCH(BO$7,$F57,1)),"-",IF(COUNTIF($F57,BO$7)=1,1,IF(ISERROR(SEARCH(CONCATENATE(BO$7,","),$F57,1)),IF(ISERROR(SEARCH(CONCATENATE(",",BO$7),$F57,1)),"-",1),1)))</f>
        <v>-</v>
      </c>
      <c r="BP57" s="139" t="str">
        <f t="shared" si="46"/>
        <v>-</v>
      </c>
      <c r="BQ57" s="139" t="str">
        <f t="shared" si="46"/>
        <v>-</v>
      </c>
      <c r="BR57" s="139" t="str">
        <f t="shared" si="46"/>
        <v>-</v>
      </c>
      <c r="BS57" s="139" t="str">
        <f t="shared" si="46"/>
        <v>-</v>
      </c>
      <c r="BT57" s="139" t="str">
        <f t="shared" si="46"/>
        <v>-</v>
      </c>
      <c r="BU57" s="139" t="str">
        <f t="shared" si="46"/>
        <v>-</v>
      </c>
      <c r="BV57" s="139" t="str">
        <f t="shared" si="46"/>
        <v>-</v>
      </c>
      <c r="BW57" s="139" t="str">
        <f t="shared" si="46"/>
        <v>-</v>
      </c>
      <c r="BX57" s="139" t="str">
        <f t="shared" si="46"/>
        <v>-</v>
      </c>
      <c r="BY57" s="139" t="str">
        <f t="shared" si="46"/>
        <v>-</v>
      </c>
      <c r="BZ57" s="139" t="str">
        <f t="shared" si="46"/>
        <v>-</v>
      </c>
      <c r="CB57" s="139"/>
      <c r="CC57" s="139"/>
      <c r="CD57" s="139"/>
      <c r="CE57" s="139"/>
      <c r="CF57" s="139"/>
      <c r="CG57" s="139"/>
      <c r="CH57" s="139"/>
      <c r="CI57" s="139"/>
      <c r="CJ57" s="139"/>
      <c r="CK57" s="139"/>
      <c r="CL57" s="139"/>
      <c r="CM57" s="139"/>
    </row>
    <row r="58" spans="1:91" ht="12.75">
      <c r="A58" s="149" t="s">
        <v>236</v>
      </c>
      <c r="B58" s="123" t="s">
        <v>237</v>
      </c>
      <c r="C58" s="118">
        <v>7</v>
      </c>
      <c r="D58" s="118"/>
      <c r="E58" s="118"/>
      <c r="F58" s="118"/>
      <c r="G58" s="149" t="s">
        <v>238</v>
      </c>
      <c r="H58" s="138">
        <f t="shared" si="25"/>
        <v>51.85185185185185</v>
      </c>
      <c r="I58" s="123">
        <f t="shared" si="41"/>
        <v>135</v>
      </c>
      <c r="J58" s="123">
        <f t="shared" si="42"/>
        <v>70</v>
      </c>
      <c r="K58" s="123">
        <v>30</v>
      </c>
      <c r="L58" s="123">
        <v>14</v>
      </c>
      <c r="M58" s="123">
        <v>26</v>
      </c>
      <c r="N58" s="123">
        <v>65</v>
      </c>
      <c r="O58" s="123"/>
      <c r="P58" s="123"/>
      <c r="Q58" s="123"/>
      <c r="R58" s="123"/>
      <c r="S58" s="123"/>
      <c r="T58" s="123"/>
      <c r="U58" s="123">
        <v>5</v>
      </c>
      <c r="V58" s="123"/>
      <c r="W58" s="123"/>
      <c r="X58" s="123"/>
      <c r="Y58" s="123"/>
      <c r="Z58" s="123"/>
      <c r="AB58" s="147" t="str">
        <f t="shared" si="43"/>
        <v>-</v>
      </c>
      <c r="AC58" s="147" t="str">
        <f t="shared" si="43"/>
        <v>-</v>
      </c>
      <c r="AD58" s="147" t="str">
        <f t="shared" si="43"/>
        <v>-</v>
      </c>
      <c r="AE58" s="147" t="str">
        <f t="shared" si="43"/>
        <v>-</v>
      </c>
      <c r="AF58" s="147" t="str">
        <f t="shared" si="43"/>
        <v>-</v>
      </c>
      <c r="AG58" s="147" t="str">
        <f t="shared" si="43"/>
        <v>-</v>
      </c>
      <c r="AH58" s="147">
        <f t="shared" si="43"/>
        <v>1</v>
      </c>
      <c r="AI58" s="147" t="str">
        <f t="shared" si="43"/>
        <v>-</v>
      </c>
      <c r="AJ58" s="147" t="str">
        <f t="shared" si="43"/>
        <v>-</v>
      </c>
      <c r="AK58" s="147" t="str">
        <f t="shared" si="43"/>
        <v>-</v>
      </c>
      <c r="AL58" s="147" t="str">
        <f t="shared" si="43"/>
        <v>-</v>
      </c>
      <c r="AM58" s="147" t="str">
        <f t="shared" si="43"/>
        <v>-</v>
      </c>
      <c r="AO58" s="139" t="str">
        <f t="shared" si="44"/>
        <v>-</v>
      </c>
      <c r="AP58" s="139" t="str">
        <f t="shared" si="44"/>
        <v>-</v>
      </c>
      <c r="AQ58" s="139" t="str">
        <f t="shared" si="44"/>
        <v>-</v>
      </c>
      <c r="AR58" s="139" t="str">
        <f t="shared" si="44"/>
        <v>-</v>
      </c>
      <c r="AS58" s="139" t="str">
        <f t="shared" si="44"/>
        <v>-</v>
      </c>
      <c r="AT58" s="139" t="str">
        <f t="shared" si="44"/>
        <v>-</v>
      </c>
      <c r="AU58" s="139" t="str">
        <f t="shared" si="44"/>
        <v>-</v>
      </c>
      <c r="AV58" s="139" t="str">
        <f t="shared" si="44"/>
        <v>-</v>
      </c>
      <c r="AW58" s="139" t="str">
        <f t="shared" si="44"/>
        <v>-</v>
      </c>
      <c r="AX58" s="139" t="str">
        <f t="shared" si="44"/>
        <v>-</v>
      </c>
      <c r="AY58" s="139" t="str">
        <f t="shared" si="44"/>
        <v>-</v>
      </c>
      <c r="AZ58" s="139" t="str">
        <f t="shared" si="44"/>
        <v>-</v>
      </c>
      <c r="BB58" s="139" t="str">
        <f t="shared" si="45"/>
        <v>-</v>
      </c>
      <c r="BC58" s="139" t="str">
        <f t="shared" si="45"/>
        <v>-</v>
      </c>
      <c r="BD58" s="139" t="str">
        <f t="shared" si="45"/>
        <v>-</v>
      </c>
      <c r="BE58" s="139" t="str">
        <f t="shared" si="45"/>
        <v>-</v>
      </c>
      <c r="BF58" s="139" t="str">
        <f t="shared" si="45"/>
        <v>-</v>
      </c>
      <c r="BG58" s="139" t="str">
        <f t="shared" si="45"/>
        <v>-</v>
      </c>
      <c r="BH58" s="139" t="str">
        <f t="shared" si="45"/>
        <v>-</v>
      </c>
      <c r="BI58" s="139" t="str">
        <f t="shared" si="45"/>
        <v>-</v>
      </c>
      <c r="BJ58" s="139" t="str">
        <f t="shared" si="45"/>
        <v>-</v>
      </c>
      <c r="BK58" s="139" t="str">
        <f t="shared" si="45"/>
        <v>-</v>
      </c>
      <c r="BL58" s="139" t="str">
        <f t="shared" si="45"/>
        <v>-</v>
      </c>
      <c r="BM58" s="139" t="str">
        <f t="shared" si="45"/>
        <v>-</v>
      </c>
      <c r="BO58" s="139" t="str">
        <f t="shared" si="46"/>
        <v>-</v>
      </c>
      <c r="BP58" s="139" t="str">
        <f t="shared" si="46"/>
        <v>-</v>
      </c>
      <c r="BQ58" s="139" t="str">
        <f t="shared" si="46"/>
        <v>-</v>
      </c>
      <c r="BR58" s="139" t="str">
        <f t="shared" si="46"/>
        <v>-</v>
      </c>
      <c r="BS58" s="139" t="str">
        <f t="shared" si="46"/>
        <v>-</v>
      </c>
      <c r="BT58" s="139" t="str">
        <f t="shared" si="46"/>
        <v>-</v>
      </c>
      <c r="BU58" s="139" t="str">
        <f t="shared" si="46"/>
        <v>-</v>
      </c>
      <c r="BV58" s="139" t="str">
        <f t="shared" si="46"/>
        <v>-</v>
      </c>
      <c r="BW58" s="139" t="str">
        <f t="shared" si="46"/>
        <v>-</v>
      </c>
      <c r="BX58" s="139" t="str">
        <f t="shared" si="46"/>
        <v>-</v>
      </c>
      <c r="BY58" s="139" t="str">
        <f t="shared" si="46"/>
        <v>-</v>
      </c>
      <c r="BZ58" s="139" t="str">
        <f t="shared" si="46"/>
        <v>-</v>
      </c>
      <c r="CB58" s="139"/>
      <c r="CC58" s="139"/>
      <c r="CD58" s="139"/>
      <c r="CE58" s="139"/>
      <c r="CF58" s="139"/>
      <c r="CG58" s="139"/>
      <c r="CH58" s="139">
        <v>3</v>
      </c>
      <c r="CI58" s="139"/>
      <c r="CJ58" s="139"/>
      <c r="CK58" s="139"/>
      <c r="CL58" s="139"/>
      <c r="CM58" s="139"/>
    </row>
    <row r="59" spans="1:91" ht="12.75">
      <c r="A59" s="149" t="s">
        <v>239</v>
      </c>
      <c r="B59" s="123" t="s">
        <v>240</v>
      </c>
      <c r="C59" s="118">
        <v>5</v>
      </c>
      <c r="D59" s="118"/>
      <c r="E59" s="118"/>
      <c r="F59" s="118"/>
      <c r="G59" s="149" t="s">
        <v>241</v>
      </c>
      <c r="H59" s="138">
        <f t="shared" si="25"/>
        <v>39.50617283950617</v>
      </c>
      <c r="I59" s="123">
        <f t="shared" si="41"/>
        <v>81</v>
      </c>
      <c r="J59" s="123">
        <f t="shared" si="42"/>
        <v>32</v>
      </c>
      <c r="K59" s="123">
        <v>18</v>
      </c>
      <c r="L59" s="123"/>
      <c r="M59" s="123">
        <v>14</v>
      </c>
      <c r="N59" s="123">
        <v>49</v>
      </c>
      <c r="O59" s="123"/>
      <c r="P59" s="123"/>
      <c r="Q59" s="123"/>
      <c r="R59" s="123"/>
      <c r="S59" s="123">
        <v>4</v>
      </c>
      <c r="T59" s="123"/>
      <c r="U59" s="123"/>
      <c r="V59" s="123"/>
      <c r="W59" s="123"/>
      <c r="X59" s="123"/>
      <c r="Y59" s="123"/>
      <c r="Z59" s="123"/>
      <c r="AB59" s="147" t="str">
        <f t="shared" si="43"/>
        <v>-</v>
      </c>
      <c r="AC59" s="147" t="str">
        <f t="shared" si="43"/>
        <v>-</v>
      </c>
      <c r="AD59" s="147" t="str">
        <f t="shared" si="43"/>
        <v>-</v>
      </c>
      <c r="AE59" s="147" t="str">
        <f t="shared" si="43"/>
        <v>-</v>
      </c>
      <c r="AF59" s="147">
        <f t="shared" si="43"/>
        <v>1</v>
      </c>
      <c r="AG59" s="147" t="str">
        <f t="shared" si="43"/>
        <v>-</v>
      </c>
      <c r="AH59" s="147" t="str">
        <f t="shared" si="43"/>
        <v>-</v>
      </c>
      <c r="AI59" s="147" t="str">
        <f t="shared" si="43"/>
        <v>-</v>
      </c>
      <c r="AJ59" s="147" t="str">
        <f t="shared" si="43"/>
        <v>-</v>
      </c>
      <c r="AK59" s="147" t="str">
        <f t="shared" si="43"/>
        <v>-</v>
      </c>
      <c r="AL59" s="147" t="str">
        <f t="shared" si="43"/>
        <v>-</v>
      </c>
      <c r="AM59" s="147" t="str">
        <f t="shared" si="43"/>
        <v>-</v>
      </c>
      <c r="AO59" s="139" t="str">
        <f t="shared" si="44"/>
        <v>-</v>
      </c>
      <c r="AP59" s="139" t="str">
        <f t="shared" si="44"/>
        <v>-</v>
      </c>
      <c r="AQ59" s="139" t="str">
        <f t="shared" si="44"/>
        <v>-</v>
      </c>
      <c r="AR59" s="139" t="str">
        <f t="shared" si="44"/>
        <v>-</v>
      </c>
      <c r="AS59" s="139" t="str">
        <f t="shared" si="44"/>
        <v>-</v>
      </c>
      <c r="AT59" s="139" t="str">
        <f t="shared" si="44"/>
        <v>-</v>
      </c>
      <c r="AU59" s="139" t="str">
        <f t="shared" si="44"/>
        <v>-</v>
      </c>
      <c r="AV59" s="139" t="str">
        <f t="shared" si="44"/>
        <v>-</v>
      </c>
      <c r="AW59" s="139" t="str">
        <f t="shared" si="44"/>
        <v>-</v>
      </c>
      <c r="AX59" s="139" t="str">
        <f t="shared" si="44"/>
        <v>-</v>
      </c>
      <c r="AY59" s="139" t="str">
        <f t="shared" si="44"/>
        <v>-</v>
      </c>
      <c r="AZ59" s="139" t="str">
        <f t="shared" si="44"/>
        <v>-</v>
      </c>
      <c r="BB59" s="139" t="str">
        <f t="shared" si="45"/>
        <v>-</v>
      </c>
      <c r="BC59" s="139" t="str">
        <f t="shared" si="45"/>
        <v>-</v>
      </c>
      <c r="BD59" s="139" t="str">
        <f t="shared" si="45"/>
        <v>-</v>
      </c>
      <c r="BE59" s="139" t="str">
        <f t="shared" si="45"/>
        <v>-</v>
      </c>
      <c r="BF59" s="139" t="str">
        <f t="shared" si="45"/>
        <v>-</v>
      </c>
      <c r="BG59" s="139" t="str">
        <f t="shared" si="45"/>
        <v>-</v>
      </c>
      <c r="BH59" s="139" t="str">
        <f t="shared" si="45"/>
        <v>-</v>
      </c>
      <c r="BI59" s="139" t="str">
        <f t="shared" si="45"/>
        <v>-</v>
      </c>
      <c r="BJ59" s="139" t="str">
        <f t="shared" si="45"/>
        <v>-</v>
      </c>
      <c r="BK59" s="139" t="str">
        <f t="shared" si="45"/>
        <v>-</v>
      </c>
      <c r="BL59" s="139" t="str">
        <f t="shared" si="45"/>
        <v>-</v>
      </c>
      <c r="BM59" s="139" t="str">
        <f t="shared" si="45"/>
        <v>-</v>
      </c>
      <c r="BO59" s="139" t="str">
        <f t="shared" si="46"/>
        <v>-</v>
      </c>
      <c r="BP59" s="139" t="str">
        <f t="shared" si="46"/>
        <v>-</v>
      </c>
      <c r="BQ59" s="139" t="str">
        <f t="shared" si="46"/>
        <v>-</v>
      </c>
      <c r="BR59" s="139" t="str">
        <f t="shared" si="46"/>
        <v>-</v>
      </c>
      <c r="BS59" s="139" t="str">
        <f t="shared" si="46"/>
        <v>-</v>
      </c>
      <c r="BT59" s="139" t="str">
        <f t="shared" si="46"/>
        <v>-</v>
      </c>
      <c r="BU59" s="139" t="str">
        <f t="shared" si="46"/>
        <v>-</v>
      </c>
      <c r="BV59" s="139" t="str">
        <f t="shared" si="46"/>
        <v>-</v>
      </c>
      <c r="BW59" s="139" t="str">
        <f t="shared" si="46"/>
        <v>-</v>
      </c>
      <c r="BX59" s="139" t="str">
        <f t="shared" si="46"/>
        <v>-</v>
      </c>
      <c r="BY59" s="139" t="str">
        <f t="shared" si="46"/>
        <v>-</v>
      </c>
      <c r="BZ59" s="139" t="str">
        <f t="shared" si="46"/>
        <v>-</v>
      </c>
      <c r="CB59" s="139"/>
      <c r="CC59" s="139"/>
      <c r="CD59" s="139"/>
      <c r="CE59" s="139"/>
      <c r="CF59" s="139">
        <v>3</v>
      </c>
      <c r="CG59" s="139"/>
      <c r="CH59" s="139"/>
      <c r="CI59" s="139"/>
      <c r="CJ59" s="139"/>
      <c r="CK59" s="139"/>
      <c r="CL59" s="139"/>
      <c r="CM59" s="139"/>
    </row>
    <row r="60" spans="1:91" ht="12.75">
      <c r="A60" s="149" t="s">
        <v>242</v>
      </c>
      <c r="B60" s="123" t="s">
        <v>243</v>
      </c>
      <c r="C60" s="146">
        <v>10.9</v>
      </c>
      <c r="D60" s="118"/>
      <c r="E60" s="118"/>
      <c r="F60" s="118"/>
      <c r="G60" s="149" t="s">
        <v>244</v>
      </c>
      <c r="H60" s="138">
        <f t="shared" si="25"/>
        <v>64.55026455026454</v>
      </c>
      <c r="I60" s="123">
        <f t="shared" si="41"/>
        <v>189</v>
      </c>
      <c r="J60" s="123">
        <f t="shared" si="42"/>
        <v>122</v>
      </c>
      <c r="K60" s="123">
        <v>72</v>
      </c>
      <c r="L60" s="123"/>
      <c r="M60" s="123">
        <v>50</v>
      </c>
      <c r="N60" s="123">
        <v>67</v>
      </c>
      <c r="O60" s="123"/>
      <c r="P60" s="123"/>
      <c r="Q60" s="123"/>
      <c r="R60" s="123"/>
      <c r="S60" s="123"/>
      <c r="T60" s="123"/>
      <c r="U60" s="123"/>
      <c r="V60" s="123">
        <v>4</v>
      </c>
      <c r="W60" s="123">
        <v>4</v>
      </c>
      <c r="X60" s="123">
        <v>3</v>
      </c>
      <c r="Y60" s="123"/>
      <c r="Z60" s="123"/>
      <c r="AB60" s="147" t="str">
        <f t="shared" si="43"/>
        <v>-</v>
      </c>
      <c r="AC60" s="147" t="str">
        <f t="shared" si="43"/>
        <v>-</v>
      </c>
      <c r="AD60" s="147" t="str">
        <f t="shared" si="43"/>
        <v>-</v>
      </c>
      <c r="AE60" s="147" t="str">
        <f t="shared" si="43"/>
        <v>-</v>
      </c>
      <c r="AF60" s="147" t="str">
        <f t="shared" si="43"/>
        <v>-</v>
      </c>
      <c r="AG60" s="147" t="str">
        <f t="shared" si="43"/>
        <v>-</v>
      </c>
      <c r="AH60" s="147" t="str">
        <f t="shared" si="43"/>
        <v>-</v>
      </c>
      <c r="AI60" s="147" t="str">
        <f t="shared" si="43"/>
        <v>-</v>
      </c>
      <c r="AJ60" s="147">
        <f t="shared" si="43"/>
        <v>1</v>
      </c>
      <c r="AK60" s="147">
        <f t="shared" si="43"/>
        <v>1</v>
      </c>
      <c r="AL60" s="147" t="str">
        <f t="shared" si="43"/>
        <v>-</v>
      </c>
      <c r="AM60" s="147" t="str">
        <f t="shared" si="43"/>
        <v>-</v>
      </c>
      <c r="AO60" s="139" t="str">
        <f t="shared" si="44"/>
        <v>-</v>
      </c>
      <c r="AP60" s="139" t="str">
        <f t="shared" si="44"/>
        <v>-</v>
      </c>
      <c r="AQ60" s="139" t="str">
        <f t="shared" si="44"/>
        <v>-</v>
      </c>
      <c r="AR60" s="139" t="str">
        <f t="shared" si="44"/>
        <v>-</v>
      </c>
      <c r="AS60" s="139" t="str">
        <f t="shared" si="44"/>
        <v>-</v>
      </c>
      <c r="AT60" s="139" t="str">
        <f t="shared" si="44"/>
        <v>-</v>
      </c>
      <c r="AU60" s="139" t="str">
        <f t="shared" si="44"/>
        <v>-</v>
      </c>
      <c r="AV60" s="139" t="str">
        <f t="shared" si="44"/>
        <v>-</v>
      </c>
      <c r="AW60" s="139" t="str">
        <f t="shared" si="44"/>
        <v>-</v>
      </c>
      <c r="AX60" s="139" t="str">
        <f t="shared" si="44"/>
        <v>-</v>
      </c>
      <c r="AY60" s="139" t="str">
        <f t="shared" si="44"/>
        <v>-</v>
      </c>
      <c r="AZ60" s="139" t="str">
        <f t="shared" si="44"/>
        <v>-</v>
      </c>
      <c r="BB60" s="139" t="str">
        <f t="shared" si="45"/>
        <v>-</v>
      </c>
      <c r="BC60" s="139" t="str">
        <f t="shared" si="45"/>
        <v>-</v>
      </c>
      <c r="BD60" s="139" t="str">
        <f t="shared" si="45"/>
        <v>-</v>
      </c>
      <c r="BE60" s="139" t="str">
        <f t="shared" si="45"/>
        <v>-</v>
      </c>
      <c r="BF60" s="139" t="str">
        <f t="shared" si="45"/>
        <v>-</v>
      </c>
      <c r="BG60" s="139" t="str">
        <f t="shared" si="45"/>
        <v>-</v>
      </c>
      <c r="BH60" s="139" t="str">
        <f t="shared" si="45"/>
        <v>-</v>
      </c>
      <c r="BI60" s="139" t="str">
        <f t="shared" si="45"/>
        <v>-</v>
      </c>
      <c r="BJ60" s="139" t="str">
        <f t="shared" si="45"/>
        <v>-</v>
      </c>
      <c r="BK60" s="139" t="str">
        <f t="shared" si="45"/>
        <v>-</v>
      </c>
      <c r="BL60" s="139" t="str">
        <f t="shared" si="45"/>
        <v>-</v>
      </c>
      <c r="BM60" s="139" t="str">
        <f t="shared" si="45"/>
        <v>-</v>
      </c>
      <c r="BO60" s="139" t="str">
        <f t="shared" si="46"/>
        <v>-</v>
      </c>
      <c r="BP60" s="139" t="str">
        <f t="shared" si="46"/>
        <v>-</v>
      </c>
      <c r="BQ60" s="139" t="str">
        <f t="shared" si="46"/>
        <v>-</v>
      </c>
      <c r="BR60" s="139" t="str">
        <f t="shared" si="46"/>
        <v>-</v>
      </c>
      <c r="BS60" s="139" t="str">
        <f t="shared" si="46"/>
        <v>-</v>
      </c>
      <c r="BT60" s="139" t="str">
        <f t="shared" si="46"/>
        <v>-</v>
      </c>
      <c r="BU60" s="139" t="str">
        <f t="shared" si="46"/>
        <v>-</v>
      </c>
      <c r="BV60" s="139" t="str">
        <f t="shared" si="46"/>
        <v>-</v>
      </c>
      <c r="BW60" s="139" t="str">
        <f t="shared" si="46"/>
        <v>-</v>
      </c>
      <c r="BX60" s="139" t="str">
        <f t="shared" si="46"/>
        <v>-</v>
      </c>
      <c r="BY60" s="139" t="str">
        <f t="shared" si="46"/>
        <v>-</v>
      </c>
      <c r="BZ60" s="139" t="str">
        <f t="shared" si="46"/>
        <v>-</v>
      </c>
      <c r="CB60" s="139"/>
      <c r="CC60" s="139"/>
      <c r="CD60" s="139"/>
      <c r="CE60" s="139"/>
      <c r="CF60" s="139"/>
      <c r="CG60" s="139"/>
      <c r="CH60" s="139"/>
      <c r="CI60" s="139">
        <v>1</v>
      </c>
      <c r="CJ60" s="139">
        <v>2</v>
      </c>
      <c r="CK60" s="139">
        <v>2</v>
      </c>
      <c r="CL60" s="139"/>
      <c r="CM60" s="139"/>
    </row>
    <row r="61" spans="1:91" ht="12.75">
      <c r="A61" s="149" t="s">
        <v>245</v>
      </c>
      <c r="B61" s="123" t="s">
        <v>246</v>
      </c>
      <c r="C61" s="118"/>
      <c r="D61" s="146">
        <v>12</v>
      </c>
      <c r="E61" s="118"/>
      <c r="F61" s="118">
        <v>12</v>
      </c>
      <c r="G61" s="118"/>
      <c r="H61" s="138">
        <f t="shared" si="25"/>
        <v>61.111111111111114</v>
      </c>
      <c r="I61" s="123">
        <f t="shared" si="41"/>
        <v>108</v>
      </c>
      <c r="J61" s="123">
        <f t="shared" si="42"/>
        <v>66</v>
      </c>
      <c r="K61" s="123">
        <v>46</v>
      </c>
      <c r="L61" s="123"/>
      <c r="M61" s="123">
        <v>20</v>
      </c>
      <c r="N61" s="123">
        <v>42</v>
      </c>
      <c r="O61" s="123"/>
      <c r="P61" s="123"/>
      <c r="Q61" s="123"/>
      <c r="R61" s="123"/>
      <c r="S61" s="123"/>
      <c r="T61" s="123"/>
      <c r="U61" s="123"/>
      <c r="V61" s="123"/>
      <c r="W61" s="123"/>
      <c r="X61" s="123"/>
      <c r="Y61" s="123"/>
      <c r="Z61" s="123">
        <v>6</v>
      </c>
      <c r="AB61" s="147" t="str">
        <f t="shared" si="43"/>
        <v>-</v>
      </c>
      <c r="AC61" s="147" t="str">
        <f t="shared" si="43"/>
        <v>-</v>
      </c>
      <c r="AD61" s="147" t="str">
        <f t="shared" si="43"/>
        <v>-</v>
      </c>
      <c r="AE61" s="147" t="str">
        <f t="shared" si="43"/>
        <v>-</v>
      </c>
      <c r="AF61" s="147" t="str">
        <f t="shared" si="43"/>
        <v>-</v>
      </c>
      <c r="AG61" s="147" t="str">
        <f t="shared" si="43"/>
        <v>-</v>
      </c>
      <c r="AH61" s="147" t="str">
        <f t="shared" si="43"/>
        <v>-</v>
      </c>
      <c r="AI61" s="147" t="str">
        <f t="shared" si="43"/>
        <v>-</v>
      </c>
      <c r="AJ61" s="147" t="str">
        <f t="shared" si="43"/>
        <v>-</v>
      </c>
      <c r="AK61" s="147" t="str">
        <f t="shared" si="43"/>
        <v>-</v>
      </c>
      <c r="AL61" s="147" t="str">
        <f t="shared" si="43"/>
        <v>-</v>
      </c>
      <c r="AM61" s="147" t="str">
        <f t="shared" si="43"/>
        <v>-</v>
      </c>
      <c r="AO61" s="139" t="str">
        <f t="shared" si="44"/>
        <v>-</v>
      </c>
      <c r="AP61" s="139" t="str">
        <f t="shared" si="44"/>
        <v>-</v>
      </c>
      <c r="AQ61" s="139" t="str">
        <f t="shared" si="44"/>
        <v>-</v>
      </c>
      <c r="AR61" s="139" t="str">
        <f t="shared" si="44"/>
        <v>-</v>
      </c>
      <c r="AS61" s="139" t="str">
        <f t="shared" si="44"/>
        <v>-</v>
      </c>
      <c r="AT61" s="139" t="str">
        <f t="shared" si="44"/>
        <v>-</v>
      </c>
      <c r="AU61" s="139" t="str">
        <f t="shared" si="44"/>
        <v>-</v>
      </c>
      <c r="AV61" s="139" t="str">
        <f t="shared" si="44"/>
        <v>-</v>
      </c>
      <c r="AW61" s="139" t="str">
        <f t="shared" si="44"/>
        <v>-</v>
      </c>
      <c r="AX61" s="139" t="str">
        <f t="shared" si="44"/>
        <v>-</v>
      </c>
      <c r="AY61" s="139" t="str">
        <f t="shared" si="44"/>
        <v>-</v>
      </c>
      <c r="AZ61" s="139">
        <f t="shared" si="44"/>
        <v>1</v>
      </c>
      <c r="BB61" s="139" t="str">
        <f t="shared" si="45"/>
        <v>-</v>
      </c>
      <c r="BC61" s="139" t="str">
        <f t="shared" si="45"/>
        <v>-</v>
      </c>
      <c r="BD61" s="139" t="str">
        <f t="shared" si="45"/>
        <v>-</v>
      </c>
      <c r="BE61" s="139" t="str">
        <f t="shared" si="45"/>
        <v>-</v>
      </c>
      <c r="BF61" s="139" t="str">
        <f t="shared" si="45"/>
        <v>-</v>
      </c>
      <c r="BG61" s="139" t="str">
        <f t="shared" si="45"/>
        <v>-</v>
      </c>
      <c r="BH61" s="139" t="str">
        <f t="shared" si="45"/>
        <v>-</v>
      </c>
      <c r="BI61" s="139" t="str">
        <f t="shared" si="45"/>
        <v>-</v>
      </c>
      <c r="BJ61" s="139" t="str">
        <f t="shared" si="45"/>
        <v>-</v>
      </c>
      <c r="BK61" s="139" t="str">
        <f t="shared" si="45"/>
        <v>-</v>
      </c>
      <c r="BL61" s="139" t="str">
        <f t="shared" si="45"/>
        <v>-</v>
      </c>
      <c r="BM61" s="139" t="str">
        <f t="shared" si="45"/>
        <v>-</v>
      </c>
      <c r="BO61" s="139" t="str">
        <f t="shared" si="46"/>
        <v>-</v>
      </c>
      <c r="BP61" s="139" t="str">
        <f t="shared" si="46"/>
        <v>-</v>
      </c>
      <c r="BQ61" s="139" t="str">
        <f t="shared" si="46"/>
        <v>-</v>
      </c>
      <c r="BR61" s="139" t="str">
        <f t="shared" si="46"/>
        <v>-</v>
      </c>
      <c r="BS61" s="139" t="str">
        <f t="shared" si="46"/>
        <v>-</v>
      </c>
      <c r="BT61" s="139" t="str">
        <f t="shared" si="46"/>
        <v>-</v>
      </c>
      <c r="BU61" s="139" t="str">
        <f t="shared" si="46"/>
        <v>-</v>
      </c>
      <c r="BV61" s="139" t="str">
        <f t="shared" si="46"/>
        <v>-</v>
      </c>
      <c r="BW61" s="139" t="str">
        <f t="shared" si="46"/>
        <v>-</v>
      </c>
      <c r="BX61" s="139" t="str">
        <f t="shared" si="46"/>
        <v>-</v>
      </c>
      <c r="BY61" s="139" t="str">
        <f t="shared" si="46"/>
        <v>-</v>
      </c>
      <c r="BZ61" s="139">
        <f t="shared" si="46"/>
        <v>1</v>
      </c>
      <c r="CB61" s="139"/>
      <c r="CC61" s="139"/>
      <c r="CD61" s="139"/>
      <c r="CE61" s="139"/>
      <c r="CF61" s="139"/>
      <c r="CG61" s="139"/>
      <c r="CH61" s="139"/>
      <c r="CI61" s="139"/>
      <c r="CJ61" s="139"/>
      <c r="CK61" s="139"/>
      <c r="CL61" s="139"/>
      <c r="CM61" s="139"/>
    </row>
    <row r="62" spans="1:91" ht="12.75">
      <c r="A62" s="149" t="s">
        <v>247</v>
      </c>
      <c r="B62" s="123" t="s">
        <v>248</v>
      </c>
      <c r="C62" s="118">
        <v>7</v>
      </c>
      <c r="D62" s="118"/>
      <c r="E62" s="118"/>
      <c r="F62" s="118"/>
      <c r="G62" s="118"/>
      <c r="H62" s="138">
        <f t="shared" si="25"/>
        <v>51.85185185185185</v>
      </c>
      <c r="I62" s="123">
        <f t="shared" si="41"/>
        <v>54</v>
      </c>
      <c r="J62" s="123">
        <f t="shared" si="42"/>
        <v>28</v>
      </c>
      <c r="K62" s="123">
        <v>16</v>
      </c>
      <c r="L62" s="123">
        <v>12</v>
      </c>
      <c r="M62" s="123"/>
      <c r="N62" s="123">
        <v>26</v>
      </c>
      <c r="O62" s="123"/>
      <c r="P62" s="123"/>
      <c r="Q62" s="123"/>
      <c r="R62" s="123"/>
      <c r="S62" s="123"/>
      <c r="T62" s="123"/>
      <c r="U62" s="123">
        <v>2</v>
      </c>
      <c r="V62" s="123"/>
      <c r="W62" s="123"/>
      <c r="X62" s="123"/>
      <c r="Y62" s="123"/>
      <c r="Z62" s="123"/>
      <c r="AB62" s="147" t="str">
        <f t="shared" si="43"/>
        <v>-</v>
      </c>
      <c r="AC62" s="147" t="str">
        <f t="shared" si="43"/>
        <v>-</v>
      </c>
      <c r="AD62" s="147" t="str">
        <f t="shared" si="43"/>
        <v>-</v>
      </c>
      <c r="AE62" s="147" t="str">
        <f t="shared" si="43"/>
        <v>-</v>
      </c>
      <c r="AF62" s="147" t="str">
        <f t="shared" si="43"/>
        <v>-</v>
      </c>
      <c r="AG62" s="147" t="str">
        <f t="shared" si="43"/>
        <v>-</v>
      </c>
      <c r="AH62" s="147">
        <f t="shared" si="43"/>
        <v>1</v>
      </c>
      <c r="AI62" s="147" t="str">
        <f t="shared" si="43"/>
        <v>-</v>
      </c>
      <c r="AJ62" s="147" t="str">
        <f t="shared" si="43"/>
        <v>-</v>
      </c>
      <c r="AK62" s="147" t="str">
        <f t="shared" si="43"/>
        <v>-</v>
      </c>
      <c r="AL62" s="147" t="str">
        <f t="shared" si="43"/>
        <v>-</v>
      </c>
      <c r="AM62" s="147" t="str">
        <f t="shared" si="43"/>
        <v>-</v>
      </c>
      <c r="AO62" s="139" t="str">
        <f t="shared" si="44"/>
        <v>-</v>
      </c>
      <c r="AP62" s="139" t="str">
        <f t="shared" si="44"/>
        <v>-</v>
      </c>
      <c r="AQ62" s="139" t="str">
        <f t="shared" si="44"/>
        <v>-</v>
      </c>
      <c r="AR62" s="139" t="str">
        <f t="shared" si="44"/>
        <v>-</v>
      </c>
      <c r="AS62" s="139" t="str">
        <f t="shared" si="44"/>
        <v>-</v>
      </c>
      <c r="AT62" s="139" t="str">
        <f t="shared" si="44"/>
        <v>-</v>
      </c>
      <c r="AU62" s="139" t="str">
        <f t="shared" si="44"/>
        <v>-</v>
      </c>
      <c r="AV62" s="139" t="str">
        <f t="shared" si="44"/>
        <v>-</v>
      </c>
      <c r="AW62" s="139" t="str">
        <f t="shared" si="44"/>
        <v>-</v>
      </c>
      <c r="AX62" s="139" t="str">
        <f t="shared" si="44"/>
        <v>-</v>
      </c>
      <c r="AY62" s="139" t="str">
        <f t="shared" si="44"/>
        <v>-</v>
      </c>
      <c r="AZ62" s="139" t="str">
        <f t="shared" si="44"/>
        <v>-</v>
      </c>
      <c r="BB62" s="139" t="str">
        <f t="shared" si="45"/>
        <v>-</v>
      </c>
      <c r="BC62" s="139" t="str">
        <f t="shared" si="45"/>
        <v>-</v>
      </c>
      <c r="BD62" s="139" t="str">
        <f t="shared" si="45"/>
        <v>-</v>
      </c>
      <c r="BE62" s="139" t="str">
        <f t="shared" si="45"/>
        <v>-</v>
      </c>
      <c r="BF62" s="139" t="str">
        <f t="shared" si="45"/>
        <v>-</v>
      </c>
      <c r="BG62" s="139" t="str">
        <f t="shared" si="45"/>
        <v>-</v>
      </c>
      <c r="BH62" s="139" t="str">
        <f t="shared" si="45"/>
        <v>-</v>
      </c>
      <c r="BI62" s="139" t="str">
        <f t="shared" si="45"/>
        <v>-</v>
      </c>
      <c r="BJ62" s="139" t="str">
        <f t="shared" si="45"/>
        <v>-</v>
      </c>
      <c r="BK62" s="139" t="str">
        <f t="shared" si="45"/>
        <v>-</v>
      </c>
      <c r="BL62" s="139" t="str">
        <f t="shared" si="45"/>
        <v>-</v>
      </c>
      <c r="BM62" s="139" t="str">
        <f t="shared" si="45"/>
        <v>-</v>
      </c>
      <c r="BO62" s="139" t="str">
        <f t="shared" si="46"/>
        <v>-</v>
      </c>
      <c r="BP62" s="139" t="str">
        <f t="shared" si="46"/>
        <v>-</v>
      </c>
      <c r="BQ62" s="139" t="str">
        <f t="shared" si="46"/>
        <v>-</v>
      </c>
      <c r="BR62" s="139" t="str">
        <f t="shared" si="46"/>
        <v>-</v>
      </c>
      <c r="BS62" s="139" t="str">
        <f t="shared" si="46"/>
        <v>-</v>
      </c>
      <c r="BT62" s="139" t="str">
        <f t="shared" si="46"/>
        <v>-</v>
      </c>
      <c r="BU62" s="139" t="str">
        <f t="shared" si="46"/>
        <v>-</v>
      </c>
      <c r="BV62" s="139" t="str">
        <f t="shared" si="46"/>
        <v>-</v>
      </c>
      <c r="BW62" s="139" t="str">
        <f t="shared" si="46"/>
        <v>-</v>
      </c>
      <c r="BX62" s="139" t="str">
        <f t="shared" si="46"/>
        <v>-</v>
      </c>
      <c r="BY62" s="139" t="str">
        <f t="shared" si="46"/>
        <v>-</v>
      </c>
      <c r="BZ62" s="139" t="str">
        <f t="shared" si="46"/>
        <v>-</v>
      </c>
      <c r="CB62" s="139"/>
      <c r="CC62" s="139"/>
      <c r="CD62" s="139"/>
      <c r="CE62" s="139"/>
      <c r="CF62" s="139"/>
      <c r="CG62" s="139"/>
      <c r="CH62" s="139"/>
      <c r="CI62" s="139"/>
      <c r="CJ62" s="139"/>
      <c r="CK62" s="139"/>
      <c r="CL62" s="139"/>
      <c r="CM62" s="139"/>
    </row>
    <row r="63" spans="1:91" ht="12.75">
      <c r="A63" s="149" t="s">
        <v>249</v>
      </c>
      <c r="B63" s="123" t="s">
        <v>250</v>
      </c>
      <c r="C63" s="118">
        <v>3</v>
      </c>
      <c r="D63" s="118"/>
      <c r="E63" s="118"/>
      <c r="F63" s="118"/>
      <c r="G63" s="149" t="s">
        <v>251</v>
      </c>
      <c r="H63" s="138">
        <f t="shared" si="25"/>
        <v>59.25925925925925</v>
      </c>
      <c r="I63" s="123">
        <f t="shared" si="41"/>
        <v>81</v>
      </c>
      <c r="J63" s="123">
        <f t="shared" si="42"/>
        <v>48</v>
      </c>
      <c r="K63" s="123">
        <v>22</v>
      </c>
      <c r="L63" s="123">
        <v>12</v>
      </c>
      <c r="M63" s="123">
        <v>14</v>
      </c>
      <c r="N63" s="123">
        <v>33</v>
      </c>
      <c r="O63" s="123"/>
      <c r="P63" s="123"/>
      <c r="Q63" s="123">
        <v>4</v>
      </c>
      <c r="R63" s="123"/>
      <c r="S63" s="123"/>
      <c r="T63" s="123"/>
      <c r="U63" s="123"/>
      <c r="V63" s="123"/>
      <c r="W63" s="123"/>
      <c r="X63" s="123"/>
      <c r="Y63" s="123"/>
      <c r="Z63" s="123"/>
      <c r="AB63" s="147" t="str">
        <f t="shared" si="43"/>
        <v>-</v>
      </c>
      <c r="AC63" s="147" t="str">
        <f t="shared" si="43"/>
        <v>-</v>
      </c>
      <c r="AD63" s="147">
        <f t="shared" si="43"/>
        <v>1</v>
      </c>
      <c r="AE63" s="147" t="str">
        <f t="shared" si="43"/>
        <v>-</v>
      </c>
      <c r="AF63" s="147" t="str">
        <f t="shared" si="43"/>
        <v>-</v>
      </c>
      <c r="AG63" s="147" t="str">
        <f t="shared" si="43"/>
        <v>-</v>
      </c>
      <c r="AH63" s="147" t="str">
        <f t="shared" si="43"/>
        <v>-</v>
      </c>
      <c r="AI63" s="147" t="str">
        <f t="shared" si="43"/>
        <v>-</v>
      </c>
      <c r="AJ63" s="147" t="str">
        <f t="shared" si="43"/>
        <v>-</v>
      </c>
      <c r="AK63" s="147" t="str">
        <f t="shared" si="43"/>
        <v>-</v>
      </c>
      <c r="AL63" s="147" t="str">
        <f t="shared" si="43"/>
        <v>-</v>
      </c>
      <c r="AM63" s="147" t="str">
        <f t="shared" si="43"/>
        <v>-</v>
      </c>
      <c r="AO63" s="139" t="str">
        <f t="shared" si="44"/>
        <v>-</v>
      </c>
      <c r="AP63" s="139" t="str">
        <f t="shared" si="44"/>
        <v>-</v>
      </c>
      <c r="AQ63" s="139" t="str">
        <f t="shared" si="44"/>
        <v>-</v>
      </c>
      <c r="AR63" s="139" t="str">
        <f t="shared" si="44"/>
        <v>-</v>
      </c>
      <c r="AS63" s="139" t="str">
        <f t="shared" si="44"/>
        <v>-</v>
      </c>
      <c r="AT63" s="139" t="str">
        <f t="shared" si="44"/>
        <v>-</v>
      </c>
      <c r="AU63" s="139" t="str">
        <f t="shared" si="44"/>
        <v>-</v>
      </c>
      <c r="AV63" s="139" t="str">
        <f t="shared" si="44"/>
        <v>-</v>
      </c>
      <c r="AW63" s="139" t="str">
        <f t="shared" si="44"/>
        <v>-</v>
      </c>
      <c r="AX63" s="139" t="str">
        <f t="shared" si="44"/>
        <v>-</v>
      </c>
      <c r="AY63" s="139" t="str">
        <f t="shared" si="44"/>
        <v>-</v>
      </c>
      <c r="AZ63" s="139" t="str">
        <f t="shared" si="44"/>
        <v>-</v>
      </c>
      <c r="BB63" s="139" t="str">
        <f t="shared" si="45"/>
        <v>-</v>
      </c>
      <c r="BC63" s="139" t="str">
        <f t="shared" si="45"/>
        <v>-</v>
      </c>
      <c r="BD63" s="139" t="str">
        <f t="shared" si="45"/>
        <v>-</v>
      </c>
      <c r="BE63" s="139" t="str">
        <f t="shared" si="45"/>
        <v>-</v>
      </c>
      <c r="BF63" s="139" t="str">
        <f t="shared" si="45"/>
        <v>-</v>
      </c>
      <c r="BG63" s="139" t="str">
        <f t="shared" si="45"/>
        <v>-</v>
      </c>
      <c r="BH63" s="139" t="str">
        <f t="shared" si="45"/>
        <v>-</v>
      </c>
      <c r="BI63" s="139" t="str">
        <f t="shared" si="45"/>
        <v>-</v>
      </c>
      <c r="BJ63" s="139" t="str">
        <f t="shared" si="45"/>
        <v>-</v>
      </c>
      <c r="BK63" s="139" t="str">
        <f t="shared" si="45"/>
        <v>-</v>
      </c>
      <c r="BL63" s="139" t="str">
        <f t="shared" si="45"/>
        <v>-</v>
      </c>
      <c r="BM63" s="139" t="str">
        <f t="shared" si="45"/>
        <v>-</v>
      </c>
      <c r="BO63" s="139" t="str">
        <f t="shared" si="46"/>
        <v>-</v>
      </c>
      <c r="BP63" s="139" t="str">
        <f t="shared" si="46"/>
        <v>-</v>
      </c>
      <c r="BQ63" s="139" t="str">
        <f t="shared" si="46"/>
        <v>-</v>
      </c>
      <c r="BR63" s="139" t="str">
        <f t="shared" si="46"/>
        <v>-</v>
      </c>
      <c r="BS63" s="139" t="str">
        <f t="shared" si="46"/>
        <v>-</v>
      </c>
      <c r="BT63" s="139" t="str">
        <f t="shared" si="46"/>
        <v>-</v>
      </c>
      <c r="BU63" s="139" t="str">
        <f t="shared" si="46"/>
        <v>-</v>
      </c>
      <c r="BV63" s="139" t="str">
        <f t="shared" si="46"/>
        <v>-</v>
      </c>
      <c r="BW63" s="139" t="str">
        <f t="shared" si="46"/>
        <v>-</v>
      </c>
      <c r="BX63" s="139" t="str">
        <f t="shared" si="46"/>
        <v>-</v>
      </c>
      <c r="BY63" s="139" t="str">
        <f t="shared" si="46"/>
        <v>-</v>
      </c>
      <c r="BZ63" s="139" t="str">
        <f t="shared" si="46"/>
        <v>-</v>
      </c>
      <c r="CB63" s="139"/>
      <c r="CC63" s="139"/>
      <c r="CD63" s="139">
        <v>1</v>
      </c>
      <c r="CE63" s="139"/>
      <c r="CF63" s="139"/>
      <c r="CG63" s="139"/>
      <c r="CH63" s="139"/>
      <c r="CI63" s="139"/>
      <c r="CJ63" s="139"/>
      <c r="CK63" s="139"/>
      <c r="CL63" s="139"/>
      <c r="CM63" s="139"/>
    </row>
    <row r="64" spans="1:91" ht="12.75">
      <c r="A64" s="149" t="s">
        <v>252</v>
      </c>
      <c r="B64" s="123" t="s">
        <v>253</v>
      </c>
      <c r="C64" s="118">
        <v>8</v>
      </c>
      <c r="D64" s="118"/>
      <c r="E64" s="118">
        <v>8</v>
      </c>
      <c r="F64" s="118"/>
      <c r="G64" s="118"/>
      <c r="H64" s="138">
        <f t="shared" si="25"/>
        <v>59.25925925925925</v>
      </c>
      <c r="I64" s="123">
        <f t="shared" si="41"/>
        <v>81</v>
      </c>
      <c r="J64" s="123">
        <f t="shared" si="42"/>
        <v>48</v>
      </c>
      <c r="K64" s="123">
        <v>32</v>
      </c>
      <c r="L64" s="123"/>
      <c r="M64" s="123">
        <v>16</v>
      </c>
      <c r="N64" s="123">
        <v>33</v>
      </c>
      <c r="O64" s="123"/>
      <c r="P64" s="123"/>
      <c r="Q64" s="123"/>
      <c r="R64" s="123"/>
      <c r="S64" s="123"/>
      <c r="T64" s="123"/>
      <c r="U64" s="123"/>
      <c r="V64" s="123">
        <v>6</v>
      </c>
      <c r="W64" s="123"/>
      <c r="X64" s="123"/>
      <c r="Y64" s="123"/>
      <c r="Z64" s="123"/>
      <c r="AB64" s="147" t="str">
        <f t="shared" si="43"/>
        <v>-</v>
      </c>
      <c r="AC64" s="147" t="str">
        <f t="shared" si="43"/>
        <v>-</v>
      </c>
      <c r="AD64" s="147" t="str">
        <f t="shared" si="43"/>
        <v>-</v>
      </c>
      <c r="AE64" s="147" t="str">
        <f t="shared" si="43"/>
        <v>-</v>
      </c>
      <c r="AF64" s="147" t="str">
        <f t="shared" si="43"/>
        <v>-</v>
      </c>
      <c r="AG64" s="147" t="str">
        <f t="shared" si="43"/>
        <v>-</v>
      </c>
      <c r="AH64" s="147" t="str">
        <f t="shared" si="43"/>
        <v>-</v>
      </c>
      <c r="AI64" s="147">
        <f t="shared" si="43"/>
        <v>1</v>
      </c>
      <c r="AJ64" s="147" t="str">
        <f t="shared" si="43"/>
        <v>-</v>
      </c>
      <c r="AK64" s="147" t="str">
        <f t="shared" si="43"/>
        <v>-</v>
      </c>
      <c r="AL64" s="147" t="str">
        <f t="shared" si="43"/>
        <v>-</v>
      </c>
      <c r="AM64" s="147" t="str">
        <f t="shared" si="43"/>
        <v>-</v>
      </c>
      <c r="AO64" s="139" t="str">
        <f t="shared" si="44"/>
        <v>-</v>
      </c>
      <c r="AP64" s="139" t="str">
        <f t="shared" si="44"/>
        <v>-</v>
      </c>
      <c r="AQ64" s="139" t="str">
        <f t="shared" si="44"/>
        <v>-</v>
      </c>
      <c r="AR64" s="139" t="str">
        <f t="shared" si="44"/>
        <v>-</v>
      </c>
      <c r="AS64" s="139" t="str">
        <f t="shared" si="44"/>
        <v>-</v>
      </c>
      <c r="AT64" s="139" t="str">
        <f t="shared" si="44"/>
        <v>-</v>
      </c>
      <c r="AU64" s="139" t="str">
        <f t="shared" si="44"/>
        <v>-</v>
      </c>
      <c r="AV64" s="139" t="str">
        <f t="shared" si="44"/>
        <v>-</v>
      </c>
      <c r="AW64" s="139" t="str">
        <f t="shared" si="44"/>
        <v>-</v>
      </c>
      <c r="AX64" s="139" t="str">
        <f t="shared" si="44"/>
        <v>-</v>
      </c>
      <c r="AY64" s="139" t="str">
        <f t="shared" si="44"/>
        <v>-</v>
      </c>
      <c r="AZ64" s="139" t="str">
        <f t="shared" si="44"/>
        <v>-</v>
      </c>
      <c r="BB64" s="139" t="str">
        <f t="shared" si="45"/>
        <v>-</v>
      </c>
      <c r="BC64" s="139" t="str">
        <f t="shared" si="45"/>
        <v>-</v>
      </c>
      <c r="BD64" s="139" t="str">
        <f t="shared" si="45"/>
        <v>-</v>
      </c>
      <c r="BE64" s="139" t="str">
        <f t="shared" si="45"/>
        <v>-</v>
      </c>
      <c r="BF64" s="139" t="str">
        <f t="shared" si="45"/>
        <v>-</v>
      </c>
      <c r="BG64" s="139" t="str">
        <f t="shared" si="45"/>
        <v>-</v>
      </c>
      <c r="BH64" s="139" t="str">
        <f t="shared" si="45"/>
        <v>-</v>
      </c>
      <c r="BI64" s="139">
        <f t="shared" si="45"/>
        <v>1</v>
      </c>
      <c r="BJ64" s="139" t="str">
        <f t="shared" si="45"/>
        <v>-</v>
      </c>
      <c r="BK64" s="139" t="str">
        <f t="shared" si="45"/>
        <v>-</v>
      </c>
      <c r="BL64" s="139" t="str">
        <f t="shared" si="45"/>
        <v>-</v>
      </c>
      <c r="BM64" s="139" t="str">
        <f t="shared" si="45"/>
        <v>-</v>
      </c>
      <c r="BO64" s="139" t="str">
        <f t="shared" si="46"/>
        <v>-</v>
      </c>
      <c r="BP64" s="139" t="str">
        <f t="shared" si="46"/>
        <v>-</v>
      </c>
      <c r="BQ64" s="139" t="str">
        <f t="shared" si="46"/>
        <v>-</v>
      </c>
      <c r="BR64" s="139" t="str">
        <f t="shared" si="46"/>
        <v>-</v>
      </c>
      <c r="BS64" s="139" t="str">
        <f t="shared" si="46"/>
        <v>-</v>
      </c>
      <c r="BT64" s="139" t="str">
        <f t="shared" si="46"/>
        <v>-</v>
      </c>
      <c r="BU64" s="139" t="str">
        <f t="shared" si="46"/>
        <v>-</v>
      </c>
      <c r="BV64" s="139" t="str">
        <f t="shared" si="46"/>
        <v>-</v>
      </c>
      <c r="BW64" s="139" t="str">
        <f t="shared" si="46"/>
        <v>-</v>
      </c>
      <c r="BX64" s="139" t="str">
        <f t="shared" si="46"/>
        <v>-</v>
      </c>
      <c r="BY64" s="139" t="str">
        <f t="shared" si="46"/>
        <v>-</v>
      </c>
      <c r="BZ64" s="139" t="str">
        <f t="shared" si="46"/>
        <v>-</v>
      </c>
      <c r="CB64" s="139"/>
      <c r="CC64" s="139"/>
      <c r="CD64" s="139"/>
      <c r="CE64" s="139"/>
      <c r="CF64" s="139"/>
      <c r="CG64" s="139"/>
      <c r="CH64" s="139"/>
      <c r="CI64" s="139"/>
      <c r="CJ64" s="139"/>
      <c r="CK64" s="139"/>
      <c r="CL64" s="139"/>
      <c r="CM64" s="139"/>
    </row>
    <row r="65" spans="1:91" ht="12.75">
      <c r="A65" s="157" t="s">
        <v>254</v>
      </c>
      <c r="B65" s="125" t="s">
        <v>255</v>
      </c>
      <c r="C65" s="125"/>
      <c r="D65" s="125"/>
      <c r="E65" s="125"/>
      <c r="F65" s="125"/>
      <c r="G65" s="125"/>
      <c r="H65" s="143">
        <f t="shared" si="25"/>
        <v>58.56481481481482</v>
      </c>
      <c r="I65" s="125">
        <f aca="true" t="shared" si="47" ref="I65:Z65">SUM(I66:I73)</f>
        <v>864</v>
      </c>
      <c r="J65" s="125">
        <f t="shared" si="47"/>
        <v>506</v>
      </c>
      <c r="K65" s="125">
        <f t="shared" si="47"/>
        <v>280</v>
      </c>
      <c r="L65" s="125">
        <f t="shared" si="47"/>
        <v>90</v>
      </c>
      <c r="M65" s="125">
        <f t="shared" si="47"/>
        <v>136</v>
      </c>
      <c r="N65" s="125">
        <f t="shared" si="47"/>
        <v>358</v>
      </c>
      <c r="O65" s="125">
        <f t="shared" si="47"/>
        <v>0</v>
      </c>
      <c r="P65" s="125">
        <f t="shared" si="47"/>
        <v>0</v>
      </c>
      <c r="Q65" s="125">
        <f t="shared" si="47"/>
        <v>0</v>
      </c>
      <c r="R65" s="125">
        <f t="shared" si="47"/>
        <v>0</v>
      </c>
      <c r="S65" s="125">
        <f t="shared" si="47"/>
        <v>4</v>
      </c>
      <c r="T65" s="125">
        <f t="shared" si="47"/>
        <v>0</v>
      </c>
      <c r="U65" s="125">
        <f t="shared" si="47"/>
        <v>8</v>
      </c>
      <c r="V65" s="125">
        <f t="shared" si="47"/>
        <v>0</v>
      </c>
      <c r="W65" s="125">
        <f t="shared" si="47"/>
        <v>0</v>
      </c>
      <c r="X65" s="125">
        <f t="shared" si="47"/>
        <v>15</v>
      </c>
      <c r="Y65" s="125">
        <f t="shared" si="47"/>
        <v>8</v>
      </c>
      <c r="Z65" s="125">
        <f t="shared" si="47"/>
        <v>8</v>
      </c>
      <c r="AB65" s="144">
        <f aca="true" t="shared" si="48" ref="AB65:AM65">SUM(AB66:AB73)</f>
        <v>0</v>
      </c>
      <c r="AC65" s="144">
        <f t="shared" si="48"/>
        <v>0</v>
      </c>
      <c r="AD65" s="144">
        <f t="shared" si="48"/>
        <v>0</v>
      </c>
      <c r="AE65" s="144">
        <f t="shared" si="48"/>
        <v>0</v>
      </c>
      <c r="AF65" s="144">
        <f t="shared" si="48"/>
        <v>0</v>
      </c>
      <c r="AG65" s="144">
        <f t="shared" si="48"/>
        <v>0</v>
      </c>
      <c r="AH65" s="144">
        <f t="shared" si="48"/>
        <v>0</v>
      </c>
      <c r="AI65" s="144">
        <f t="shared" si="48"/>
        <v>0</v>
      </c>
      <c r="AJ65" s="144">
        <f t="shared" si="48"/>
        <v>0</v>
      </c>
      <c r="AK65" s="144">
        <f t="shared" si="48"/>
        <v>2</v>
      </c>
      <c r="AL65" s="144">
        <f t="shared" si="48"/>
        <v>0</v>
      </c>
      <c r="AM65" s="144">
        <f t="shared" si="48"/>
        <v>1</v>
      </c>
      <c r="AO65" s="144">
        <f aca="true" t="shared" si="49" ref="AO65:AZ65">SUM(AO66:AO73)</f>
        <v>0</v>
      </c>
      <c r="AP65" s="144">
        <f t="shared" si="49"/>
        <v>0</v>
      </c>
      <c r="AQ65" s="144">
        <f t="shared" si="49"/>
        <v>0</v>
      </c>
      <c r="AR65" s="144">
        <f t="shared" si="49"/>
        <v>0</v>
      </c>
      <c r="AS65" s="144">
        <f t="shared" si="49"/>
        <v>1</v>
      </c>
      <c r="AT65" s="144">
        <f t="shared" si="49"/>
        <v>0</v>
      </c>
      <c r="AU65" s="144">
        <f t="shared" si="49"/>
        <v>2</v>
      </c>
      <c r="AV65" s="144">
        <f t="shared" si="49"/>
        <v>0</v>
      </c>
      <c r="AW65" s="144">
        <f t="shared" si="49"/>
        <v>0</v>
      </c>
      <c r="AX65" s="144">
        <f t="shared" si="49"/>
        <v>0</v>
      </c>
      <c r="AY65" s="144">
        <f t="shared" si="49"/>
        <v>2</v>
      </c>
      <c r="AZ65" s="144">
        <f t="shared" si="49"/>
        <v>1</v>
      </c>
      <c r="BB65" s="144">
        <f aca="true" t="shared" si="50" ref="BB65:BM65">SUM(BB66:BB73)</f>
        <v>0</v>
      </c>
      <c r="BC65" s="144">
        <f t="shared" si="50"/>
        <v>0</v>
      </c>
      <c r="BD65" s="144">
        <f t="shared" si="50"/>
        <v>0</v>
      </c>
      <c r="BE65" s="144">
        <f t="shared" si="50"/>
        <v>0</v>
      </c>
      <c r="BF65" s="144">
        <f t="shared" si="50"/>
        <v>0</v>
      </c>
      <c r="BG65" s="144">
        <f t="shared" si="50"/>
        <v>0</v>
      </c>
      <c r="BH65" s="144">
        <f t="shared" si="50"/>
        <v>1</v>
      </c>
      <c r="BI65" s="144">
        <f t="shared" si="50"/>
        <v>0</v>
      </c>
      <c r="BJ65" s="144">
        <f t="shared" si="50"/>
        <v>0</v>
      </c>
      <c r="BK65" s="144">
        <f t="shared" si="50"/>
        <v>1</v>
      </c>
      <c r="BL65" s="144">
        <f t="shared" si="50"/>
        <v>1</v>
      </c>
      <c r="BM65" s="144">
        <f t="shared" si="50"/>
        <v>1</v>
      </c>
      <c r="BO65" s="144">
        <f aca="true" t="shared" si="51" ref="BO65:BZ65">SUM(BO66:BO73)</f>
        <v>0</v>
      </c>
      <c r="BP65" s="144">
        <f t="shared" si="51"/>
        <v>0</v>
      </c>
      <c r="BQ65" s="144">
        <f t="shared" si="51"/>
        <v>0</v>
      </c>
      <c r="BR65" s="144">
        <f t="shared" si="51"/>
        <v>0</v>
      </c>
      <c r="BS65" s="144">
        <f t="shared" si="51"/>
        <v>0</v>
      </c>
      <c r="BT65" s="144">
        <f t="shared" si="51"/>
        <v>0</v>
      </c>
      <c r="BU65" s="144">
        <f t="shared" si="51"/>
        <v>0</v>
      </c>
      <c r="BV65" s="144">
        <f t="shared" si="51"/>
        <v>0</v>
      </c>
      <c r="BW65" s="144">
        <f t="shared" si="51"/>
        <v>0</v>
      </c>
      <c r="BX65" s="144">
        <f t="shared" si="51"/>
        <v>1</v>
      </c>
      <c r="BY65" s="144">
        <f t="shared" si="51"/>
        <v>1</v>
      </c>
      <c r="BZ65" s="144">
        <f t="shared" si="51"/>
        <v>0</v>
      </c>
      <c r="CB65" s="144">
        <f aca="true" t="shared" si="52" ref="CB65:CM65">SUM(CB66:CB73)</f>
        <v>0</v>
      </c>
      <c r="CC65" s="144">
        <f t="shared" si="52"/>
        <v>0</v>
      </c>
      <c r="CD65" s="144">
        <f t="shared" si="52"/>
        <v>0</v>
      </c>
      <c r="CE65" s="144">
        <f t="shared" si="52"/>
        <v>0</v>
      </c>
      <c r="CF65" s="144">
        <f t="shared" si="52"/>
        <v>0</v>
      </c>
      <c r="CG65" s="144">
        <f t="shared" si="52"/>
        <v>0</v>
      </c>
      <c r="CH65" s="144">
        <f t="shared" si="52"/>
        <v>0</v>
      </c>
      <c r="CI65" s="144">
        <f t="shared" si="52"/>
        <v>0</v>
      </c>
      <c r="CJ65" s="144">
        <f t="shared" si="52"/>
        <v>0</v>
      </c>
      <c r="CK65" s="144">
        <f t="shared" si="52"/>
        <v>0</v>
      </c>
      <c r="CL65" s="144">
        <f t="shared" si="52"/>
        <v>0</v>
      </c>
      <c r="CM65" s="144">
        <f t="shared" si="52"/>
        <v>1</v>
      </c>
    </row>
    <row r="66" spans="1:91" ht="12.75">
      <c r="A66" s="149" t="s">
        <v>256</v>
      </c>
      <c r="B66" s="123" t="s">
        <v>226</v>
      </c>
      <c r="C66" s="118"/>
      <c r="D66" s="118">
        <v>7</v>
      </c>
      <c r="E66" s="118"/>
      <c r="F66" s="118"/>
      <c r="G66" s="158"/>
      <c r="H66" s="138">
        <f t="shared" si="25"/>
        <v>51.85185185185185</v>
      </c>
      <c r="I66" s="123">
        <f>J66+N66</f>
        <v>108</v>
      </c>
      <c r="J66" s="123">
        <f aca="true" t="shared" si="53" ref="J66:J73">O66*O$6+P66*P$6+Q66*Q$6+R66*R$6+S66*S$6+T66*T$6+U66*U$6+V66*V$6+W66*W$6+X66*X$6+Y66*Y$6+Z66*Z$6</f>
        <v>56</v>
      </c>
      <c r="K66" s="123">
        <v>30</v>
      </c>
      <c r="L66" s="123">
        <v>12</v>
      </c>
      <c r="M66" s="123">
        <v>14</v>
      </c>
      <c r="N66" s="123">
        <v>52</v>
      </c>
      <c r="O66" s="123"/>
      <c r="P66" s="123"/>
      <c r="Q66" s="123"/>
      <c r="R66" s="123"/>
      <c r="S66" s="123"/>
      <c r="T66" s="123"/>
      <c r="U66" s="123">
        <v>4</v>
      </c>
      <c r="V66" s="123"/>
      <c r="W66" s="123"/>
      <c r="X66" s="123"/>
      <c r="Y66" s="123"/>
      <c r="Z66" s="123"/>
      <c r="AB66" s="147" t="str">
        <f aca="true" t="shared" si="54" ref="AB66:AM73">IF(ISERROR(SEARCH(AB$7,$C66,1)),"-",IF(COUNTIF($C66,AB$7)=1,1,IF(ISERROR(SEARCH(CONCATENATE(AB$7,","),$C66,1)),IF(ISERROR(SEARCH(CONCATENATE(",",AB$7),$C66,1)),"-",1),1)))</f>
        <v>-</v>
      </c>
      <c r="AC66" s="147" t="str">
        <f t="shared" si="54"/>
        <v>-</v>
      </c>
      <c r="AD66" s="147" t="str">
        <f t="shared" si="54"/>
        <v>-</v>
      </c>
      <c r="AE66" s="147" t="str">
        <f t="shared" si="54"/>
        <v>-</v>
      </c>
      <c r="AF66" s="147" t="str">
        <f t="shared" si="54"/>
        <v>-</v>
      </c>
      <c r="AG66" s="147" t="str">
        <f t="shared" si="54"/>
        <v>-</v>
      </c>
      <c r="AH66" s="147" t="str">
        <f t="shared" si="54"/>
        <v>-</v>
      </c>
      <c r="AI66" s="147" t="str">
        <f t="shared" si="54"/>
        <v>-</v>
      </c>
      <c r="AJ66" s="147" t="str">
        <f t="shared" si="54"/>
        <v>-</v>
      </c>
      <c r="AK66" s="147" t="str">
        <f t="shared" si="54"/>
        <v>-</v>
      </c>
      <c r="AL66" s="147" t="str">
        <f t="shared" si="54"/>
        <v>-</v>
      </c>
      <c r="AM66" s="147" t="str">
        <f t="shared" si="54"/>
        <v>-</v>
      </c>
      <c r="AO66" s="139" t="str">
        <f aca="true" t="shared" si="55" ref="AO66:AZ73">IF(ISERROR(SEARCH(AO$7,$D66,1)),"-",IF(COUNTIF($D66,AO$7)=1,1,IF(ISERROR(SEARCH(CONCATENATE(AO$7,","),$D66,1)),IF(ISERROR(SEARCH(CONCATENATE(",",AO$7),$D66,1)),"-",1),1)))</f>
        <v>-</v>
      </c>
      <c r="AP66" s="139" t="str">
        <f t="shared" si="55"/>
        <v>-</v>
      </c>
      <c r="AQ66" s="139" t="str">
        <f t="shared" si="55"/>
        <v>-</v>
      </c>
      <c r="AR66" s="139" t="str">
        <f t="shared" si="55"/>
        <v>-</v>
      </c>
      <c r="AS66" s="139" t="str">
        <f t="shared" si="55"/>
        <v>-</v>
      </c>
      <c r="AT66" s="139" t="str">
        <f t="shared" si="55"/>
        <v>-</v>
      </c>
      <c r="AU66" s="139">
        <f t="shared" si="55"/>
        <v>1</v>
      </c>
      <c r="AV66" s="139" t="str">
        <f t="shared" si="55"/>
        <v>-</v>
      </c>
      <c r="AW66" s="139" t="str">
        <f t="shared" si="55"/>
        <v>-</v>
      </c>
      <c r="AX66" s="139" t="str">
        <f t="shared" si="55"/>
        <v>-</v>
      </c>
      <c r="AY66" s="139" t="str">
        <f t="shared" si="55"/>
        <v>-</v>
      </c>
      <c r="AZ66" s="139" t="str">
        <f t="shared" si="55"/>
        <v>-</v>
      </c>
      <c r="BB66" s="139" t="str">
        <f aca="true" t="shared" si="56" ref="BB66:BM73">IF(ISERROR(SEARCH(BB$7,$E66,1)),"-",IF(COUNTIF($E66,BB$7)=1,1,IF(ISERROR(SEARCH(CONCATENATE(BB$7,","),$E66,1)),IF(ISERROR(SEARCH(CONCATENATE(",",BB$7),$E66,1)),"-",1),1)))</f>
        <v>-</v>
      </c>
      <c r="BC66" s="139" t="str">
        <f t="shared" si="56"/>
        <v>-</v>
      </c>
      <c r="BD66" s="139" t="str">
        <f t="shared" si="56"/>
        <v>-</v>
      </c>
      <c r="BE66" s="139" t="str">
        <f t="shared" si="56"/>
        <v>-</v>
      </c>
      <c r="BF66" s="139" t="str">
        <f t="shared" si="56"/>
        <v>-</v>
      </c>
      <c r="BG66" s="139" t="str">
        <f t="shared" si="56"/>
        <v>-</v>
      </c>
      <c r="BH66" s="139" t="str">
        <f t="shared" si="56"/>
        <v>-</v>
      </c>
      <c r="BI66" s="139" t="str">
        <f t="shared" si="56"/>
        <v>-</v>
      </c>
      <c r="BJ66" s="139" t="str">
        <f t="shared" si="56"/>
        <v>-</v>
      </c>
      <c r="BK66" s="139" t="str">
        <f t="shared" si="56"/>
        <v>-</v>
      </c>
      <c r="BL66" s="139" t="str">
        <f t="shared" si="56"/>
        <v>-</v>
      </c>
      <c r="BM66" s="139" t="str">
        <f t="shared" si="56"/>
        <v>-</v>
      </c>
      <c r="BO66" s="139" t="str">
        <f aca="true" t="shared" si="57" ref="BO66:BZ73">IF(ISERROR(SEARCH(BO$7,$F66,1)),"-",IF(COUNTIF($F66,BO$7)=1,1,IF(ISERROR(SEARCH(CONCATENATE(BO$7,","),$F66,1)),IF(ISERROR(SEARCH(CONCATENATE(",",BO$7),$F66,1)),"-",1),1)))</f>
        <v>-</v>
      </c>
      <c r="BP66" s="139" t="str">
        <f t="shared" si="57"/>
        <v>-</v>
      </c>
      <c r="BQ66" s="139" t="str">
        <f t="shared" si="57"/>
        <v>-</v>
      </c>
      <c r="BR66" s="139" t="str">
        <f t="shared" si="57"/>
        <v>-</v>
      </c>
      <c r="BS66" s="139" t="str">
        <f t="shared" si="57"/>
        <v>-</v>
      </c>
      <c r="BT66" s="139" t="str">
        <f t="shared" si="57"/>
        <v>-</v>
      </c>
      <c r="BU66" s="139" t="str">
        <f t="shared" si="57"/>
        <v>-</v>
      </c>
      <c r="BV66" s="139" t="str">
        <f t="shared" si="57"/>
        <v>-</v>
      </c>
      <c r="BW66" s="139" t="str">
        <f t="shared" si="57"/>
        <v>-</v>
      </c>
      <c r="BX66" s="139" t="str">
        <f t="shared" si="57"/>
        <v>-</v>
      </c>
      <c r="BY66" s="139" t="str">
        <f t="shared" si="57"/>
        <v>-</v>
      </c>
      <c r="BZ66" s="139" t="str">
        <f t="shared" si="57"/>
        <v>-</v>
      </c>
      <c r="CB66" s="139"/>
      <c r="CC66" s="139"/>
      <c r="CD66" s="139"/>
      <c r="CE66" s="139"/>
      <c r="CF66" s="139"/>
      <c r="CG66" s="139"/>
      <c r="CH66" s="139"/>
      <c r="CI66" s="139"/>
      <c r="CJ66" s="139"/>
      <c r="CK66" s="139"/>
      <c r="CL66" s="139"/>
      <c r="CM66" s="139"/>
    </row>
    <row r="67" spans="1:91" ht="12.75">
      <c r="A67" s="149" t="s">
        <v>257</v>
      </c>
      <c r="B67" s="123" t="s">
        <v>258</v>
      </c>
      <c r="C67" s="118"/>
      <c r="D67" s="118">
        <v>5</v>
      </c>
      <c r="E67" s="118"/>
      <c r="F67" s="118"/>
      <c r="G67" s="158"/>
      <c r="H67" s="138">
        <f t="shared" si="25"/>
        <v>59.25925925925925</v>
      </c>
      <c r="I67" s="123">
        <f>J67+N67</f>
        <v>54</v>
      </c>
      <c r="J67" s="123">
        <f t="shared" si="53"/>
        <v>32</v>
      </c>
      <c r="K67" s="123"/>
      <c r="L67" s="123">
        <v>32</v>
      </c>
      <c r="M67" s="123"/>
      <c r="N67" s="123">
        <v>22</v>
      </c>
      <c r="O67" s="123"/>
      <c r="P67" s="123"/>
      <c r="Q67" s="123"/>
      <c r="R67" s="123"/>
      <c r="S67" s="123">
        <v>4</v>
      </c>
      <c r="T67" s="123"/>
      <c r="U67" s="123"/>
      <c r="V67" s="123"/>
      <c r="W67" s="123"/>
      <c r="X67" s="123"/>
      <c r="Y67" s="123"/>
      <c r="Z67" s="123"/>
      <c r="AB67" s="147" t="str">
        <f t="shared" si="54"/>
        <v>-</v>
      </c>
      <c r="AC67" s="147" t="str">
        <f t="shared" si="54"/>
        <v>-</v>
      </c>
      <c r="AD67" s="147" t="str">
        <f t="shared" si="54"/>
        <v>-</v>
      </c>
      <c r="AE67" s="147" t="str">
        <f t="shared" si="54"/>
        <v>-</v>
      </c>
      <c r="AF67" s="147" t="str">
        <f t="shared" si="54"/>
        <v>-</v>
      </c>
      <c r="AG67" s="147" t="str">
        <f t="shared" si="54"/>
        <v>-</v>
      </c>
      <c r="AH67" s="147" t="str">
        <f t="shared" si="54"/>
        <v>-</v>
      </c>
      <c r="AI67" s="147" t="str">
        <f t="shared" si="54"/>
        <v>-</v>
      </c>
      <c r="AJ67" s="147" t="str">
        <f t="shared" si="54"/>
        <v>-</v>
      </c>
      <c r="AK67" s="147" t="str">
        <f t="shared" si="54"/>
        <v>-</v>
      </c>
      <c r="AL67" s="147" t="str">
        <f t="shared" si="54"/>
        <v>-</v>
      </c>
      <c r="AM67" s="147" t="str">
        <f t="shared" si="54"/>
        <v>-</v>
      </c>
      <c r="AO67" s="139" t="str">
        <f t="shared" si="55"/>
        <v>-</v>
      </c>
      <c r="AP67" s="139" t="str">
        <f t="shared" si="55"/>
        <v>-</v>
      </c>
      <c r="AQ67" s="139" t="str">
        <f t="shared" si="55"/>
        <v>-</v>
      </c>
      <c r="AR67" s="139" t="str">
        <f t="shared" si="55"/>
        <v>-</v>
      </c>
      <c r="AS67" s="139">
        <f t="shared" si="55"/>
        <v>1</v>
      </c>
      <c r="AT67" s="139" t="str">
        <f t="shared" si="55"/>
        <v>-</v>
      </c>
      <c r="AU67" s="139" t="str">
        <f t="shared" si="55"/>
        <v>-</v>
      </c>
      <c r="AV67" s="139" t="str">
        <f t="shared" si="55"/>
        <v>-</v>
      </c>
      <c r="AW67" s="139" t="str">
        <f t="shared" si="55"/>
        <v>-</v>
      </c>
      <c r="AX67" s="139" t="str">
        <f t="shared" si="55"/>
        <v>-</v>
      </c>
      <c r="AY67" s="139" t="str">
        <f t="shared" si="55"/>
        <v>-</v>
      </c>
      <c r="AZ67" s="139" t="str">
        <f t="shared" si="55"/>
        <v>-</v>
      </c>
      <c r="BB67" s="139" t="str">
        <f t="shared" si="56"/>
        <v>-</v>
      </c>
      <c r="BC67" s="139" t="str">
        <f t="shared" si="56"/>
        <v>-</v>
      </c>
      <c r="BD67" s="139" t="str">
        <f t="shared" si="56"/>
        <v>-</v>
      </c>
      <c r="BE67" s="139" t="str">
        <f t="shared" si="56"/>
        <v>-</v>
      </c>
      <c r="BF67" s="139" t="str">
        <f t="shared" si="56"/>
        <v>-</v>
      </c>
      <c r="BG67" s="139" t="str">
        <f t="shared" si="56"/>
        <v>-</v>
      </c>
      <c r="BH67" s="139" t="str">
        <f t="shared" si="56"/>
        <v>-</v>
      </c>
      <c r="BI67" s="139" t="str">
        <f t="shared" si="56"/>
        <v>-</v>
      </c>
      <c r="BJ67" s="139" t="str">
        <f t="shared" si="56"/>
        <v>-</v>
      </c>
      <c r="BK67" s="139" t="str">
        <f t="shared" si="56"/>
        <v>-</v>
      </c>
      <c r="BL67" s="139" t="str">
        <f t="shared" si="56"/>
        <v>-</v>
      </c>
      <c r="BM67" s="139" t="str">
        <f t="shared" si="56"/>
        <v>-</v>
      </c>
      <c r="BO67" s="139" t="str">
        <f t="shared" si="57"/>
        <v>-</v>
      </c>
      <c r="BP67" s="139" t="str">
        <f t="shared" si="57"/>
        <v>-</v>
      </c>
      <c r="BQ67" s="139" t="str">
        <f t="shared" si="57"/>
        <v>-</v>
      </c>
      <c r="BR67" s="139" t="str">
        <f t="shared" si="57"/>
        <v>-</v>
      </c>
      <c r="BS67" s="139" t="str">
        <f t="shared" si="57"/>
        <v>-</v>
      </c>
      <c r="BT67" s="139" t="str">
        <f t="shared" si="57"/>
        <v>-</v>
      </c>
      <c r="BU67" s="139" t="str">
        <f t="shared" si="57"/>
        <v>-</v>
      </c>
      <c r="BV67" s="139" t="str">
        <f t="shared" si="57"/>
        <v>-</v>
      </c>
      <c r="BW67" s="139" t="str">
        <f t="shared" si="57"/>
        <v>-</v>
      </c>
      <c r="BX67" s="139" t="str">
        <f t="shared" si="57"/>
        <v>-</v>
      </c>
      <c r="BY67" s="139" t="str">
        <f t="shared" si="57"/>
        <v>-</v>
      </c>
      <c r="BZ67" s="139" t="str">
        <f t="shared" si="57"/>
        <v>-</v>
      </c>
      <c r="CB67" s="139"/>
      <c r="CC67" s="139"/>
      <c r="CD67" s="139"/>
      <c r="CE67" s="139"/>
      <c r="CF67" s="139"/>
      <c r="CG67" s="139"/>
      <c r="CH67" s="139"/>
      <c r="CI67" s="139"/>
      <c r="CJ67" s="139"/>
      <c r="CK67" s="139"/>
      <c r="CL67" s="139"/>
      <c r="CM67" s="139"/>
    </row>
    <row r="68" spans="1:91" ht="12.75">
      <c r="A68" s="149" t="s">
        <v>259</v>
      </c>
      <c r="B68" s="148" t="s">
        <v>260</v>
      </c>
      <c r="C68" s="118"/>
      <c r="D68" s="118"/>
      <c r="E68" s="118"/>
      <c r="F68" s="118"/>
      <c r="G68" s="118"/>
      <c r="H68" s="138"/>
      <c r="I68" s="123"/>
      <c r="J68" s="123">
        <f t="shared" si="53"/>
        <v>0</v>
      </c>
      <c r="K68" s="123"/>
      <c r="L68" s="123"/>
      <c r="M68" s="123"/>
      <c r="N68" s="123"/>
      <c r="O68" s="123"/>
      <c r="P68" s="123"/>
      <c r="Q68" s="123"/>
      <c r="R68" s="123"/>
      <c r="S68" s="123"/>
      <c r="T68" s="123"/>
      <c r="U68" s="123"/>
      <c r="V68" s="123"/>
      <c r="W68" s="123"/>
      <c r="X68" s="123"/>
      <c r="Y68" s="123"/>
      <c r="Z68" s="123"/>
      <c r="AB68" s="147" t="str">
        <f t="shared" si="54"/>
        <v>-</v>
      </c>
      <c r="AC68" s="147" t="str">
        <f t="shared" si="54"/>
        <v>-</v>
      </c>
      <c r="AD68" s="147" t="str">
        <f t="shared" si="54"/>
        <v>-</v>
      </c>
      <c r="AE68" s="147" t="str">
        <f t="shared" si="54"/>
        <v>-</v>
      </c>
      <c r="AF68" s="147" t="str">
        <f t="shared" si="54"/>
        <v>-</v>
      </c>
      <c r="AG68" s="147" t="str">
        <f t="shared" si="54"/>
        <v>-</v>
      </c>
      <c r="AH68" s="147" t="str">
        <f t="shared" si="54"/>
        <v>-</v>
      </c>
      <c r="AI68" s="147" t="str">
        <f t="shared" si="54"/>
        <v>-</v>
      </c>
      <c r="AJ68" s="147" t="str">
        <f t="shared" si="54"/>
        <v>-</v>
      </c>
      <c r="AK68" s="147" t="str">
        <f t="shared" si="54"/>
        <v>-</v>
      </c>
      <c r="AL68" s="147" t="str">
        <f t="shared" si="54"/>
        <v>-</v>
      </c>
      <c r="AM68" s="147" t="str">
        <f t="shared" si="54"/>
        <v>-</v>
      </c>
      <c r="AO68" s="139" t="str">
        <f t="shared" si="55"/>
        <v>-</v>
      </c>
      <c r="AP68" s="139" t="str">
        <f t="shared" si="55"/>
        <v>-</v>
      </c>
      <c r="AQ68" s="139" t="str">
        <f t="shared" si="55"/>
        <v>-</v>
      </c>
      <c r="AR68" s="139" t="str">
        <f t="shared" si="55"/>
        <v>-</v>
      </c>
      <c r="AS68" s="139" t="str">
        <f t="shared" si="55"/>
        <v>-</v>
      </c>
      <c r="AT68" s="139" t="str">
        <f t="shared" si="55"/>
        <v>-</v>
      </c>
      <c r="AU68" s="139" t="str">
        <f t="shared" si="55"/>
        <v>-</v>
      </c>
      <c r="AV68" s="139" t="str">
        <f t="shared" si="55"/>
        <v>-</v>
      </c>
      <c r="AW68" s="139" t="str">
        <f t="shared" si="55"/>
        <v>-</v>
      </c>
      <c r="AX68" s="139" t="str">
        <f t="shared" si="55"/>
        <v>-</v>
      </c>
      <c r="AY68" s="139" t="str">
        <f t="shared" si="55"/>
        <v>-</v>
      </c>
      <c r="AZ68" s="139" t="str">
        <f t="shared" si="55"/>
        <v>-</v>
      </c>
      <c r="BB68" s="139" t="str">
        <f t="shared" si="56"/>
        <v>-</v>
      </c>
      <c r="BC68" s="139" t="str">
        <f t="shared" si="56"/>
        <v>-</v>
      </c>
      <c r="BD68" s="139" t="str">
        <f t="shared" si="56"/>
        <v>-</v>
      </c>
      <c r="BE68" s="139" t="str">
        <f t="shared" si="56"/>
        <v>-</v>
      </c>
      <c r="BF68" s="139" t="str">
        <f t="shared" si="56"/>
        <v>-</v>
      </c>
      <c r="BG68" s="139" t="str">
        <f t="shared" si="56"/>
        <v>-</v>
      </c>
      <c r="BH68" s="139" t="str">
        <f t="shared" si="56"/>
        <v>-</v>
      </c>
      <c r="BI68" s="139" t="str">
        <f t="shared" si="56"/>
        <v>-</v>
      </c>
      <c r="BJ68" s="139" t="str">
        <f t="shared" si="56"/>
        <v>-</v>
      </c>
      <c r="BK68" s="139" t="str">
        <f t="shared" si="56"/>
        <v>-</v>
      </c>
      <c r="BL68" s="139" t="str">
        <f t="shared" si="56"/>
        <v>-</v>
      </c>
      <c r="BM68" s="139" t="str">
        <f t="shared" si="56"/>
        <v>-</v>
      </c>
      <c r="BO68" s="139" t="str">
        <f t="shared" si="57"/>
        <v>-</v>
      </c>
      <c r="BP68" s="139" t="str">
        <f t="shared" si="57"/>
        <v>-</v>
      </c>
      <c r="BQ68" s="139" t="str">
        <f t="shared" si="57"/>
        <v>-</v>
      </c>
      <c r="BR68" s="139" t="str">
        <f t="shared" si="57"/>
        <v>-</v>
      </c>
      <c r="BS68" s="139" t="str">
        <f t="shared" si="57"/>
        <v>-</v>
      </c>
      <c r="BT68" s="139" t="str">
        <f t="shared" si="57"/>
        <v>-</v>
      </c>
      <c r="BU68" s="139" t="str">
        <f t="shared" si="57"/>
        <v>-</v>
      </c>
      <c r="BV68" s="139" t="str">
        <f t="shared" si="57"/>
        <v>-</v>
      </c>
      <c r="BW68" s="139" t="str">
        <f t="shared" si="57"/>
        <v>-</v>
      </c>
      <c r="BX68" s="139" t="str">
        <f t="shared" si="57"/>
        <v>-</v>
      </c>
      <c r="BY68" s="139" t="str">
        <f t="shared" si="57"/>
        <v>-</v>
      </c>
      <c r="BZ68" s="139" t="str">
        <f t="shared" si="57"/>
        <v>-</v>
      </c>
      <c r="CB68" s="139"/>
      <c r="CC68" s="139"/>
      <c r="CD68" s="139"/>
      <c r="CE68" s="139"/>
      <c r="CF68" s="139"/>
      <c r="CG68" s="139"/>
      <c r="CH68" s="139"/>
      <c r="CI68" s="139"/>
      <c r="CJ68" s="139"/>
      <c r="CK68" s="139"/>
      <c r="CL68" s="139"/>
      <c r="CM68" s="139"/>
    </row>
    <row r="69" spans="1:91" ht="12.75">
      <c r="A69" s="149"/>
      <c r="B69" s="123" t="s">
        <v>261</v>
      </c>
      <c r="C69" s="118">
        <v>10</v>
      </c>
      <c r="D69" s="118">
        <v>11</v>
      </c>
      <c r="E69" s="118">
        <v>11</v>
      </c>
      <c r="F69" s="118">
        <v>10</v>
      </c>
      <c r="G69" s="154"/>
      <c r="H69" s="138">
        <f aca="true" t="shared" si="58" ref="H69:H75">J69/I69*100</f>
        <v>62.96296296296296</v>
      </c>
      <c r="I69" s="123">
        <f>J69+N69</f>
        <v>162</v>
      </c>
      <c r="J69" s="123">
        <f t="shared" si="53"/>
        <v>102</v>
      </c>
      <c r="K69" s="123">
        <v>60</v>
      </c>
      <c r="L69" s="123">
        <v>16</v>
      </c>
      <c r="M69" s="123">
        <v>26</v>
      </c>
      <c r="N69" s="123">
        <v>60</v>
      </c>
      <c r="O69" s="123"/>
      <c r="P69" s="123"/>
      <c r="Q69" s="123"/>
      <c r="R69" s="123"/>
      <c r="S69" s="123"/>
      <c r="T69" s="123"/>
      <c r="U69" s="123"/>
      <c r="V69" s="123"/>
      <c r="W69" s="123"/>
      <c r="X69" s="123">
        <v>5</v>
      </c>
      <c r="Y69" s="123">
        <v>4</v>
      </c>
      <c r="Z69" s="123"/>
      <c r="AB69" s="147" t="str">
        <f t="shared" si="54"/>
        <v>-</v>
      </c>
      <c r="AC69" s="147" t="str">
        <f t="shared" si="54"/>
        <v>-</v>
      </c>
      <c r="AD69" s="147" t="str">
        <f t="shared" si="54"/>
        <v>-</v>
      </c>
      <c r="AE69" s="147" t="str">
        <f t="shared" si="54"/>
        <v>-</v>
      </c>
      <c r="AF69" s="147" t="str">
        <f t="shared" si="54"/>
        <v>-</v>
      </c>
      <c r="AG69" s="147" t="str">
        <f t="shared" si="54"/>
        <v>-</v>
      </c>
      <c r="AH69" s="147" t="str">
        <f t="shared" si="54"/>
        <v>-</v>
      </c>
      <c r="AI69" s="147" t="str">
        <f t="shared" si="54"/>
        <v>-</v>
      </c>
      <c r="AJ69" s="147" t="str">
        <f t="shared" si="54"/>
        <v>-</v>
      </c>
      <c r="AK69" s="147">
        <f t="shared" si="54"/>
        <v>1</v>
      </c>
      <c r="AL69" s="147" t="str">
        <f t="shared" si="54"/>
        <v>-</v>
      </c>
      <c r="AM69" s="147" t="str">
        <f t="shared" si="54"/>
        <v>-</v>
      </c>
      <c r="AO69" s="139" t="str">
        <f t="shared" si="55"/>
        <v>-</v>
      </c>
      <c r="AP69" s="139" t="str">
        <f t="shared" si="55"/>
        <v>-</v>
      </c>
      <c r="AQ69" s="139" t="str">
        <f t="shared" si="55"/>
        <v>-</v>
      </c>
      <c r="AR69" s="139" t="str">
        <f t="shared" si="55"/>
        <v>-</v>
      </c>
      <c r="AS69" s="139" t="str">
        <f t="shared" si="55"/>
        <v>-</v>
      </c>
      <c r="AT69" s="139" t="str">
        <f t="shared" si="55"/>
        <v>-</v>
      </c>
      <c r="AU69" s="139" t="str">
        <f t="shared" si="55"/>
        <v>-</v>
      </c>
      <c r="AV69" s="139" t="str">
        <f t="shared" si="55"/>
        <v>-</v>
      </c>
      <c r="AW69" s="139" t="str">
        <f t="shared" si="55"/>
        <v>-</v>
      </c>
      <c r="AX69" s="139" t="str">
        <f t="shared" si="55"/>
        <v>-</v>
      </c>
      <c r="AY69" s="139">
        <f t="shared" si="55"/>
        <v>1</v>
      </c>
      <c r="AZ69" s="139" t="str">
        <f t="shared" si="55"/>
        <v>-</v>
      </c>
      <c r="BB69" s="139" t="str">
        <f t="shared" si="56"/>
        <v>-</v>
      </c>
      <c r="BC69" s="139" t="str">
        <f t="shared" si="56"/>
        <v>-</v>
      </c>
      <c r="BD69" s="139" t="str">
        <f t="shared" si="56"/>
        <v>-</v>
      </c>
      <c r="BE69" s="139" t="str">
        <f t="shared" si="56"/>
        <v>-</v>
      </c>
      <c r="BF69" s="139" t="str">
        <f t="shared" si="56"/>
        <v>-</v>
      </c>
      <c r="BG69" s="139" t="str">
        <f t="shared" si="56"/>
        <v>-</v>
      </c>
      <c r="BH69" s="139" t="str">
        <f t="shared" si="56"/>
        <v>-</v>
      </c>
      <c r="BI69" s="139" t="str">
        <f t="shared" si="56"/>
        <v>-</v>
      </c>
      <c r="BJ69" s="139" t="str">
        <f t="shared" si="56"/>
        <v>-</v>
      </c>
      <c r="BK69" s="139" t="str">
        <f t="shared" si="56"/>
        <v>-</v>
      </c>
      <c r="BL69" s="139">
        <f t="shared" si="56"/>
        <v>1</v>
      </c>
      <c r="BM69" s="139" t="str">
        <f t="shared" si="56"/>
        <v>-</v>
      </c>
      <c r="BO69" s="139" t="str">
        <f t="shared" si="57"/>
        <v>-</v>
      </c>
      <c r="BP69" s="139" t="str">
        <f t="shared" si="57"/>
        <v>-</v>
      </c>
      <c r="BQ69" s="139" t="str">
        <f t="shared" si="57"/>
        <v>-</v>
      </c>
      <c r="BR69" s="139" t="str">
        <f t="shared" si="57"/>
        <v>-</v>
      </c>
      <c r="BS69" s="139" t="str">
        <f t="shared" si="57"/>
        <v>-</v>
      </c>
      <c r="BT69" s="139" t="str">
        <f t="shared" si="57"/>
        <v>-</v>
      </c>
      <c r="BU69" s="139" t="str">
        <f t="shared" si="57"/>
        <v>-</v>
      </c>
      <c r="BV69" s="139" t="str">
        <f t="shared" si="57"/>
        <v>-</v>
      </c>
      <c r="BW69" s="139" t="str">
        <f t="shared" si="57"/>
        <v>-</v>
      </c>
      <c r="BX69" s="139">
        <f t="shared" si="57"/>
        <v>1</v>
      </c>
      <c r="BY69" s="139" t="str">
        <f t="shared" si="57"/>
        <v>-</v>
      </c>
      <c r="BZ69" s="139" t="str">
        <f t="shared" si="57"/>
        <v>-</v>
      </c>
      <c r="CB69" s="139"/>
      <c r="CC69" s="139"/>
      <c r="CD69" s="139"/>
      <c r="CE69" s="139"/>
      <c r="CF69" s="139"/>
      <c r="CG69" s="139"/>
      <c r="CH69" s="139"/>
      <c r="CI69" s="139"/>
      <c r="CJ69" s="139"/>
      <c r="CK69" s="139"/>
      <c r="CL69" s="139"/>
      <c r="CM69" s="139"/>
    </row>
    <row r="70" spans="1:91" ht="12.75">
      <c r="A70" s="149"/>
      <c r="B70" s="123" t="s">
        <v>262</v>
      </c>
      <c r="C70" s="118"/>
      <c r="D70" s="118">
        <v>12</v>
      </c>
      <c r="E70" s="118"/>
      <c r="F70" s="154"/>
      <c r="G70" s="149" t="s">
        <v>263</v>
      </c>
      <c r="H70" s="138">
        <f t="shared" si="58"/>
        <v>61.111111111111114</v>
      </c>
      <c r="I70" s="123">
        <f>J70+N70</f>
        <v>54</v>
      </c>
      <c r="J70" s="123">
        <f t="shared" si="53"/>
        <v>33</v>
      </c>
      <c r="K70" s="123">
        <v>23</v>
      </c>
      <c r="L70" s="123"/>
      <c r="M70" s="123">
        <v>10</v>
      </c>
      <c r="N70" s="123">
        <v>21</v>
      </c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>
        <v>3</v>
      </c>
      <c r="AB70" s="147" t="str">
        <f t="shared" si="54"/>
        <v>-</v>
      </c>
      <c r="AC70" s="147" t="str">
        <f t="shared" si="54"/>
        <v>-</v>
      </c>
      <c r="AD70" s="147" t="str">
        <f t="shared" si="54"/>
        <v>-</v>
      </c>
      <c r="AE70" s="147" t="str">
        <f t="shared" si="54"/>
        <v>-</v>
      </c>
      <c r="AF70" s="147" t="str">
        <f t="shared" si="54"/>
        <v>-</v>
      </c>
      <c r="AG70" s="147" t="str">
        <f t="shared" si="54"/>
        <v>-</v>
      </c>
      <c r="AH70" s="147" t="str">
        <f t="shared" si="54"/>
        <v>-</v>
      </c>
      <c r="AI70" s="147" t="str">
        <f t="shared" si="54"/>
        <v>-</v>
      </c>
      <c r="AJ70" s="147" t="str">
        <f t="shared" si="54"/>
        <v>-</v>
      </c>
      <c r="AK70" s="147" t="str">
        <f t="shared" si="54"/>
        <v>-</v>
      </c>
      <c r="AL70" s="147" t="str">
        <f t="shared" si="54"/>
        <v>-</v>
      </c>
      <c r="AM70" s="147" t="str">
        <f t="shared" si="54"/>
        <v>-</v>
      </c>
      <c r="AO70" s="139" t="str">
        <f t="shared" si="55"/>
        <v>-</v>
      </c>
      <c r="AP70" s="139" t="str">
        <f t="shared" si="55"/>
        <v>-</v>
      </c>
      <c r="AQ70" s="139" t="str">
        <f t="shared" si="55"/>
        <v>-</v>
      </c>
      <c r="AR70" s="139" t="str">
        <f t="shared" si="55"/>
        <v>-</v>
      </c>
      <c r="AS70" s="139" t="str">
        <f t="shared" si="55"/>
        <v>-</v>
      </c>
      <c r="AT70" s="139" t="str">
        <f t="shared" si="55"/>
        <v>-</v>
      </c>
      <c r="AU70" s="139" t="str">
        <f t="shared" si="55"/>
        <v>-</v>
      </c>
      <c r="AV70" s="139" t="str">
        <f t="shared" si="55"/>
        <v>-</v>
      </c>
      <c r="AW70" s="139" t="str">
        <f t="shared" si="55"/>
        <v>-</v>
      </c>
      <c r="AX70" s="139" t="str">
        <f t="shared" si="55"/>
        <v>-</v>
      </c>
      <c r="AY70" s="139" t="str">
        <f t="shared" si="55"/>
        <v>-</v>
      </c>
      <c r="AZ70" s="139">
        <f t="shared" si="55"/>
        <v>1</v>
      </c>
      <c r="BB70" s="139" t="str">
        <f t="shared" si="56"/>
        <v>-</v>
      </c>
      <c r="BC70" s="139" t="str">
        <f t="shared" si="56"/>
        <v>-</v>
      </c>
      <c r="BD70" s="139" t="str">
        <f t="shared" si="56"/>
        <v>-</v>
      </c>
      <c r="BE70" s="139" t="str">
        <f t="shared" si="56"/>
        <v>-</v>
      </c>
      <c r="BF70" s="139" t="str">
        <f t="shared" si="56"/>
        <v>-</v>
      </c>
      <c r="BG70" s="139" t="str">
        <f t="shared" si="56"/>
        <v>-</v>
      </c>
      <c r="BH70" s="139" t="str">
        <f t="shared" si="56"/>
        <v>-</v>
      </c>
      <c r="BI70" s="139" t="str">
        <f t="shared" si="56"/>
        <v>-</v>
      </c>
      <c r="BJ70" s="139" t="str">
        <f t="shared" si="56"/>
        <v>-</v>
      </c>
      <c r="BK70" s="139" t="str">
        <f t="shared" si="56"/>
        <v>-</v>
      </c>
      <c r="BL70" s="139" t="str">
        <f t="shared" si="56"/>
        <v>-</v>
      </c>
      <c r="BM70" s="139" t="str">
        <f t="shared" si="56"/>
        <v>-</v>
      </c>
      <c r="BO70" s="139" t="str">
        <f t="shared" si="57"/>
        <v>-</v>
      </c>
      <c r="BP70" s="139" t="str">
        <f t="shared" si="57"/>
        <v>-</v>
      </c>
      <c r="BQ70" s="139" t="str">
        <f t="shared" si="57"/>
        <v>-</v>
      </c>
      <c r="BR70" s="139" t="str">
        <f t="shared" si="57"/>
        <v>-</v>
      </c>
      <c r="BS70" s="139" t="str">
        <f t="shared" si="57"/>
        <v>-</v>
      </c>
      <c r="BT70" s="139" t="str">
        <f t="shared" si="57"/>
        <v>-</v>
      </c>
      <c r="BU70" s="139" t="str">
        <f t="shared" si="57"/>
        <v>-</v>
      </c>
      <c r="BV70" s="139" t="str">
        <f t="shared" si="57"/>
        <v>-</v>
      </c>
      <c r="BW70" s="139" t="str">
        <f t="shared" si="57"/>
        <v>-</v>
      </c>
      <c r="BX70" s="139" t="str">
        <f t="shared" si="57"/>
        <v>-</v>
      </c>
      <c r="BY70" s="139" t="str">
        <f t="shared" si="57"/>
        <v>-</v>
      </c>
      <c r="BZ70" s="139" t="str">
        <f t="shared" si="57"/>
        <v>-</v>
      </c>
      <c r="CB70" s="139"/>
      <c r="CC70" s="139"/>
      <c r="CD70" s="139"/>
      <c r="CE70" s="139"/>
      <c r="CF70" s="139"/>
      <c r="CG70" s="139"/>
      <c r="CH70" s="139"/>
      <c r="CI70" s="139"/>
      <c r="CJ70" s="139"/>
      <c r="CK70" s="139"/>
      <c r="CL70" s="139"/>
      <c r="CM70" s="139">
        <v>1</v>
      </c>
    </row>
    <row r="71" spans="1:91" ht="12.75">
      <c r="A71" s="149"/>
      <c r="B71" s="123" t="s">
        <v>264</v>
      </c>
      <c r="C71" s="118">
        <v>12</v>
      </c>
      <c r="D71" s="118">
        <v>11</v>
      </c>
      <c r="E71" s="118">
        <v>12</v>
      </c>
      <c r="F71" s="118">
        <v>11</v>
      </c>
      <c r="G71" s="154"/>
      <c r="H71" s="138">
        <f t="shared" si="58"/>
        <v>59.72222222222222</v>
      </c>
      <c r="I71" s="123">
        <f>J71+N71</f>
        <v>216</v>
      </c>
      <c r="J71" s="123">
        <f t="shared" si="53"/>
        <v>129</v>
      </c>
      <c r="K71" s="123">
        <v>79</v>
      </c>
      <c r="L71" s="123">
        <v>16</v>
      </c>
      <c r="M71" s="123">
        <v>34</v>
      </c>
      <c r="N71" s="123">
        <v>87</v>
      </c>
      <c r="O71" s="123"/>
      <c r="P71" s="123"/>
      <c r="Q71" s="123"/>
      <c r="R71" s="123"/>
      <c r="S71" s="123"/>
      <c r="T71" s="123"/>
      <c r="U71" s="123"/>
      <c r="V71" s="123"/>
      <c r="W71" s="123"/>
      <c r="X71" s="123">
        <v>3</v>
      </c>
      <c r="Y71" s="123">
        <v>4</v>
      </c>
      <c r="Z71" s="123">
        <v>5</v>
      </c>
      <c r="AB71" s="147" t="str">
        <f t="shared" si="54"/>
        <v>-</v>
      </c>
      <c r="AC71" s="147" t="str">
        <f t="shared" si="54"/>
        <v>-</v>
      </c>
      <c r="AD71" s="147" t="str">
        <f t="shared" si="54"/>
        <v>-</v>
      </c>
      <c r="AE71" s="147" t="str">
        <f t="shared" si="54"/>
        <v>-</v>
      </c>
      <c r="AF71" s="147" t="str">
        <f t="shared" si="54"/>
        <v>-</v>
      </c>
      <c r="AG71" s="147" t="str">
        <f t="shared" si="54"/>
        <v>-</v>
      </c>
      <c r="AH71" s="147" t="str">
        <f t="shared" si="54"/>
        <v>-</v>
      </c>
      <c r="AI71" s="147" t="str">
        <f t="shared" si="54"/>
        <v>-</v>
      </c>
      <c r="AJ71" s="147" t="str">
        <f t="shared" si="54"/>
        <v>-</v>
      </c>
      <c r="AK71" s="147" t="str">
        <f t="shared" si="54"/>
        <v>-</v>
      </c>
      <c r="AL71" s="147" t="str">
        <f t="shared" si="54"/>
        <v>-</v>
      </c>
      <c r="AM71" s="147">
        <f t="shared" si="54"/>
        <v>1</v>
      </c>
      <c r="AO71" s="139" t="str">
        <f t="shared" si="55"/>
        <v>-</v>
      </c>
      <c r="AP71" s="139" t="str">
        <f t="shared" si="55"/>
        <v>-</v>
      </c>
      <c r="AQ71" s="139" t="str">
        <f t="shared" si="55"/>
        <v>-</v>
      </c>
      <c r="AR71" s="139" t="str">
        <f t="shared" si="55"/>
        <v>-</v>
      </c>
      <c r="AS71" s="139" t="str">
        <f t="shared" si="55"/>
        <v>-</v>
      </c>
      <c r="AT71" s="139" t="str">
        <f t="shared" si="55"/>
        <v>-</v>
      </c>
      <c r="AU71" s="139" t="str">
        <f t="shared" si="55"/>
        <v>-</v>
      </c>
      <c r="AV71" s="139" t="str">
        <f t="shared" si="55"/>
        <v>-</v>
      </c>
      <c r="AW71" s="139" t="str">
        <f t="shared" si="55"/>
        <v>-</v>
      </c>
      <c r="AX71" s="139" t="str">
        <f t="shared" si="55"/>
        <v>-</v>
      </c>
      <c r="AY71" s="139">
        <f t="shared" si="55"/>
        <v>1</v>
      </c>
      <c r="AZ71" s="139" t="str">
        <f t="shared" si="55"/>
        <v>-</v>
      </c>
      <c r="BB71" s="139" t="str">
        <f t="shared" si="56"/>
        <v>-</v>
      </c>
      <c r="BC71" s="139" t="str">
        <f t="shared" si="56"/>
        <v>-</v>
      </c>
      <c r="BD71" s="139" t="str">
        <f t="shared" si="56"/>
        <v>-</v>
      </c>
      <c r="BE71" s="139" t="str">
        <f t="shared" si="56"/>
        <v>-</v>
      </c>
      <c r="BF71" s="139" t="str">
        <f t="shared" si="56"/>
        <v>-</v>
      </c>
      <c r="BG71" s="139" t="str">
        <f t="shared" si="56"/>
        <v>-</v>
      </c>
      <c r="BH71" s="139" t="str">
        <f t="shared" si="56"/>
        <v>-</v>
      </c>
      <c r="BI71" s="139" t="str">
        <f t="shared" si="56"/>
        <v>-</v>
      </c>
      <c r="BJ71" s="139" t="str">
        <f t="shared" si="56"/>
        <v>-</v>
      </c>
      <c r="BK71" s="139" t="str">
        <f t="shared" si="56"/>
        <v>-</v>
      </c>
      <c r="BL71" s="139" t="str">
        <f t="shared" si="56"/>
        <v>-</v>
      </c>
      <c r="BM71" s="139">
        <f t="shared" si="56"/>
        <v>1</v>
      </c>
      <c r="BO71" s="139" t="str">
        <f t="shared" si="57"/>
        <v>-</v>
      </c>
      <c r="BP71" s="139" t="str">
        <f t="shared" si="57"/>
        <v>-</v>
      </c>
      <c r="BQ71" s="139" t="str">
        <f t="shared" si="57"/>
        <v>-</v>
      </c>
      <c r="BR71" s="139" t="str">
        <f t="shared" si="57"/>
        <v>-</v>
      </c>
      <c r="BS71" s="139" t="str">
        <f t="shared" si="57"/>
        <v>-</v>
      </c>
      <c r="BT71" s="139" t="str">
        <f t="shared" si="57"/>
        <v>-</v>
      </c>
      <c r="BU71" s="139" t="str">
        <f t="shared" si="57"/>
        <v>-</v>
      </c>
      <c r="BV71" s="139" t="str">
        <f t="shared" si="57"/>
        <v>-</v>
      </c>
      <c r="BW71" s="139" t="str">
        <f t="shared" si="57"/>
        <v>-</v>
      </c>
      <c r="BX71" s="139" t="str">
        <f t="shared" si="57"/>
        <v>-</v>
      </c>
      <c r="BY71" s="139">
        <f t="shared" si="57"/>
        <v>1</v>
      </c>
      <c r="BZ71" s="139" t="str">
        <f t="shared" si="57"/>
        <v>-</v>
      </c>
      <c r="CB71" s="139"/>
      <c r="CC71" s="139"/>
      <c r="CD71" s="139"/>
      <c r="CE71" s="139"/>
      <c r="CF71" s="139"/>
      <c r="CG71" s="139"/>
      <c r="CH71" s="139"/>
      <c r="CI71" s="139"/>
      <c r="CJ71" s="139"/>
      <c r="CK71" s="139"/>
      <c r="CL71" s="139"/>
      <c r="CM71" s="139"/>
    </row>
    <row r="72" spans="1:91" ht="12.75">
      <c r="A72" s="149" t="s">
        <v>265</v>
      </c>
      <c r="B72" s="123" t="s">
        <v>266</v>
      </c>
      <c r="C72" s="118">
        <v>10</v>
      </c>
      <c r="D72" s="118"/>
      <c r="E72" s="118">
        <v>10</v>
      </c>
      <c r="F72" s="118"/>
      <c r="G72" s="154"/>
      <c r="H72" s="138">
        <f t="shared" si="58"/>
        <v>60.49382716049383</v>
      </c>
      <c r="I72" s="123">
        <f>J72+N72</f>
        <v>162</v>
      </c>
      <c r="J72" s="123">
        <f t="shared" si="53"/>
        <v>98</v>
      </c>
      <c r="K72" s="123">
        <v>58</v>
      </c>
      <c r="L72" s="123">
        <v>14</v>
      </c>
      <c r="M72" s="123">
        <v>26</v>
      </c>
      <c r="N72" s="123">
        <v>64</v>
      </c>
      <c r="O72" s="123"/>
      <c r="P72" s="123"/>
      <c r="Q72" s="123"/>
      <c r="R72" s="123"/>
      <c r="S72" s="123"/>
      <c r="T72" s="123"/>
      <c r="U72" s="123"/>
      <c r="V72" s="123"/>
      <c r="W72" s="123"/>
      <c r="X72" s="123">
        <v>7</v>
      </c>
      <c r="Y72" s="123"/>
      <c r="Z72" s="123"/>
      <c r="AB72" s="147" t="str">
        <f t="shared" si="54"/>
        <v>-</v>
      </c>
      <c r="AC72" s="147" t="str">
        <f t="shared" si="54"/>
        <v>-</v>
      </c>
      <c r="AD72" s="147" t="str">
        <f t="shared" si="54"/>
        <v>-</v>
      </c>
      <c r="AE72" s="147" t="str">
        <f t="shared" si="54"/>
        <v>-</v>
      </c>
      <c r="AF72" s="147" t="str">
        <f t="shared" si="54"/>
        <v>-</v>
      </c>
      <c r="AG72" s="147" t="str">
        <f t="shared" si="54"/>
        <v>-</v>
      </c>
      <c r="AH72" s="147" t="str">
        <f t="shared" si="54"/>
        <v>-</v>
      </c>
      <c r="AI72" s="147" t="str">
        <f t="shared" si="54"/>
        <v>-</v>
      </c>
      <c r="AJ72" s="147" t="str">
        <f t="shared" si="54"/>
        <v>-</v>
      </c>
      <c r="AK72" s="147">
        <f t="shared" si="54"/>
        <v>1</v>
      </c>
      <c r="AL72" s="147" t="str">
        <f t="shared" si="54"/>
        <v>-</v>
      </c>
      <c r="AM72" s="147" t="str">
        <f t="shared" si="54"/>
        <v>-</v>
      </c>
      <c r="AO72" s="139" t="str">
        <f t="shared" si="55"/>
        <v>-</v>
      </c>
      <c r="AP72" s="139" t="str">
        <f t="shared" si="55"/>
        <v>-</v>
      </c>
      <c r="AQ72" s="139" t="str">
        <f t="shared" si="55"/>
        <v>-</v>
      </c>
      <c r="AR72" s="139" t="str">
        <f t="shared" si="55"/>
        <v>-</v>
      </c>
      <c r="AS72" s="139" t="str">
        <f t="shared" si="55"/>
        <v>-</v>
      </c>
      <c r="AT72" s="139" t="str">
        <f t="shared" si="55"/>
        <v>-</v>
      </c>
      <c r="AU72" s="139" t="str">
        <f t="shared" si="55"/>
        <v>-</v>
      </c>
      <c r="AV72" s="139" t="str">
        <f t="shared" si="55"/>
        <v>-</v>
      </c>
      <c r="AW72" s="139" t="str">
        <f t="shared" si="55"/>
        <v>-</v>
      </c>
      <c r="AX72" s="139" t="str">
        <f t="shared" si="55"/>
        <v>-</v>
      </c>
      <c r="AY72" s="139" t="str">
        <f t="shared" si="55"/>
        <v>-</v>
      </c>
      <c r="AZ72" s="139" t="str">
        <f t="shared" si="55"/>
        <v>-</v>
      </c>
      <c r="BB72" s="139" t="str">
        <f t="shared" si="56"/>
        <v>-</v>
      </c>
      <c r="BC72" s="139" t="str">
        <f t="shared" si="56"/>
        <v>-</v>
      </c>
      <c r="BD72" s="139" t="str">
        <f t="shared" si="56"/>
        <v>-</v>
      </c>
      <c r="BE72" s="139" t="str">
        <f t="shared" si="56"/>
        <v>-</v>
      </c>
      <c r="BF72" s="139" t="str">
        <f t="shared" si="56"/>
        <v>-</v>
      </c>
      <c r="BG72" s="139" t="str">
        <f t="shared" si="56"/>
        <v>-</v>
      </c>
      <c r="BH72" s="139" t="str">
        <f t="shared" si="56"/>
        <v>-</v>
      </c>
      <c r="BI72" s="139" t="str">
        <f t="shared" si="56"/>
        <v>-</v>
      </c>
      <c r="BJ72" s="139" t="str">
        <f t="shared" si="56"/>
        <v>-</v>
      </c>
      <c r="BK72" s="139">
        <f t="shared" si="56"/>
        <v>1</v>
      </c>
      <c r="BL72" s="139" t="str">
        <f t="shared" si="56"/>
        <v>-</v>
      </c>
      <c r="BM72" s="139" t="str">
        <f t="shared" si="56"/>
        <v>-</v>
      </c>
      <c r="BO72" s="139" t="str">
        <f t="shared" si="57"/>
        <v>-</v>
      </c>
      <c r="BP72" s="139" t="str">
        <f t="shared" si="57"/>
        <v>-</v>
      </c>
      <c r="BQ72" s="139" t="str">
        <f t="shared" si="57"/>
        <v>-</v>
      </c>
      <c r="BR72" s="139" t="str">
        <f t="shared" si="57"/>
        <v>-</v>
      </c>
      <c r="BS72" s="139" t="str">
        <f t="shared" si="57"/>
        <v>-</v>
      </c>
      <c r="BT72" s="139" t="str">
        <f t="shared" si="57"/>
        <v>-</v>
      </c>
      <c r="BU72" s="139" t="str">
        <f t="shared" si="57"/>
        <v>-</v>
      </c>
      <c r="BV72" s="139" t="str">
        <f t="shared" si="57"/>
        <v>-</v>
      </c>
      <c r="BW72" s="139" t="str">
        <f t="shared" si="57"/>
        <v>-</v>
      </c>
      <c r="BX72" s="139" t="str">
        <f t="shared" si="57"/>
        <v>-</v>
      </c>
      <c r="BY72" s="139" t="str">
        <f t="shared" si="57"/>
        <v>-</v>
      </c>
      <c r="BZ72" s="139" t="str">
        <f t="shared" si="57"/>
        <v>-</v>
      </c>
      <c r="CB72" s="139"/>
      <c r="CC72" s="139"/>
      <c r="CD72" s="139"/>
      <c r="CE72" s="139"/>
      <c r="CF72" s="139"/>
      <c r="CG72" s="139"/>
      <c r="CH72" s="139"/>
      <c r="CI72" s="139"/>
      <c r="CJ72" s="139"/>
      <c r="CK72" s="139"/>
      <c r="CL72" s="139"/>
      <c r="CM72" s="139"/>
    </row>
    <row r="73" spans="1:91" ht="12.75">
      <c r="A73" s="149" t="s">
        <v>267</v>
      </c>
      <c r="B73" s="123" t="s">
        <v>268</v>
      </c>
      <c r="C73" s="118"/>
      <c r="D73" s="118">
        <v>7</v>
      </c>
      <c r="E73" s="118">
        <v>7</v>
      </c>
      <c r="F73" s="118"/>
      <c r="G73" s="154"/>
      <c r="H73" s="138">
        <f t="shared" si="58"/>
        <v>51.85185185185185</v>
      </c>
      <c r="I73" s="123">
        <f>J73+N73</f>
        <v>108</v>
      </c>
      <c r="J73" s="123">
        <f t="shared" si="53"/>
        <v>56</v>
      </c>
      <c r="K73" s="123">
        <v>30</v>
      </c>
      <c r="L73" s="123"/>
      <c r="M73" s="123">
        <v>26</v>
      </c>
      <c r="N73" s="123">
        <v>52</v>
      </c>
      <c r="O73" s="123"/>
      <c r="P73" s="123"/>
      <c r="Q73" s="123"/>
      <c r="R73" s="123"/>
      <c r="S73" s="123"/>
      <c r="T73" s="123"/>
      <c r="U73" s="123">
        <v>4</v>
      </c>
      <c r="V73" s="123"/>
      <c r="W73" s="123"/>
      <c r="X73" s="123"/>
      <c r="Y73" s="123"/>
      <c r="Z73" s="123"/>
      <c r="AB73" s="147" t="str">
        <f t="shared" si="54"/>
        <v>-</v>
      </c>
      <c r="AC73" s="147" t="str">
        <f t="shared" si="54"/>
        <v>-</v>
      </c>
      <c r="AD73" s="147" t="str">
        <f t="shared" si="54"/>
        <v>-</v>
      </c>
      <c r="AE73" s="147" t="str">
        <f t="shared" si="54"/>
        <v>-</v>
      </c>
      <c r="AF73" s="147" t="str">
        <f t="shared" si="54"/>
        <v>-</v>
      </c>
      <c r="AG73" s="147" t="str">
        <f t="shared" si="54"/>
        <v>-</v>
      </c>
      <c r="AH73" s="147" t="str">
        <f t="shared" si="54"/>
        <v>-</v>
      </c>
      <c r="AI73" s="147" t="str">
        <f t="shared" si="54"/>
        <v>-</v>
      </c>
      <c r="AJ73" s="147" t="str">
        <f t="shared" si="54"/>
        <v>-</v>
      </c>
      <c r="AK73" s="147" t="str">
        <f t="shared" si="54"/>
        <v>-</v>
      </c>
      <c r="AL73" s="147" t="str">
        <f t="shared" si="54"/>
        <v>-</v>
      </c>
      <c r="AM73" s="147" t="str">
        <f t="shared" si="54"/>
        <v>-</v>
      </c>
      <c r="AO73" s="139" t="str">
        <f t="shared" si="55"/>
        <v>-</v>
      </c>
      <c r="AP73" s="139" t="str">
        <f t="shared" si="55"/>
        <v>-</v>
      </c>
      <c r="AQ73" s="139" t="str">
        <f t="shared" si="55"/>
        <v>-</v>
      </c>
      <c r="AR73" s="139" t="str">
        <f t="shared" si="55"/>
        <v>-</v>
      </c>
      <c r="AS73" s="139" t="str">
        <f t="shared" si="55"/>
        <v>-</v>
      </c>
      <c r="AT73" s="139" t="str">
        <f t="shared" si="55"/>
        <v>-</v>
      </c>
      <c r="AU73" s="139">
        <f t="shared" si="55"/>
        <v>1</v>
      </c>
      <c r="AV73" s="139" t="str">
        <f t="shared" si="55"/>
        <v>-</v>
      </c>
      <c r="AW73" s="139" t="str">
        <f t="shared" si="55"/>
        <v>-</v>
      </c>
      <c r="AX73" s="139" t="str">
        <f t="shared" si="55"/>
        <v>-</v>
      </c>
      <c r="AY73" s="139" t="str">
        <f t="shared" si="55"/>
        <v>-</v>
      </c>
      <c r="AZ73" s="139" t="str">
        <f t="shared" si="55"/>
        <v>-</v>
      </c>
      <c r="BB73" s="139" t="str">
        <f t="shared" si="56"/>
        <v>-</v>
      </c>
      <c r="BC73" s="139" t="str">
        <f t="shared" si="56"/>
        <v>-</v>
      </c>
      <c r="BD73" s="139" t="str">
        <f t="shared" si="56"/>
        <v>-</v>
      </c>
      <c r="BE73" s="139" t="str">
        <f t="shared" si="56"/>
        <v>-</v>
      </c>
      <c r="BF73" s="139" t="str">
        <f t="shared" si="56"/>
        <v>-</v>
      </c>
      <c r="BG73" s="139" t="str">
        <f t="shared" si="56"/>
        <v>-</v>
      </c>
      <c r="BH73" s="139">
        <f t="shared" si="56"/>
        <v>1</v>
      </c>
      <c r="BI73" s="139" t="str">
        <f t="shared" si="56"/>
        <v>-</v>
      </c>
      <c r="BJ73" s="139" t="str">
        <f t="shared" si="56"/>
        <v>-</v>
      </c>
      <c r="BK73" s="139" t="str">
        <f t="shared" si="56"/>
        <v>-</v>
      </c>
      <c r="BL73" s="139" t="str">
        <f t="shared" si="56"/>
        <v>-</v>
      </c>
      <c r="BM73" s="139" t="str">
        <f t="shared" si="56"/>
        <v>-</v>
      </c>
      <c r="BO73" s="139" t="str">
        <f t="shared" si="57"/>
        <v>-</v>
      </c>
      <c r="BP73" s="139" t="str">
        <f t="shared" si="57"/>
        <v>-</v>
      </c>
      <c r="BQ73" s="139" t="str">
        <f t="shared" si="57"/>
        <v>-</v>
      </c>
      <c r="BR73" s="139" t="str">
        <f t="shared" si="57"/>
        <v>-</v>
      </c>
      <c r="BS73" s="139" t="str">
        <f t="shared" si="57"/>
        <v>-</v>
      </c>
      <c r="BT73" s="139" t="str">
        <f t="shared" si="57"/>
        <v>-</v>
      </c>
      <c r="BU73" s="139" t="str">
        <f t="shared" si="57"/>
        <v>-</v>
      </c>
      <c r="BV73" s="139" t="str">
        <f t="shared" si="57"/>
        <v>-</v>
      </c>
      <c r="BW73" s="139" t="str">
        <f t="shared" si="57"/>
        <v>-</v>
      </c>
      <c r="BX73" s="139" t="str">
        <f t="shared" si="57"/>
        <v>-</v>
      </c>
      <c r="BY73" s="139" t="str">
        <f t="shared" si="57"/>
        <v>-</v>
      </c>
      <c r="BZ73" s="139" t="str">
        <f t="shared" si="57"/>
        <v>-</v>
      </c>
      <c r="CB73" s="139"/>
      <c r="CC73" s="139"/>
      <c r="CD73" s="139"/>
      <c r="CE73" s="139"/>
      <c r="CF73" s="139"/>
      <c r="CG73" s="139"/>
      <c r="CH73" s="139"/>
      <c r="CI73" s="139"/>
      <c r="CJ73" s="139"/>
      <c r="CK73" s="139"/>
      <c r="CL73" s="139"/>
      <c r="CM73" s="139"/>
    </row>
    <row r="74" spans="1:91" ht="12.75">
      <c r="A74" s="157" t="s">
        <v>269</v>
      </c>
      <c r="B74" s="159" t="s">
        <v>270</v>
      </c>
      <c r="C74" s="125"/>
      <c r="D74" s="125"/>
      <c r="E74" s="125"/>
      <c r="F74" s="125"/>
      <c r="G74" s="125"/>
      <c r="H74" s="143">
        <f t="shared" si="58"/>
        <v>34.12698412698413</v>
      </c>
      <c r="I74" s="125">
        <f aca="true" t="shared" si="59" ref="I74:Z74">SUM(I75:I83)</f>
        <v>756</v>
      </c>
      <c r="J74" s="125">
        <f t="shared" si="59"/>
        <v>258</v>
      </c>
      <c r="K74" s="125">
        <f t="shared" si="59"/>
        <v>164</v>
      </c>
      <c r="L74" s="125">
        <f t="shared" si="59"/>
        <v>12</v>
      </c>
      <c r="M74" s="125">
        <f t="shared" si="59"/>
        <v>82</v>
      </c>
      <c r="N74" s="125">
        <f t="shared" si="59"/>
        <v>498</v>
      </c>
      <c r="O74" s="125">
        <f t="shared" si="59"/>
        <v>0</v>
      </c>
      <c r="P74" s="125">
        <f t="shared" si="59"/>
        <v>0</v>
      </c>
      <c r="Q74" s="125">
        <f t="shared" si="59"/>
        <v>0</v>
      </c>
      <c r="R74" s="125">
        <f t="shared" si="59"/>
        <v>0</v>
      </c>
      <c r="S74" s="125">
        <f t="shared" si="59"/>
        <v>0</v>
      </c>
      <c r="T74" s="125">
        <f t="shared" si="59"/>
        <v>0</v>
      </c>
      <c r="U74" s="125">
        <f t="shared" si="59"/>
        <v>0</v>
      </c>
      <c r="V74" s="125">
        <f t="shared" si="59"/>
        <v>0</v>
      </c>
      <c r="W74" s="125">
        <f t="shared" si="59"/>
        <v>7</v>
      </c>
      <c r="X74" s="125">
        <f t="shared" si="59"/>
        <v>3</v>
      </c>
      <c r="Y74" s="125">
        <f t="shared" si="59"/>
        <v>0</v>
      </c>
      <c r="Z74" s="125">
        <f t="shared" si="59"/>
        <v>12</v>
      </c>
      <c r="AB74" s="144">
        <f aca="true" t="shared" si="60" ref="AB74:CM74">SUM(AB75:AB83)</f>
        <v>0</v>
      </c>
      <c r="AC74" s="144">
        <f t="shared" si="60"/>
        <v>0</v>
      </c>
      <c r="AD74" s="144">
        <f t="shared" si="60"/>
        <v>0</v>
      </c>
      <c r="AE74" s="144">
        <f t="shared" si="60"/>
        <v>0</v>
      </c>
      <c r="AF74" s="144">
        <f t="shared" si="60"/>
        <v>0</v>
      </c>
      <c r="AG74" s="144">
        <f t="shared" si="60"/>
        <v>0</v>
      </c>
      <c r="AH74" s="144">
        <f t="shared" si="60"/>
        <v>0</v>
      </c>
      <c r="AI74" s="144">
        <f t="shared" si="60"/>
        <v>0</v>
      </c>
      <c r="AJ74" s="144">
        <f t="shared" si="60"/>
        <v>0</v>
      </c>
      <c r="AK74" s="144">
        <f t="shared" si="60"/>
        <v>0</v>
      </c>
      <c r="AL74" s="144">
        <f t="shared" si="60"/>
        <v>0</v>
      </c>
      <c r="AM74" s="144">
        <f t="shared" si="60"/>
        <v>0</v>
      </c>
      <c r="AO74" s="144">
        <f t="shared" si="60"/>
        <v>0</v>
      </c>
      <c r="AP74" s="144">
        <f t="shared" si="60"/>
        <v>0</v>
      </c>
      <c r="AQ74" s="144">
        <f t="shared" si="60"/>
        <v>0</v>
      </c>
      <c r="AR74" s="144">
        <f t="shared" si="60"/>
        <v>0</v>
      </c>
      <c r="AS74" s="144">
        <f t="shared" si="60"/>
        <v>0</v>
      </c>
      <c r="AT74" s="144">
        <f t="shared" si="60"/>
        <v>0</v>
      </c>
      <c r="AU74" s="144">
        <f t="shared" si="60"/>
        <v>0</v>
      </c>
      <c r="AV74" s="144">
        <f t="shared" si="60"/>
        <v>0</v>
      </c>
      <c r="AW74" s="144">
        <f t="shared" si="60"/>
        <v>2</v>
      </c>
      <c r="AX74" s="144">
        <f t="shared" si="60"/>
        <v>1</v>
      </c>
      <c r="AY74" s="144">
        <f t="shared" si="60"/>
        <v>0</v>
      </c>
      <c r="AZ74" s="144">
        <f t="shared" si="60"/>
        <v>3</v>
      </c>
      <c r="BB74" s="144">
        <f t="shared" si="60"/>
        <v>0</v>
      </c>
      <c r="BC74" s="144">
        <f t="shared" si="60"/>
        <v>0</v>
      </c>
      <c r="BD74" s="144">
        <f t="shared" si="60"/>
        <v>0</v>
      </c>
      <c r="BE74" s="144">
        <f t="shared" si="60"/>
        <v>0</v>
      </c>
      <c r="BF74" s="144">
        <f t="shared" si="60"/>
        <v>0</v>
      </c>
      <c r="BG74" s="144">
        <f t="shared" si="60"/>
        <v>0</v>
      </c>
      <c r="BH74" s="144">
        <f t="shared" si="60"/>
        <v>0</v>
      </c>
      <c r="BI74" s="144">
        <f t="shared" si="60"/>
        <v>0</v>
      </c>
      <c r="BJ74" s="144">
        <f t="shared" si="60"/>
        <v>0</v>
      </c>
      <c r="BK74" s="144">
        <f t="shared" si="60"/>
        <v>0</v>
      </c>
      <c r="BL74" s="144">
        <f t="shared" si="60"/>
        <v>0</v>
      </c>
      <c r="BM74" s="144">
        <f t="shared" si="60"/>
        <v>0</v>
      </c>
      <c r="BO74" s="144">
        <f t="shared" si="60"/>
        <v>0</v>
      </c>
      <c r="BP74" s="144">
        <f t="shared" si="60"/>
        <v>0</v>
      </c>
      <c r="BQ74" s="144">
        <f t="shared" si="60"/>
        <v>0</v>
      </c>
      <c r="BR74" s="144">
        <f t="shared" si="60"/>
        <v>0</v>
      </c>
      <c r="BS74" s="144">
        <f t="shared" si="60"/>
        <v>0</v>
      </c>
      <c r="BT74" s="144">
        <f t="shared" si="60"/>
        <v>0</v>
      </c>
      <c r="BU74" s="144">
        <f t="shared" si="60"/>
        <v>0</v>
      </c>
      <c r="BV74" s="144">
        <f t="shared" si="60"/>
        <v>0</v>
      </c>
      <c r="BW74" s="144">
        <f t="shared" si="60"/>
        <v>0</v>
      </c>
      <c r="BX74" s="144">
        <f t="shared" si="60"/>
        <v>0</v>
      </c>
      <c r="BY74" s="144">
        <f t="shared" si="60"/>
        <v>0</v>
      </c>
      <c r="BZ74" s="144">
        <f t="shared" si="60"/>
        <v>0</v>
      </c>
      <c r="CB74" s="144">
        <f t="shared" si="60"/>
        <v>0</v>
      </c>
      <c r="CC74" s="144">
        <f t="shared" si="60"/>
        <v>0</v>
      </c>
      <c r="CD74" s="144">
        <f t="shared" si="60"/>
        <v>0</v>
      </c>
      <c r="CE74" s="144">
        <f t="shared" si="60"/>
        <v>0</v>
      </c>
      <c r="CF74" s="144">
        <f t="shared" si="60"/>
        <v>0</v>
      </c>
      <c r="CG74" s="144">
        <f t="shared" si="60"/>
        <v>0</v>
      </c>
      <c r="CH74" s="144">
        <f t="shared" si="60"/>
        <v>0</v>
      </c>
      <c r="CI74" s="144">
        <f t="shared" si="60"/>
        <v>0</v>
      </c>
      <c r="CJ74" s="144">
        <f t="shared" si="60"/>
        <v>0</v>
      </c>
      <c r="CK74" s="144">
        <f t="shared" si="60"/>
        <v>0</v>
      </c>
      <c r="CL74" s="144">
        <f t="shared" si="60"/>
        <v>0</v>
      </c>
      <c r="CM74" s="144">
        <f t="shared" si="60"/>
        <v>0</v>
      </c>
    </row>
    <row r="75" spans="1:91" ht="12.75">
      <c r="A75" s="160" t="s">
        <v>271</v>
      </c>
      <c r="B75" s="123" t="s">
        <v>272</v>
      </c>
      <c r="C75" s="120"/>
      <c r="D75" s="120">
        <v>12</v>
      </c>
      <c r="E75" s="120"/>
      <c r="F75" s="120"/>
      <c r="G75" s="120"/>
      <c r="H75" s="138">
        <f t="shared" si="58"/>
        <v>32.592592592592595</v>
      </c>
      <c r="I75" s="123">
        <f>J75+N75</f>
        <v>135</v>
      </c>
      <c r="J75" s="123">
        <f aca="true" t="shared" si="61" ref="J75:J83">O75*O$6+P75*P$6+Q75*Q$6+R75*R$6+S75*S$6+T75*T$6+U75*U$6+V75*V$6+W75*W$6+X75*X$6+Y75*Y$6+Z75*Z$6</f>
        <v>44</v>
      </c>
      <c r="K75" s="123">
        <v>34</v>
      </c>
      <c r="L75" s="123"/>
      <c r="M75" s="123">
        <v>10</v>
      </c>
      <c r="N75" s="123">
        <v>91</v>
      </c>
      <c r="O75" s="123"/>
      <c r="P75" s="123"/>
      <c r="Q75" s="123"/>
      <c r="R75" s="123"/>
      <c r="S75" s="123"/>
      <c r="T75" s="123"/>
      <c r="U75" s="123"/>
      <c r="V75" s="123"/>
      <c r="W75" s="123"/>
      <c r="X75" s="123"/>
      <c r="Y75" s="123"/>
      <c r="Z75" s="123">
        <v>4</v>
      </c>
      <c r="AB75" s="147" t="str">
        <f aca="true" t="shared" si="62" ref="AB75:AM83">IF(ISERROR(SEARCH(AB$7,$C75,1)),"-",IF(COUNTIF($C75,AB$7)=1,1,IF(ISERROR(SEARCH(CONCATENATE(AB$7,","),$C75,1)),IF(ISERROR(SEARCH(CONCATENATE(",",AB$7),$C75,1)),"-",1),1)))</f>
        <v>-</v>
      </c>
      <c r="AC75" s="147" t="str">
        <f t="shared" si="62"/>
        <v>-</v>
      </c>
      <c r="AD75" s="147" t="str">
        <f t="shared" si="62"/>
        <v>-</v>
      </c>
      <c r="AE75" s="147" t="str">
        <f t="shared" si="62"/>
        <v>-</v>
      </c>
      <c r="AF75" s="147" t="str">
        <f t="shared" si="62"/>
        <v>-</v>
      </c>
      <c r="AG75" s="147" t="str">
        <f t="shared" si="62"/>
        <v>-</v>
      </c>
      <c r="AH75" s="147" t="str">
        <f t="shared" si="62"/>
        <v>-</v>
      </c>
      <c r="AI75" s="147" t="str">
        <f t="shared" si="62"/>
        <v>-</v>
      </c>
      <c r="AJ75" s="147" t="str">
        <f t="shared" si="62"/>
        <v>-</v>
      </c>
      <c r="AK75" s="147" t="str">
        <f t="shared" si="62"/>
        <v>-</v>
      </c>
      <c r="AL75" s="147" t="str">
        <f t="shared" si="62"/>
        <v>-</v>
      </c>
      <c r="AM75" s="147" t="str">
        <f t="shared" si="62"/>
        <v>-</v>
      </c>
      <c r="AO75" s="139" t="str">
        <f aca="true" t="shared" si="63" ref="AO75:AZ83">IF(ISERROR(SEARCH(AO$7,$D75,1)),"-",IF(COUNTIF($D75,AO$7)=1,1,IF(ISERROR(SEARCH(CONCATENATE(AO$7,","),$D75,1)),IF(ISERROR(SEARCH(CONCATENATE(",",AO$7),$D75,1)),"-",1),1)))</f>
        <v>-</v>
      </c>
      <c r="AP75" s="139" t="str">
        <f t="shared" si="63"/>
        <v>-</v>
      </c>
      <c r="AQ75" s="139" t="str">
        <f t="shared" si="63"/>
        <v>-</v>
      </c>
      <c r="AR75" s="139" t="str">
        <f t="shared" si="63"/>
        <v>-</v>
      </c>
      <c r="AS75" s="139" t="str">
        <f t="shared" si="63"/>
        <v>-</v>
      </c>
      <c r="AT75" s="139" t="str">
        <f t="shared" si="63"/>
        <v>-</v>
      </c>
      <c r="AU75" s="139" t="str">
        <f t="shared" si="63"/>
        <v>-</v>
      </c>
      <c r="AV75" s="139" t="str">
        <f t="shared" si="63"/>
        <v>-</v>
      </c>
      <c r="AW75" s="139" t="str">
        <f t="shared" si="63"/>
        <v>-</v>
      </c>
      <c r="AX75" s="139" t="str">
        <f t="shared" si="63"/>
        <v>-</v>
      </c>
      <c r="AY75" s="139" t="str">
        <f t="shared" si="63"/>
        <v>-</v>
      </c>
      <c r="AZ75" s="139">
        <f t="shared" si="63"/>
        <v>1</v>
      </c>
      <c r="BB75" s="139" t="str">
        <f aca="true" t="shared" si="64" ref="BB75:BM83">IF(ISERROR(SEARCH(BB$7,$E75,1)),"-",IF(COUNTIF($E75,BB$7)=1,1,IF(ISERROR(SEARCH(CONCATENATE(BB$7,","),$E75,1)),IF(ISERROR(SEARCH(CONCATENATE(",",BB$7),$E75,1)),"-",1),1)))</f>
        <v>-</v>
      </c>
      <c r="BC75" s="139" t="str">
        <f t="shared" si="64"/>
        <v>-</v>
      </c>
      <c r="BD75" s="139" t="str">
        <f t="shared" si="64"/>
        <v>-</v>
      </c>
      <c r="BE75" s="139" t="str">
        <f t="shared" si="64"/>
        <v>-</v>
      </c>
      <c r="BF75" s="139" t="str">
        <f t="shared" si="64"/>
        <v>-</v>
      </c>
      <c r="BG75" s="139" t="str">
        <f t="shared" si="64"/>
        <v>-</v>
      </c>
      <c r="BH75" s="139" t="str">
        <f t="shared" si="64"/>
        <v>-</v>
      </c>
      <c r="BI75" s="139" t="str">
        <f t="shared" si="64"/>
        <v>-</v>
      </c>
      <c r="BJ75" s="139" t="str">
        <f t="shared" si="64"/>
        <v>-</v>
      </c>
      <c r="BK75" s="139" t="str">
        <f t="shared" si="64"/>
        <v>-</v>
      </c>
      <c r="BL75" s="139" t="str">
        <f t="shared" si="64"/>
        <v>-</v>
      </c>
      <c r="BM75" s="139" t="str">
        <f t="shared" si="64"/>
        <v>-</v>
      </c>
      <c r="BO75" s="139" t="str">
        <f aca="true" t="shared" si="65" ref="BO75:BZ83">IF(ISERROR(SEARCH(BO$7,$F75,1)),"-",IF(COUNTIF($F75,BO$7)=1,1,IF(ISERROR(SEARCH(CONCATENATE(BO$7,","),$F75,1)),IF(ISERROR(SEARCH(CONCATENATE(",",BO$7),$F75,1)),"-",1),1)))</f>
        <v>-</v>
      </c>
      <c r="BP75" s="139" t="str">
        <f t="shared" si="65"/>
        <v>-</v>
      </c>
      <c r="BQ75" s="139" t="str">
        <f t="shared" si="65"/>
        <v>-</v>
      </c>
      <c r="BR75" s="139" t="str">
        <f t="shared" si="65"/>
        <v>-</v>
      </c>
      <c r="BS75" s="139" t="str">
        <f t="shared" si="65"/>
        <v>-</v>
      </c>
      <c r="BT75" s="139" t="str">
        <f t="shared" si="65"/>
        <v>-</v>
      </c>
      <c r="BU75" s="139" t="str">
        <f t="shared" si="65"/>
        <v>-</v>
      </c>
      <c r="BV75" s="139" t="str">
        <f t="shared" si="65"/>
        <v>-</v>
      </c>
      <c r="BW75" s="139" t="str">
        <f t="shared" si="65"/>
        <v>-</v>
      </c>
      <c r="BX75" s="139" t="str">
        <f t="shared" si="65"/>
        <v>-</v>
      </c>
      <c r="BY75" s="139" t="str">
        <f t="shared" si="65"/>
        <v>-</v>
      </c>
      <c r="BZ75" s="139" t="str">
        <f t="shared" si="65"/>
        <v>-</v>
      </c>
      <c r="CB75" s="139"/>
      <c r="CC75" s="139"/>
      <c r="CD75" s="139"/>
      <c r="CE75" s="139"/>
      <c r="CF75" s="139"/>
      <c r="CG75" s="139"/>
      <c r="CH75" s="139"/>
      <c r="CI75" s="139"/>
      <c r="CJ75" s="139"/>
      <c r="CK75" s="139"/>
      <c r="CL75" s="139"/>
      <c r="CM75" s="139"/>
    </row>
    <row r="76" spans="1:91" ht="12.75">
      <c r="A76" s="160"/>
      <c r="B76" s="156" t="s">
        <v>273</v>
      </c>
      <c r="C76" s="118"/>
      <c r="D76" s="120"/>
      <c r="E76" s="120"/>
      <c r="F76" s="120"/>
      <c r="G76" s="120"/>
      <c r="H76" s="138"/>
      <c r="I76" s="123"/>
      <c r="J76" s="123">
        <f t="shared" si="61"/>
        <v>0</v>
      </c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B76" s="147" t="str">
        <f t="shared" si="62"/>
        <v>-</v>
      </c>
      <c r="AC76" s="147" t="str">
        <f t="shared" si="62"/>
        <v>-</v>
      </c>
      <c r="AD76" s="147" t="str">
        <f t="shared" si="62"/>
        <v>-</v>
      </c>
      <c r="AE76" s="147" t="str">
        <f t="shared" si="62"/>
        <v>-</v>
      </c>
      <c r="AF76" s="147" t="str">
        <f t="shared" si="62"/>
        <v>-</v>
      </c>
      <c r="AG76" s="147" t="str">
        <f t="shared" si="62"/>
        <v>-</v>
      </c>
      <c r="AH76" s="147" t="str">
        <f t="shared" si="62"/>
        <v>-</v>
      </c>
      <c r="AI76" s="147" t="str">
        <f t="shared" si="62"/>
        <v>-</v>
      </c>
      <c r="AJ76" s="147" t="str">
        <f t="shared" si="62"/>
        <v>-</v>
      </c>
      <c r="AK76" s="147" t="str">
        <f t="shared" si="62"/>
        <v>-</v>
      </c>
      <c r="AL76" s="147" t="str">
        <f t="shared" si="62"/>
        <v>-</v>
      </c>
      <c r="AM76" s="147" t="str">
        <f t="shared" si="62"/>
        <v>-</v>
      </c>
      <c r="AO76" s="139" t="str">
        <f t="shared" si="63"/>
        <v>-</v>
      </c>
      <c r="AP76" s="139" t="str">
        <f t="shared" si="63"/>
        <v>-</v>
      </c>
      <c r="AQ76" s="139" t="str">
        <f t="shared" si="63"/>
        <v>-</v>
      </c>
      <c r="AR76" s="139" t="str">
        <f t="shared" si="63"/>
        <v>-</v>
      </c>
      <c r="AS76" s="139" t="str">
        <f t="shared" si="63"/>
        <v>-</v>
      </c>
      <c r="AT76" s="139" t="str">
        <f t="shared" si="63"/>
        <v>-</v>
      </c>
      <c r="AU76" s="139" t="str">
        <f t="shared" si="63"/>
        <v>-</v>
      </c>
      <c r="AV76" s="139" t="str">
        <f t="shared" si="63"/>
        <v>-</v>
      </c>
      <c r="AW76" s="139" t="str">
        <f t="shared" si="63"/>
        <v>-</v>
      </c>
      <c r="AX76" s="139" t="str">
        <f t="shared" si="63"/>
        <v>-</v>
      </c>
      <c r="AY76" s="139" t="str">
        <f t="shared" si="63"/>
        <v>-</v>
      </c>
      <c r="AZ76" s="139" t="str">
        <f t="shared" si="63"/>
        <v>-</v>
      </c>
      <c r="BB76" s="139" t="str">
        <f t="shared" si="64"/>
        <v>-</v>
      </c>
      <c r="BC76" s="139" t="str">
        <f t="shared" si="64"/>
        <v>-</v>
      </c>
      <c r="BD76" s="139" t="str">
        <f t="shared" si="64"/>
        <v>-</v>
      </c>
      <c r="BE76" s="139" t="str">
        <f t="shared" si="64"/>
        <v>-</v>
      </c>
      <c r="BF76" s="139" t="str">
        <f t="shared" si="64"/>
        <v>-</v>
      </c>
      <c r="BG76" s="139" t="str">
        <f t="shared" si="64"/>
        <v>-</v>
      </c>
      <c r="BH76" s="139" t="str">
        <f t="shared" si="64"/>
        <v>-</v>
      </c>
      <c r="BI76" s="139" t="str">
        <f t="shared" si="64"/>
        <v>-</v>
      </c>
      <c r="BJ76" s="139" t="str">
        <f t="shared" si="64"/>
        <v>-</v>
      </c>
      <c r="BK76" s="139" t="str">
        <f t="shared" si="64"/>
        <v>-</v>
      </c>
      <c r="BL76" s="139" t="str">
        <f t="shared" si="64"/>
        <v>-</v>
      </c>
      <c r="BM76" s="139" t="str">
        <f t="shared" si="64"/>
        <v>-</v>
      </c>
      <c r="BO76" s="139" t="str">
        <f t="shared" si="65"/>
        <v>-</v>
      </c>
      <c r="BP76" s="139" t="str">
        <f t="shared" si="65"/>
        <v>-</v>
      </c>
      <c r="BQ76" s="139" t="str">
        <f t="shared" si="65"/>
        <v>-</v>
      </c>
      <c r="BR76" s="139" t="str">
        <f t="shared" si="65"/>
        <v>-</v>
      </c>
      <c r="BS76" s="139" t="str">
        <f t="shared" si="65"/>
        <v>-</v>
      </c>
      <c r="BT76" s="139" t="str">
        <f t="shared" si="65"/>
        <v>-</v>
      </c>
      <c r="BU76" s="139" t="str">
        <f t="shared" si="65"/>
        <v>-</v>
      </c>
      <c r="BV76" s="139" t="str">
        <f t="shared" si="65"/>
        <v>-</v>
      </c>
      <c r="BW76" s="139" t="str">
        <f t="shared" si="65"/>
        <v>-</v>
      </c>
      <c r="BX76" s="139" t="str">
        <f t="shared" si="65"/>
        <v>-</v>
      </c>
      <c r="BY76" s="139" t="str">
        <f t="shared" si="65"/>
        <v>-</v>
      </c>
      <c r="BZ76" s="139" t="str">
        <f t="shared" si="65"/>
        <v>-</v>
      </c>
      <c r="CB76" s="139"/>
      <c r="CC76" s="139"/>
      <c r="CD76" s="139"/>
      <c r="CE76" s="139"/>
      <c r="CF76" s="139"/>
      <c r="CG76" s="139"/>
      <c r="CH76" s="139"/>
      <c r="CI76" s="139"/>
      <c r="CJ76" s="139"/>
      <c r="CK76" s="139"/>
      <c r="CL76" s="139"/>
      <c r="CM76" s="139"/>
    </row>
    <row r="77" spans="1:91" ht="12.75">
      <c r="A77" s="149" t="s">
        <v>274</v>
      </c>
      <c r="B77" s="123" t="s">
        <v>275</v>
      </c>
      <c r="C77" s="120"/>
      <c r="D77" s="120">
        <v>9</v>
      </c>
      <c r="E77" s="120"/>
      <c r="F77" s="120"/>
      <c r="G77" s="120"/>
      <c r="H77" s="138">
        <f>J77/I77*100</f>
        <v>35.55555555555556</v>
      </c>
      <c r="I77" s="123">
        <f>J77+N77</f>
        <v>135</v>
      </c>
      <c r="J77" s="123">
        <f t="shared" si="61"/>
        <v>48</v>
      </c>
      <c r="K77" s="123">
        <v>38</v>
      </c>
      <c r="L77" s="123"/>
      <c r="M77" s="123">
        <v>10</v>
      </c>
      <c r="N77" s="123">
        <v>87</v>
      </c>
      <c r="O77" s="123"/>
      <c r="P77" s="123"/>
      <c r="Q77" s="123"/>
      <c r="R77" s="123"/>
      <c r="S77" s="123"/>
      <c r="T77" s="123"/>
      <c r="U77" s="123"/>
      <c r="V77" s="123"/>
      <c r="W77" s="123">
        <v>4</v>
      </c>
      <c r="X77" s="123"/>
      <c r="Y77" s="123"/>
      <c r="Z77" s="123"/>
      <c r="AB77" s="147" t="str">
        <f t="shared" si="62"/>
        <v>-</v>
      </c>
      <c r="AC77" s="147" t="str">
        <f t="shared" si="62"/>
        <v>-</v>
      </c>
      <c r="AD77" s="147" t="str">
        <f t="shared" si="62"/>
        <v>-</v>
      </c>
      <c r="AE77" s="147" t="str">
        <f t="shared" si="62"/>
        <v>-</v>
      </c>
      <c r="AF77" s="147" t="str">
        <f t="shared" si="62"/>
        <v>-</v>
      </c>
      <c r="AG77" s="147" t="str">
        <f t="shared" si="62"/>
        <v>-</v>
      </c>
      <c r="AH77" s="147" t="str">
        <f t="shared" si="62"/>
        <v>-</v>
      </c>
      <c r="AI77" s="147" t="str">
        <f t="shared" si="62"/>
        <v>-</v>
      </c>
      <c r="AJ77" s="147" t="str">
        <f t="shared" si="62"/>
        <v>-</v>
      </c>
      <c r="AK77" s="147" t="str">
        <f t="shared" si="62"/>
        <v>-</v>
      </c>
      <c r="AL77" s="147" t="str">
        <f t="shared" si="62"/>
        <v>-</v>
      </c>
      <c r="AM77" s="147" t="str">
        <f t="shared" si="62"/>
        <v>-</v>
      </c>
      <c r="AO77" s="139" t="str">
        <f t="shared" si="63"/>
        <v>-</v>
      </c>
      <c r="AP77" s="139" t="str">
        <f t="shared" si="63"/>
        <v>-</v>
      </c>
      <c r="AQ77" s="139" t="str">
        <f t="shared" si="63"/>
        <v>-</v>
      </c>
      <c r="AR77" s="139" t="str">
        <f t="shared" si="63"/>
        <v>-</v>
      </c>
      <c r="AS77" s="139" t="str">
        <f t="shared" si="63"/>
        <v>-</v>
      </c>
      <c r="AT77" s="139" t="str">
        <f t="shared" si="63"/>
        <v>-</v>
      </c>
      <c r="AU77" s="139" t="str">
        <f t="shared" si="63"/>
        <v>-</v>
      </c>
      <c r="AV77" s="139" t="str">
        <f t="shared" si="63"/>
        <v>-</v>
      </c>
      <c r="AW77" s="139">
        <f t="shared" si="63"/>
        <v>1</v>
      </c>
      <c r="AX77" s="139" t="str">
        <f t="shared" si="63"/>
        <v>-</v>
      </c>
      <c r="AY77" s="139" t="str">
        <f t="shared" si="63"/>
        <v>-</v>
      </c>
      <c r="AZ77" s="139" t="str">
        <f t="shared" si="63"/>
        <v>-</v>
      </c>
      <c r="BB77" s="139" t="str">
        <f t="shared" si="64"/>
        <v>-</v>
      </c>
      <c r="BC77" s="139" t="str">
        <f t="shared" si="64"/>
        <v>-</v>
      </c>
      <c r="BD77" s="139" t="str">
        <f t="shared" si="64"/>
        <v>-</v>
      </c>
      <c r="BE77" s="139" t="str">
        <f t="shared" si="64"/>
        <v>-</v>
      </c>
      <c r="BF77" s="139" t="str">
        <f t="shared" si="64"/>
        <v>-</v>
      </c>
      <c r="BG77" s="139" t="str">
        <f t="shared" si="64"/>
        <v>-</v>
      </c>
      <c r="BH77" s="139" t="str">
        <f t="shared" si="64"/>
        <v>-</v>
      </c>
      <c r="BI77" s="139" t="str">
        <f t="shared" si="64"/>
        <v>-</v>
      </c>
      <c r="BJ77" s="139" t="str">
        <f t="shared" si="64"/>
        <v>-</v>
      </c>
      <c r="BK77" s="139" t="str">
        <f t="shared" si="64"/>
        <v>-</v>
      </c>
      <c r="BL77" s="139" t="str">
        <f t="shared" si="64"/>
        <v>-</v>
      </c>
      <c r="BM77" s="139" t="str">
        <f t="shared" si="64"/>
        <v>-</v>
      </c>
      <c r="BO77" s="139" t="str">
        <f t="shared" si="65"/>
        <v>-</v>
      </c>
      <c r="BP77" s="139" t="str">
        <f t="shared" si="65"/>
        <v>-</v>
      </c>
      <c r="BQ77" s="139" t="str">
        <f t="shared" si="65"/>
        <v>-</v>
      </c>
      <c r="BR77" s="139" t="str">
        <f t="shared" si="65"/>
        <v>-</v>
      </c>
      <c r="BS77" s="139" t="str">
        <f t="shared" si="65"/>
        <v>-</v>
      </c>
      <c r="BT77" s="139" t="str">
        <f t="shared" si="65"/>
        <v>-</v>
      </c>
      <c r="BU77" s="139" t="str">
        <f t="shared" si="65"/>
        <v>-</v>
      </c>
      <c r="BV77" s="139" t="str">
        <f t="shared" si="65"/>
        <v>-</v>
      </c>
      <c r="BW77" s="139" t="str">
        <f t="shared" si="65"/>
        <v>-</v>
      </c>
      <c r="BX77" s="139" t="str">
        <f t="shared" si="65"/>
        <v>-</v>
      </c>
      <c r="BY77" s="139" t="str">
        <f t="shared" si="65"/>
        <v>-</v>
      </c>
      <c r="BZ77" s="139" t="str">
        <f t="shared" si="65"/>
        <v>-</v>
      </c>
      <c r="CB77" s="139"/>
      <c r="CC77" s="139"/>
      <c r="CD77" s="139"/>
      <c r="CE77" s="139"/>
      <c r="CF77" s="139"/>
      <c r="CG77" s="139"/>
      <c r="CH77" s="139"/>
      <c r="CI77" s="139"/>
      <c r="CJ77" s="139"/>
      <c r="CK77" s="139"/>
      <c r="CL77" s="139"/>
      <c r="CM77" s="139"/>
    </row>
    <row r="78" spans="1:91" ht="12.75">
      <c r="A78" s="149"/>
      <c r="B78" s="123" t="s">
        <v>276</v>
      </c>
      <c r="C78" s="120"/>
      <c r="D78" s="120">
        <v>9</v>
      </c>
      <c r="E78" s="120"/>
      <c r="F78" s="120"/>
      <c r="G78" s="120"/>
      <c r="H78" s="138">
        <f>J78/I78*100</f>
        <v>33.33333333333333</v>
      </c>
      <c r="I78" s="123">
        <f>J78+N78</f>
        <v>108</v>
      </c>
      <c r="J78" s="123">
        <f t="shared" si="61"/>
        <v>36</v>
      </c>
      <c r="K78" s="123">
        <v>24</v>
      </c>
      <c r="L78" s="123">
        <v>12</v>
      </c>
      <c r="M78" s="123"/>
      <c r="N78" s="123">
        <v>72</v>
      </c>
      <c r="O78" s="119"/>
      <c r="P78" s="119"/>
      <c r="Q78" s="119"/>
      <c r="R78" s="119"/>
      <c r="S78" s="119"/>
      <c r="T78" s="119"/>
      <c r="U78" s="119"/>
      <c r="V78" s="119"/>
      <c r="W78" s="119">
        <v>3</v>
      </c>
      <c r="X78" s="119"/>
      <c r="Y78" s="119"/>
      <c r="Z78" s="119"/>
      <c r="AB78" s="147" t="str">
        <f t="shared" si="62"/>
        <v>-</v>
      </c>
      <c r="AC78" s="147" t="str">
        <f t="shared" si="62"/>
        <v>-</v>
      </c>
      <c r="AD78" s="147" t="str">
        <f t="shared" si="62"/>
        <v>-</v>
      </c>
      <c r="AE78" s="147" t="str">
        <f t="shared" si="62"/>
        <v>-</v>
      </c>
      <c r="AF78" s="147" t="str">
        <f t="shared" si="62"/>
        <v>-</v>
      </c>
      <c r="AG78" s="147" t="str">
        <f t="shared" si="62"/>
        <v>-</v>
      </c>
      <c r="AH78" s="147" t="str">
        <f t="shared" si="62"/>
        <v>-</v>
      </c>
      <c r="AI78" s="147" t="str">
        <f t="shared" si="62"/>
        <v>-</v>
      </c>
      <c r="AJ78" s="147" t="str">
        <f t="shared" si="62"/>
        <v>-</v>
      </c>
      <c r="AK78" s="147" t="str">
        <f t="shared" si="62"/>
        <v>-</v>
      </c>
      <c r="AL78" s="147" t="str">
        <f t="shared" si="62"/>
        <v>-</v>
      </c>
      <c r="AM78" s="147" t="str">
        <f t="shared" si="62"/>
        <v>-</v>
      </c>
      <c r="AO78" s="139" t="str">
        <f t="shared" si="63"/>
        <v>-</v>
      </c>
      <c r="AP78" s="139" t="str">
        <f t="shared" si="63"/>
        <v>-</v>
      </c>
      <c r="AQ78" s="139" t="str">
        <f t="shared" si="63"/>
        <v>-</v>
      </c>
      <c r="AR78" s="139" t="str">
        <f t="shared" si="63"/>
        <v>-</v>
      </c>
      <c r="AS78" s="139" t="str">
        <f t="shared" si="63"/>
        <v>-</v>
      </c>
      <c r="AT78" s="139" t="str">
        <f t="shared" si="63"/>
        <v>-</v>
      </c>
      <c r="AU78" s="139" t="str">
        <f t="shared" si="63"/>
        <v>-</v>
      </c>
      <c r="AV78" s="139" t="str">
        <f t="shared" si="63"/>
        <v>-</v>
      </c>
      <c r="AW78" s="139">
        <f t="shared" si="63"/>
        <v>1</v>
      </c>
      <c r="AX78" s="139" t="str">
        <f t="shared" si="63"/>
        <v>-</v>
      </c>
      <c r="AY78" s="139" t="str">
        <f t="shared" si="63"/>
        <v>-</v>
      </c>
      <c r="AZ78" s="139" t="str">
        <f t="shared" si="63"/>
        <v>-</v>
      </c>
      <c r="BB78" s="139" t="str">
        <f t="shared" si="64"/>
        <v>-</v>
      </c>
      <c r="BC78" s="139" t="str">
        <f t="shared" si="64"/>
        <v>-</v>
      </c>
      <c r="BD78" s="139" t="str">
        <f t="shared" si="64"/>
        <v>-</v>
      </c>
      <c r="BE78" s="139" t="str">
        <f t="shared" si="64"/>
        <v>-</v>
      </c>
      <c r="BF78" s="139" t="str">
        <f t="shared" si="64"/>
        <v>-</v>
      </c>
      <c r="BG78" s="139" t="str">
        <f t="shared" si="64"/>
        <v>-</v>
      </c>
      <c r="BH78" s="139" t="str">
        <f t="shared" si="64"/>
        <v>-</v>
      </c>
      <c r="BI78" s="139" t="str">
        <f t="shared" si="64"/>
        <v>-</v>
      </c>
      <c r="BJ78" s="139" t="str">
        <f t="shared" si="64"/>
        <v>-</v>
      </c>
      <c r="BK78" s="139" t="str">
        <f t="shared" si="64"/>
        <v>-</v>
      </c>
      <c r="BL78" s="139" t="str">
        <f t="shared" si="64"/>
        <v>-</v>
      </c>
      <c r="BM78" s="139" t="str">
        <f t="shared" si="64"/>
        <v>-</v>
      </c>
      <c r="BO78" s="139" t="str">
        <f t="shared" si="65"/>
        <v>-</v>
      </c>
      <c r="BP78" s="139" t="str">
        <f t="shared" si="65"/>
        <v>-</v>
      </c>
      <c r="BQ78" s="139" t="str">
        <f t="shared" si="65"/>
        <v>-</v>
      </c>
      <c r="BR78" s="139" t="str">
        <f t="shared" si="65"/>
        <v>-</v>
      </c>
      <c r="BS78" s="139" t="str">
        <f t="shared" si="65"/>
        <v>-</v>
      </c>
      <c r="BT78" s="139" t="str">
        <f t="shared" si="65"/>
        <v>-</v>
      </c>
      <c r="BU78" s="139" t="str">
        <f t="shared" si="65"/>
        <v>-</v>
      </c>
      <c r="BV78" s="139" t="str">
        <f t="shared" si="65"/>
        <v>-</v>
      </c>
      <c r="BW78" s="139" t="str">
        <f t="shared" si="65"/>
        <v>-</v>
      </c>
      <c r="BX78" s="139" t="str">
        <f t="shared" si="65"/>
        <v>-</v>
      </c>
      <c r="BY78" s="139" t="str">
        <f t="shared" si="65"/>
        <v>-</v>
      </c>
      <c r="BZ78" s="139" t="str">
        <f t="shared" si="65"/>
        <v>-</v>
      </c>
      <c r="CB78" s="139"/>
      <c r="CC78" s="139"/>
      <c r="CD78" s="139"/>
      <c r="CE78" s="139"/>
      <c r="CF78" s="139"/>
      <c r="CG78" s="139"/>
      <c r="CH78" s="139"/>
      <c r="CI78" s="139"/>
      <c r="CJ78" s="139"/>
      <c r="CK78" s="139"/>
      <c r="CL78" s="139"/>
      <c r="CM78" s="139"/>
    </row>
    <row r="79" spans="1:91" ht="12.75">
      <c r="A79" s="161" t="s">
        <v>277</v>
      </c>
      <c r="B79" s="123" t="s">
        <v>278</v>
      </c>
      <c r="C79" s="120"/>
      <c r="D79" s="120">
        <v>12</v>
      </c>
      <c r="E79" s="120"/>
      <c r="F79" s="120"/>
      <c r="G79" s="120"/>
      <c r="H79" s="138">
        <f>J79/I79*100</f>
        <v>32.592592592592595</v>
      </c>
      <c r="I79" s="123">
        <f>J79+N79</f>
        <v>135</v>
      </c>
      <c r="J79" s="123">
        <f t="shared" si="61"/>
        <v>44</v>
      </c>
      <c r="K79" s="119">
        <v>34</v>
      </c>
      <c r="L79" s="119"/>
      <c r="M79" s="119">
        <v>10</v>
      </c>
      <c r="N79" s="119">
        <v>91</v>
      </c>
      <c r="O79" s="119"/>
      <c r="P79" s="119"/>
      <c r="Q79" s="119"/>
      <c r="R79" s="119"/>
      <c r="S79" s="119"/>
      <c r="T79" s="119"/>
      <c r="U79" s="119"/>
      <c r="V79" s="119"/>
      <c r="W79" s="119"/>
      <c r="X79" s="119"/>
      <c r="Y79" s="119"/>
      <c r="Z79" s="119">
        <v>4</v>
      </c>
      <c r="AB79" s="147" t="str">
        <f t="shared" si="62"/>
        <v>-</v>
      </c>
      <c r="AC79" s="147" t="str">
        <f t="shared" si="62"/>
        <v>-</v>
      </c>
      <c r="AD79" s="147" t="str">
        <f t="shared" si="62"/>
        <v>-</v>
      </c>
      <c r="AE79" s="147" t="str">
        <f t="shared" si="62"/>
        <v>-</v>
      </c>
      <c r="AF79" s="147" t="str">
        <f t="shared" si="62"/>
        <v>-</v>
      </c>
      <c r="AG79" s="147" t="str">
        <f t="shared" si="62"/>
        <v>-</v>
      </c>
      <c r="AH79" s="147" t="str">
        <f t="shared" si="62"/>
        <v>-</v>
      </c>
      <c r="AI79" s="147" t="str">
        <f t="shared" si="62"/>
        <v>-</v>
      </c>
      <c r="AJ79" s="147" t="str">
        <f t="shared" si="62"/>
        <v>-</v>
      </c>
      <c r="AK79" s="147" t="str">
        <f t="shared" si="62"/>
        <v>-</v>
      </c>
      <c r="AL79" s="147" t="str">
        <f t="shared" si="62"/>
        <v>-</v>
      </c>
      <c r="AM79" s="147" t="str">
        <f t="shared" si="62"/>
        <v>-</v>
      </c>
      <c r="AO79" s="139" t="str">
        <f t="shared" si="63"/>
        <v>-</v>
      </c>
      <c r="AP79" s="139" t="str">
        <f t="shared" si="63"/>
        <v>-</v>
      </c>
      <c r="AQ79" s="139" t="str">
        <f t="shared" si="63"/>
        <v>-</v>
      </c>
      <c r="AR79" s="139" t="str">
        <f t="shared" si="63"/>
        <v>-</v>
      </c>
      <c r="AS79" s="139" t="str">
        <f t="shared" si="63"/>
        <v>-</v>
      </c>
      <c r="AT79" s="139" t="str">
        <f t="shared" si="63"/>
        <v>-</v>
      </c>
      <c r="AU79" s="139" t="str">
        <f t="shared" si="63"/>
        <v>-</v>
      </c>
      <c r="AV79" s="139" t="str">
        <f t="shared" si="63"/>
        <v>-</v>
      </c>
      <c r="AW79" s="139" t="str">
        <f t="shared" si="63"/>
        <v>-</v>
      </c>
      <c r="AX79" s="139" t="str">
        <f t="shared" si="63"/>
        <v>-</v>
      </c>
      <c r="AY79" s="139" t="str">
        <f t="shared" si="63"/>
        <v>-</v>
      </c>
      <c r="AZ79" s="139">
        <f t="shared" si="63"/>
        <v>1</v>
      </c>
      <c r="BB79" s="139" t="str">
        <f t="shared" si="64"/>
        <v>-</v>
      </c>
      <c r="BC79" s="139" t="str">
        <f t="shared" si="64"/>
        <v>-</v>
      </c>
      <c r="BD79" s="139" t="str">
        <f t="shared" si="64"/>
        <v>-</v>
      </c>
      <c r="BE79" s="139" t="str">
        <f t="shared" si="64"/>
        <v>-</v>
      </c>
      <c r="BF79" s="139" t="str">
        <f t="shared" si="64"/>
        <v>-</v>
      </c>
      <c r="BG79" s="139" t="str">
        <f t="shared" si="64"/>
        <v>-</v>
      </c>
      <c r="BH79" s="139" t="str">
        <f t="shared" si="64"/>
        <v>-</v>
      </c>
      <c r="BI79" s="139" t="str">
        <f t="shared" si="64"/>
        <v>-</v>
      </c>
      <c r="BJ79" s="139" t="str">
        <f t="shared" si="64"/>
        <v>-</v>
      </c>
      <c r="BK79" s="139" t="str">
        <f t="shared" si="64"/>
        <v>-</v>
      </c>
      <c r="BL79" s="139" t="str">
        <f t="shared" si="64"/>
        <v>-</v>
      </c>
      <c r="BM79" s="139" t="str">
        <f t="shared" si="64"/>
        <v>-</v>
      </c>
      <c r="BO79" s="139" t="str">
        <f t="shared" si="65"/>
        <v>-</v>
      </c>
      <c r="BP79" s="139" t="str">
        <f t="shared" si="65"/>
        <v>-</v>
      </c>
      <c r="BQ79" s="139" t="str">
        <f t="shared" si="65"/>
        <v>-</v>
      </c>
      <c r="BR79" s="139" t="str">
        <f t="shared" si="65"/>
        <v>-</v>
      </c>
      <c r="BS79" s="139" t="str">
        <f t="shared" si="65"/>
        <v>-</v>
      </c>
      <c r="BT79" s="139" t="str">
        <f t="shared" si="65"/>
        <v>-</v>
      </c>
      <c r="BU79" s="139" t="str">
        <f t="shared" si="65"/>
        <v>-</v>
      </c>
      <c r="BV79" s="139" t="str">
        <f t="shared" si="65"/>
        <v>-</v>
      </c>
      <c r="BW79" s="139" t="str">
        <f t="shared" si="65"/>
        <v>-</v>
      </c>
      <c r="BX79" s="139" t="str">
        <f t="shared" si="65"/>
        <v>-</v>
      </c>
      <c r="BY79" s="139" t="str">
        <f t="shared" si="65"/>
        <v>-</v>
      </c>
      <c r="BZ79" s="139" t="str">
        <f t="shared" si="65"/>
        <v>-</v>
      </c>
      <c r="CB79" s="139"/>
      <c r="CC79" s="139"/>
      <c r="CD79" s="139"/>
      <c r="CE79" s="139"/>
      <c r="CF79" s="139"/>
      <c r="CG79" s="139"/>
      <c r="CH79" s="139"/>
      <c r="CI79" s="139"/>
      <c r="CJ79" s="139"/>
      <c r="CK79" s="139"/>
      <c r="CL79" s="139"/>
      <c r="CM79" s="139"/>
    </row>
    <row r="80" spans="1:91" ht="25.5">
      <c r="A80" s="161"/>
      <c r="B80" s="162" t="s">
        <v>279</v>
      </c>
      <c r="C80" s="120"/>
      <c r="D80" s="120"/>
      <c r="E80" s="120"/>
      <c r="F80" s="120"/>
      <c r="G80" s="120"/>
      <c r="H80" s="138"/>
      <c r="I80" s="123"/>
      <c r="J80" s="123">
        <f t="shared" si="61"/>
        <v>0</v>
      </c>
      <c r="K80" s="119"/>
      <c r="L80" s="119"/>
      <c r="M80" s="119"/>
      <c r="N80" s="119"/>
      <c r="O80" s="119"/>
      <c r="P80" s="119"/>
      <c r="Q80" s="119"/>
      <c r="R80" s="119"/>
      <c r="S80" s="119"/>
      <c r="T80" s="119"/>
      <c r="U80" s="119"/>
      <c r="V80" s="119"/>
      <c r="W80" s="119"/>
      <c r="X80" s="119"/>
      <c r="Y80" s="119"/>
      <c r="Z80" s="119"/>
      <c r="AB80" s="147" t="str">
        <f t="shared" si="62"/>
        <v>-</v>
      </c>
      <c r="AC80" s="147" t="str">
        <f t="shared" si="62"/>
        <v>-</v>
      </c>
      <c r="AD80" s="147" t="str">
        <f t="shared" si="62"/>
        <v>-</v>
      </c>
      <c r="AE80" s="147" t="str">
        <f t="shared" si="62"/>
        <v>-</v>
      </c>
      <c r="AF80" s="147" t="str">
        <f t="shared" si="62"/>
        <v>-</v>
      </c>
      <c r="AG80" s="147" t="str">
        <f t="shared" si="62"/>
        <v>-</v>
      </c>
      <c r="AH80" s="147" t="str">
        <f t="shared" si="62"/>
        <v>-</v>
      </c>
      <c r="AI80" s="147" t="str">
        <f t="shared" si="62"/>
        <v>-</v>
      </c>
      <c r="AJ80" s="147" t="str">
        <f t="shared" si="62"/>
        <v>-</v>
      </c>
      <c r="AK80" s="147" t="str">
        <f t="shared" si="62"/>
        <v>-</v>
      </c>
      <c r="AL80" s="147" t="str">
        <f t="shared" si="62"/>
        <v>-</v>
      </c>
      <c r="AM80" s="147" t="str">
        <f t="shared" si="62"/>
        <v>-</v>
      </c>
      <c r="AO80" s="139" t="str">
        <f t="shared" si="63"/>
        <v>-</v>
      </c>
      <c r="AP80" s="139" t="str">
        <f t="shared" si="63"/>
        <v>-</v>
      </c>
      <c r="AQ80" s="139" t="str">
        <f t="shared" si="63"/>
        <v>-</v>
      </c>
      <c r="AR80" s="139" t="str">
        <f t="shared" si="63"/>
        <v>-</v>
      </c>
      <c r="AS80" s="139" t="str">
        <f t="shared" si="63"/>
        <v>-</v>
      </c>
      <c r="AT80" s="139" t="str">
        <f t="shared" si="63"/>
        <v>-</v>
      </c>
      <c r="AU80" s="139" t="str">
        <f t="shared" si="63"/>
        <v>-</v>
      </c>
      <c r="AV80" s="139" t="str">
        <f t="shared" si="63"/>
        <v>-</v>
      </c>
      <c r="AW80" s="139" t="str">
        <f t="shared" si="63"/>
        <v>-</v>
      </c>
      <c r="AX80" s="139" t="str">
        <f t="shared" si="63"/>
        <v>-</v>
      </c>
      <c r="AY80" s="139" t="str">
        <f t="shared" si="63"/>
        <v>-</v>
      </c>
      <c r="AZ80" s="139" t="str">
        <f t="shared" si="63"/>
        <v>-</v>
      </c>
      <c r="BB80" s="139" t="str">
        <f t="shared" si="64"/>
        <v>-</v>
      </c>
      <c r="BC80" s="139" t="str">
        <f t="shared" si="64"/>
        <v>-</v>
      </c>
      <c r="BD80" s="139" t="str">
        <f t="shared" si="64"/>
        <v>-</v>
      </c>
      <c r="BE80" s="139" t="str">
        <f t="shared" si="64"/>
        <v>-</v>
      </c>
      <c r="BF80" s="139" t="str">
        <f t="shared" si="64"/>
        <v>-</v>
      </c>
      <c r="BG80" s="139" t="str">
        <f t="shared" si="64"/>
        <v>-</v>
      </c>
      <c r="BH80" s="139" t="str">
        <f t="shared" si="64"/>
        <v>-</v>
      </c>
      <c r="BI80" s="139" t="str">
        <f t="shared" si="64"/>
        <v>-</v>
      </c>
      <c r="BJ80" s="139" t="str">
        <f t="shared" si="64"/>
        <v>-</v>
      </c>
      <c r="BK80" s="139" t="str">
        <f t="shared" si="64"/>
        <v>-</v>
      </c>
      <c r="BL80" s="139" t="str">
        <f t="shared" si="64"/>
        <v>-</v>
      </c>
      <c r="BM80" s="139" t="str">
        <f t="shared" si="64"/>
        <v>-</v>
      </c>
      <c r="BO80" s="139" t="str">
        <f t="shared" si="65"/>
        <v>-</v>
      </c>
      <c r="BP80" s="139" t="str">
        <f t="shared" si="65"/>
        <v>-</v>
      </c>
      <c r="BQ80" s="139" t="str">
        <f t="shared" si="65"/>
        <v>-</v>
      </c>
      <c r="BR80" s="139" t="str">
        <f t="shared" si="65"/>
        <v>-</v>
      </c>
      <c r="BS80" s="139" t="str">
        <f t="shared" si="65"/>
        <v>-</v>
      </c>
      <c r="BT80" s="139" t="str">
        <f t="shared" si="65"/>
        <v>-</v>
      </c>
      <c r="BU80" s="139" t="str">
        <f t="shared" si="65"/>
        <v>-</v>
      </c>
      <c r="BV80" s="139" t="str">
        <f t="shared" si="65"/>
        <v>-</v>
      </c>
      <c r="BW80" s="139" t="str">
        <f t="shared" si="65"/>
        <v>-</v>
      </c>
      <c r="BX80" s="139" t="str">
        <f t="shared" si="65"/>
        <v>-</v>
      </c>
      <c r="BY80" s="139" t="str">
        <f t="shared" si="65"/>
        <v>-</v>
      </c>
      <c r="BZ80" s="139" t="str">
        <f t="shared" si="65"/>
        <v>-</v>
      </c>
      <c r="CB80" s="139"/>
      <c r="CC80" s="139"/>
      <c r="CD80" s="139"/>
      <c r="CE80" s="139"/>
      <c r="CF80" s="139"/>
      <c r="CG80" s="139"/>
      <c r="CH80" s="139"/>
      <c r="CI80" s="139"/>
      <c r="CJ80" s="139"/>
      <c r="CK80" s="139"/>
      <c r="CL80" s="139"/>
      <c r="CM80" s="139"/>
    </row>
    <row r="81" spans="1:91" ht="12.75">
      <c r="A81" s="161" t="s">
        <v>280</v>
      </c>
      <c r="B81" s="123" t="s">
        <v>281</v>
      </c>
      <c r="C81" s="120"/>
      <c r="D81" s="120">
        <v>12</v>
      </c>
      <c r="E81" s="120"/>
      <c r="F81" s="120"/>
      <c r="G81" s="120"/>
      <c r="H81" s="138">
        <f>J81/I81*100</f>
        <v>32.592592592592595</v>
      </c>
      <c r="I81" s="123">
        <f>J81+N81</f>
        <v>135</v>
      </c>
      <c r="J81" s="123">
        <f t="shared" si="61"/>
        <v>44</v>
      </c>
      <c r="K81" s="119">
        <v>34</v>
      </c>
      <c r="L81" s="119"/>
      <c r="M81" s="119">
        <v>10</v>
      </c>
      <c r="N81" s="119">
        <v>91</v>
      </c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>
        <v>4</v>
      </c>
      <c r="AB81" s="147" t="str">
        <f t="shared" si="62"/>
        <v>-</v>
      </c>
      <c r="AC81" s="147" t="str">
        <f t="shared" si="62"/>
        <v>-</v>
      </c>
      <c r="AD81" s="147" t="str">
        <f t="shared" si="62"/>
        <v>-</v>
      </c>
      <c r="AE81" s="147" t="str">
        <f t="shared" si="62"/>
        <v>-</v>
      </c>
      <c r="AF81" s="147" t="str">
        <f t="shared" si="62"/>
        <v>-</v>
      </c>
      <c r="AG81" s="147" t="str">
        <f t="shared" si="62"/>
        <v>-</v>
      </c>
      <c r="AH81" s="147" t="str">
        <f t="shared" si="62"/>
        <v>-</v>
      </c>
      <c r="AI81" s="147" t="str">
        <f t="shared" si="62"/>
        <v>-</v>
      </c>
      <c r="AJ81" s="147" t="str">
        <f t="shared" si="62"/>
        <v>-</v>
      </c>
      <c r="AK81" s="147" t="str">
        <f t="shared" si="62"/>
        <v>-</v>
      </c>
      <c r="AL81" s="147" t="str">
        <f t="shared" si="62"/>
        <v>-</v>
      </c>
      <c r="AM81" s="147" t="str">
        <f t="shared" si="62"/>
        <v>-</v>
      </c>
      <c r="AO81" s="139" t="str">
        <f t="shared" si="63"/>
        <v>-</v>
      </c>
      <c r="AP81" s="139" t="str">
        <f t="shared" si="63"/>
        <v>-</v>
      </c>
      <c r="AQ81" s="139" t="str">
        <f t="shared" si="63"/>
        <v>-</v>
      </c>
      <c r="AR81" s="139" t="str">
        <f t="shared" si="63"/>
        <v>-</v>
      </c>
      <c r="AS81" s="139" t="str">
        <f t="shared" si="63"/>
        <v>-</v>
      </c>
      <c r="AT81" s="139" t="str">
        <f t="shared" si="63"/>
        <v>-</v>
      </c>
      <c r="AU81" s="139" t="str">
        <f t="shared" si="63"/>
        <v>-</v>
      </c>
      <c r="AV81" s="139" t="str">
        <f t="shared" si="63"/>
        <v>-</v>
      </c>
      <c r="AW81" s="139" t="str">
        <f t="shared" si="63"/>
        <v>-</v>
      </c>
      <c r="AX81" s="139" t="str">
        <f t="shared" si="63"/>
        <v>-</v>
      </c>
      <c r="AY81" s="139" t="str">
        <f t="shared" si="63"/>
        <v>-</v>
      </c>
      <c r="AZ81" s="139">
        <f t="shared" si="63"/>
        <v>1</v>
      </c>
      <c r="BB81" s="139" t="str">
        <f t="shared" si="64"/>
        <v>-</v>
      </c>
      <c r="BC81" s="139" t="str">
        <f t="shared" si="64"/>
        <v>-</v>
      </c>
      <c r="BD81" s="139" t="str">
        <f t="shared" si="64"/>
        <v>-</v>
      </c>
      <c r="BE81" s="139" t="str">
        <f t="shared" si="64"/>
        <v>-</v>
      </c>
      <c r="BF81" s="139" t="str">
        <f t="shared" si="64"/>
        <v>-</v>
      </c>
      <c r="BG81" s="139" t="str">
        <f t="shared" si="64"/>
        <v>-</v>
      </c>
      <c r="BH81" s="139" t="str">
        <f t="shared" si="64"/>
        <v>-</v>
      </c>
      <c r="BI81" s="139" t="str">
        <f t="shared" si="64"/>
        <v>-</v>
      </c>
      <c r="BJ81" s="139" t="str">
        <f t="shared" si="64"/>
        <v>-</v>
      </c>
      <c r="BK81" s="139" t="str">
        <f t="shared" si="64"/>
        <v>-</v>
      </c>
      <c r="BL81" s="139" t="str">
        <f t="shared" si="64"/>
        <v>-</v>
      </c>
      <c r="BM81" s="139" t="str">
        <f t="shared" si="64"/>
        <v>-</v>
      </c>
      <c r="BO81" s="139" t="str">
        <f t="shared" si="65"/>
        <v>-</v>
      </c>
      <c r="BP81" s="139" t="str">
        <f t="shared" si="65"/>
        <v>-</v>
      </c>
      <c r="BQ81" s="139" t="str">
        <f t="shared" si="65"/>
        <v>-</v>
      </c>
      <c r="BR81" s="139" t="str">
        <f t="shared" si="65"/>
        <v>-</v>
      </c>
      <c r="BS81" s="139" t="str">
        <f t="shared" si="65"/>
        <v>-</v>
      </c>
      <c r="BT81" s="139" t="str">
        <f t="shared" si="65"/>
        <v>-</v>
      </c>
      <c r="BU81" s="139" t="str">
        <f t="shared" si="65"/>
        <v>-</v>
      </c>
      <c r="BV81" s="139" t="str">
        <f t="shared" si="65"/>
        <v>-</v>
      </c>
      <c r="BW81" s="139" t="str">
        <f t="shared" si="65"/>
        <v>-</v>
      </c>
      <c r="BX81" s="139" t="str">
        <f t="shared" si="65"/>
        <v>-</v>
      </c>
      <c r="BY81" s="139" t="str">
        <f t="shared" si="65"/>
        <v>-</v>
      </c>
      <c r="BZ81" s="139" t="str">
        <f t="shared" si="65"/>
        <v>-</v>
      </c>
      <c r="CB81" s="139"/>
      <c r="CC81" s="139"/>
      <c r="CD81" s="139"/>
      <c r="CE81" s="139"/>
      <c r="CF81" s="139"/>
      <c r="CG81" s="139"/>
      <c r="CH81" s="139"/>
      <c r="CI81" s="139"/>
      <c r="CJ81" s="139"/>
      <c r="CK81" s="139"/>
      <c r="CL81" s="139"/>
      <c r="CM81" s="139"/>
    </row>
    <row r="82" spans="1:91" ht="12.75">
      <c r="A82" s="161"/>
      <c r="B82" s="156" t="s">
        <v>282</v>
      </c>
      <c r="C82" s="118"/>
      <c r="D82" s="120"/>
      <c r="E82" s="120"/>
      <c r="F82" s="120"/>
      <c r="G82" s="120"/>
      <c r="H82" s="138"/>
      <c r="I82" s="123"/>
      <c r="J82" s="123">
        <f t="shared" si="61"/>
        <v>0</v>
      </c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B82" s="147" t="str">
        <f t="shared" si="62"/>
        <v>-</v>
      </c>
      <c r="AC82" s="147" t="str">
        <f t="shared" si="62"/>
        <v>-</v>
      </c>
      <c r="AD82" s="147" t="str">
        <f t="shared" si="62"/>
        <v>-</v>
      </c>
      <c r="AE82" s="147" t="str">
        <f t="shared" si="62"/>
        <v>-</v>
      </c>
      <c r="AF82" s="147" t="str">
        <f t="shared" si="62"/>
        <v>-</v>
      </c>
      <c r="AG82" s="147" t="str">
        <f t="shared" si="62"/>
        <v>-</v>
      </c>
      <c r="AH82" s="147" t="str">
        <f t="shared" si="62"/>
        <v>-</v>
      </c>
      <c r="AI82" s="147" t="str">
        <f t="shared" si="62"/>
        <v>-</v>
      </c>
      <c r="AJ82" s="147" t="str">
        <f t="shared" si="62"/>
        <v>-</v>
      </c>
      <c r="AK82" s="147" t="str">
        <f t="shared" si="62"/>
        <v>-</v>
      </c>
      <c r="AL82" s="147" t="str">
        <f t="shared" si="62"/>
        <v>-</v>
      </c>
      <c r="AM82" s="147" t="str">
        <f t="shared" si="62"/>
        <v>-</v>
      </c>
      <c r="AO82" s="139" t="str">
        <f t="shared" si="63"/>
        <v>-</v>
      </c>
      <c r="AP82" s="139" t="str">
        <f t="shared" si="63"/>
        <v>-</v>
      </c>
      <c r="AQ82" s="139" t="str">
        <f t="shared" si="63"/>
        <v>-</v>
      </c>
      <c r="AR82" s="139" t="str">
        <f t="shared" si="63"/>
        <v>-</v>
      </c>
      <c r="AS82" s="139" t="str">
        <f t="shared" si="63"/>
        <v>-</v>
      </c>
      <c r="AT82" s="139" t="str">
        <f t="shared" si="63"/>
        <v>-</v>
      </c>
      <c r="AU82" s="139" t="str">
        <f t="shared" si="63"/>
        <v>-</v>
      </c>
      <c r="AV82" s="139" t="str">
        <f t="shared" si="63"/>
        <v>-</v>
      </c>
      <c r="AW82" s="139" t="str">
        <f t="shared" si="63"/>
        <v>-</v>
      </c>
      <c r="AX82" s="139" t="str">
        <f t="shared" si="63"/>
        <v>-</v>
      </c>
      <c r="AY82" s="139" t="str">
        <f t="shared" si="63"/>
        <v>-</v>
      </c>
      <c r="AZ82" s="139" t="str">
        <f t="shared" si="63"/>
        <v>-</v>
      </c>
      <c r="BB82" s="139" t="str">
        <f t="shared" si="64"/>
        <v>-</v>
      </c>
      <c r="BC82" s="139" t="str">
        <f t="shared" si="64"/>
        <v>-</v>
      </c>
      <c r="BD82" s="139" t="str">
        <f t="shared" si="64"/>
        <v>-</v>
      </c>
      <c r="BE82" s="139" t="str">
        <f t="shared" si="64"/>
        <v>-</v>
      </c>
      <c r="BF82" s="139" t="str">
        <f t="shared" si="64"/>
        <v>-</v>
      </c>
      <c r="BG82" s="139" t="str">
        <f t="shared" si="64"/>
        <v>-</v>
      </c>
      <c r="BH82" s="139" t="str">
        <f t="shared" si="64"/>
        <v>-</v>
      </c>
      <c r="BI82" s="139" t="str">
        <f t="shared" si="64"/>
        <v>-</v>
      </c>
      <c r="BJ82" s="139" t="str">
        <f t="shared" si="64"/>
        <v>-</v>
      </c>
      <c r="BK82" s="139" t="str">
        <f t="shared" si="64"/>
        <v>-</v>
      </c>
      <c r="BL82" s="139" t="str">
        <f t="shared" si="64"/>
        <v>-</v>
      </c>
      <c r="BM82" s="139" t="str">
        <f t="shared" si="64"/>
        <v>-</v>
      </c>
      <c r="BO82" s="139" t="str">
        <f t="shared" si="65"/>
        <v>-</v>
      </c>
      <c r="BP82" s="139" t="str">
        <f t="shared" si="65"/>
        <v>-</v>
      </c>
      <c r="BQ82" s="139" t="str">
        <f t="shared" si="65"/>
        <v>-</v>
      </c>
      <c r="BR82" s="139" t="str">
        <f t="shared" si="65"/>
        <v>-</v>
      </c>
      <c r="BS82" s="139" t="str">
        <f t="shared" si="65"/>
        <v>-</v>
      </c>
      <c r="BT82" s="139" t="str">
        <f t="shared" si="65"/>
        <v>-</v>
      </c>
      <c r="BU82" s="139" t="str">
        <f t="shared" si="65"/>
        <v>-</v>
      </c>
      <c r="BV82" s="139" t="str">
        <f t="shared" si="65"/>
        <v>-</v>
      </c>
      <c r="BW82" s="139" t="str">
        <f t="shared" si="65"/>
        <v>-</v>
      </c>
      <c r="BX82" s="139" t="str">
        <f t="shared" si="65"/>
        <v>-</v>
      </c>
      <c r="BY82" s="139" t="str">
        <f t="shared" si="65"/>
        <v>-</v>
      </c>
      <c r="BZ82" s="139" t="str">
        <f t="shared" si="65"/>
        <v>-</v>
      </c>
      <c r="CB82" s="139"/>
      <c r="CC82" s="139"/>
      <c r="CD82" s="139"/>
      <c r="CE82" s="139"/>
      <c r="CF82" s="139"/>
      <c r="CG82" s="139"/>
      <c r="CH82" s="139"/>
      <c r="CI82" s="139"/>
      <c r="CJ82" s="139"/>
      <c r="CK82" s="139"/>
      <c r="CL82" s="139"/>
      <c r="CM82" s="139"/>
    </row>
    <row r="83" spans="1:91" ht="12.75">
      <c r="A83" s="163" t="s">
        <v>283</v>
      </c>
      <c r="B83" s="164" t="s">
        <v>191</v>
      </c>
      <c r="C83" s="165"/>
      <c r="D83" s="165">
        <v>10</v>
      </c>
      <c r="E83" s="165"/>
      <c r="F83" s="165"/>
      <c r="G83" s="165"/>
      <c r="H83" s="138">
        <f>J83/I83*100</f>
        <v>38.88888888888889</v>
      </c>
      <c r="I83" s="166">
        <f>J83+N83</f>
        <v>108</v>
      </c>
      <c r="J83" s="166">
        <f t="shared" si="61"/>
        <v>42</v>
      </c>
      <c r="K83" s="167"/>
      <c r="L83" s="167"/>
      <c r="M83" s="167">
        <v>42</v>
      </c>
      <c r="N83" s="167">
        <v>66</v>
      </c>
      <c r="O83" s="167"/>
      <c r="P83" s="167"/>
      <c r="Q83" s="167"/>
      <c r="R83" s="167"/>
      <c r="S83" s="167"/>
      <c r="T83" s="167"/>
      <c r="U83" s="167"/>
      <c r="V83" s="167"/>
      <c r="W83" s="167"/>
      <c r="X83" s="167">
        <v>3</v>
      </c>
      <c r="Y83" s="167"/>
      <c r="Z83" s="167"/>
      <c r="AB83" s="147" t="str">
        <f t="shared" si="62"/>
        <v>-</v>
      </c>
      <c r="AC83" s="147" t="str">
        <f t="shared" si="62"/>
        <v>-</v>
      </c>
      <c r="AD83" s="147" t="str">
        <f t="shared" si="62"/>
        <v>-</v>
      </c>
      <c r="AE83" s="147" t="str">
        <f t="shared" si="62"/>
        <v>-</v>
      </c>
      <c r="AF83" s="147" t="str">
        <f t="shared" si="62"/>
        <v>-</v>
      </c>
      <c r="AG83" s="147" t="str">
        <f t="shared" si="62"/>
        <v>-</v>
      </c>
      <c r="AH83" s="147" t="str">
        <f t="shared" si="62"/>
        <v>-</v>
      </c>
      <c r="AI83" s="147" t="str">
        <f t="shared" si="62"/>
        <v>-</v>
      </c>
      <c r="AJ83" s="147" t="str">
        <f t="shared" si="62"/>
        <v>-</v>
      </c>
      <c r="AK83" s="147" t="str">
        <f t="shared" si="62"/>
        <v>-</v>
      </c>
      <c r="AL83" s="147" t="str">
        <f t="shared" si="62"/>
        <v>-</v>
      </c>
      <c r="AM83" s="147" t="str">
        <f t="shared" si="62"/>
        <v>-</v>
      </c>
      <c r="AO83" s="139" t="str">
        <f t="shared" si="63"/>
        <v>-</v>
      </c>
      <c r="AP83" s="139" t="str">
        <f t="shared" si="63"/>
        <v>-</v>
      </c>
      <c r="AQ83" s="139" t="str">
        <f t="shared" si="63"/>
        <v>-</v>
      </c>
      <c r="AR83" s="139" t="str">
        <f t="shared" si="63"/>
        <v>-</v>
      </c>
      <c r="AS83" s="139" t="str">
        <f t="shared" si="63"/>
        <v>-</v>
      </c>
      <c r="AT83" s="139" t="str">
        <f t="shared" si="63"/>
        <v>-</v>
      </c>
      <c r="AU83" s="139" t="str">
        <f t="shared" si="63"/>
        <v>-</v>
      </c>
      <c r="AV83" s="139" t="str">
        <f t="shared" si="63"/>
        <v>-</v>
      </c>
      <c r="AW83" s="139" t="str">
        <f t="shared" si="63"/>
        <v>-</v>
      </c>
      <c r="AX83" s="139">
        <f t="shared" si="63"/>
        <v>1</v>
      </c>
      <c r="AY83" s="139" t="str">
        <f t="shared" si="63"/>
        <v>-</v>
      </c>
      <c r="AZ83" s="139" t="str">
        <f t="shared" si="63"/>
        <v>-</v>
      </c>
      <c r="BB83" s="139" t="str">
        <f t="shared" si="64"/>
        <v>-</v>
      </c>
      <c r="BC83" s="139" t="str">
        <f t="shared" si="64"/>
        <v>-</v>
      </c>
      <c r="BD83" s="139" t="str">
        <f t="shared" si="64"/>
        <v>-</v>
      </c>
      <c r="BE83" s="139" t="str">
        <f t="shared" si="64"/>
        <v>-</v>
      </c>
      <c r="BF83" s="139" t="str">
        <f t="shared" si="64"/>
        <v>-</v>
      </c>
      <c r="BG83" s="139" t="str">
        <f t="shared" si="64"/>
        <v>-</v>
      </c>
      <c r="BH83" s="139" t="str">
        <f t="shared" si="64"/>
        <v>-</v>
      </c>
      <c r="BI83" s="139" t="str">
        <f t="shared" si="64"/>
        <v>-</v>
      </c>
      <c r="BJ83" s="139" t="str">
        <f t="shared" si="64"/>
        <v>-</v>
      </c>
      <c r="BK83" s="139" t="str">
        <f t="shared" si="64"/>
        <v>-</v>
      </c>
      <c r="BL83" s="139" t="str">
        <f t="shared" si="64"/>
        <v>-</v>
      </c>
      <c r="BM83" s="139" t="str">
        <f t="shared" si="64"/>
        <v>-</v>
      </c>
      <c r="BO83" s="139" t="str">
        <f t="shared" si="65"/>
        <v>-</v>
      </c>
      <c r="BP83" s="139" t="str">
        <f t="shared" si="65"/>
        <v>-</v>
      </c>
      <c r="BQ83" s="139" t="str">
        <f t="shared" si="65"/>
        <v>-</v>
      </c>
      <c r="BR83" s="139" t="str">
        <f t="shared" si="65"/>
        <v>-</v>
      </c>
      <c r="BS83" s="139" t="str">
        <f t="shared" si="65"/>
        <v>-</v>
      </c>
      <c r="BT83" s="139" t="str">
        <f t="shared" si="65"/>
        <v>-</v>
      </c>
      <c r="BU83" s="139" t="str">
        <f t="shared" si="65"/>
        <v>-</v>
      </c>
      <c r="BV83" s="139" t="str">
        <f t="shared" si="65"/>
        <v>-</v>
      </c>
      <c r="BW83" s="139" t="str">
        <f t="shared" si="65"/>
        <v>-</v>
      </c>
      <c r="BX83" s="139" t="str">
        <f t="shared" si="65"/>
        <v>-</v>
      </c>
      <c r="BY83" s="139" t="str">
        <f t="shared" si="65"/>
        <v>-</v>
      </c>
      <c r="BZ83" s="139" t="str">
        <f t="shared" si="65"/>
        <v>-</v>
      </c>
      <c r="CB83" s="139"/>
      <c r="CC83" s="139"/>
      <c r="CD83" s="139"/>
      <c r="CE83" s="139"/>
      <c r="CF83" s="139"/>
      <c r="CG83" s="139"/>
      <c r="CH83" s="139"/>
      <c r="CI83" s="139"/>
      <c r="CJ83" s="139"/>
      <c r="CK83" s="139"/>
      <c r="CL83" s="139"/>
      <c r="CM83" s="139"/>
    </row>
    <row r="84" spans="1:27" ht="12.75">
      <c r="A84" s="168"/>
      <c r="B84" s="169" t="s">
        <v>284</v>
      </c>
      <c r="C84" s="170"/>
      <c r="D84" s="170"/>
      <c r="E84" s="170"/>
      <c r="F84" s="170"/>
      <c r="G84" s="170"/>
      <c r="H84" s="171"/>
      <c r="I84" s="125">
        <f aca="true" t="shared" si="66" ref="I84:N84">SUM(I85:I87)</f>
        <v>317</v>
      </c>
      <c r="J84" s="134">
        <f t="shared" si="66"/>
        <v>0</v>
      </c>
      <c r="K84" s="125">
        <f t="shared" si="66"/>
        <v>0</v>
      </c>
      <c r="L84" s="125">
        <f t="shared" si="66"/>
        <v>0</v>
      </c>
      <c r="M84" s="125">
        <f t="shared" si="66"/>
        <v>210</v>
      </c>
      <c r="N84" s="125">
        <f t="shared" si="66"/>
        <v>105</v>
      </c>
      <c r="O84" s="172"/>
      <c r="P84" s="156"/>
      <c r="Q84" s="173"/>
      <c r="R84" s="173"/>
      <c r="S84" s="173"/>
      <c r="T84" s="173"/>
      <c r="U84" s="173"/>
      <c r="V84" s="173"/>
      <c r="W84" s="173"/>
      <c r="X84" s="173"/>
      <c r="Y84" s="173"/>
      <c r="Z84" s="173"/>
      <c r="AA84" s="173"/>
    </row>
    <row r="85" spans="1:26" ht="12.75">
      <c r="A85" s="174"/>
      <c r="B85" s="170" t="s">
        <v>285</v>
      </c>
      <c r="C85" s="170"/>
      <c r="D85" s="170"/>
      <c r="E85" s="170"/>
      <c r="F85" s="170"/>
      <c r="G85" s="170"/>
      <c r="H85" s="170"/>
      <c r="I85" s="125">
        <v>45</v>
      </c>
      <c r="J85" s="125"/>
      <c r="K85" s="170"/>
      <c r="L85" s="170"/>
      <c r="M85" s="170">
        <v>30</v>
      </c>
      <c r="N85" s="170">
        <v>15</v>
      </c>
      <c r="O85" s="119"/>
      <c r="P85" s="119"/>
      <c r="Q85" s="119"/>
      <c r="R85" s="119"/>
      <c r="S85" s="119"/>
      <c r="T85" s="119"/>
      <c r="U85" s="119"/>
      <c r="V85" s="119"/>
      <c r="W85" s="119"/>
      <c r="X85" s="119"/>
      <c r="Y85" s="119"/>
      <c r="Z85" s="119"/>
    </row>
    <row r="86" spans="1:26" ht="12.75">
      <c r="A86" s="174"/>
      <c r="B86" s="170" t="s">
        <v>286</v>
      </c>
      <c r="C86" s="170"/>
      <c r="D86" s="170"/>
      <c r="E86" s="170"/>
      <c r="F86" s="170"/>
      <c r="G86" s="170"/>
      <c r="H86" s="170"/>
      <c r="I86" s="125">
        <v>92</v>
      </c>
      <c r="J86" s="125"/>
      <c r="K86" s="170"/>
      <c r="L86" s="170"/>
      <c r="M86" s="170">
        <v>60</v>
      </c>
      <c r="N86" s="170">
        <v>30</v>
      </c>
      <c r="O86" s="119"/>
      <c r="P86" s="119"/>
      <c r="Q86" s="119"/>
      <c r="R86" s="119"/>
      <c r="S86" s="119"/>
      <c r="T86" s="119"/>
      <c r="U86" s="119"/>
      <c r="V86" s="119"/>
      <c r="W86" s="119"/>
      <c r="X86" s="119"/>
      <c r="Y86" s="119"/>
      <c r="Z86" s="119"/>
    </row>
    <row r="87" spans="1:26" ht="12.75">
      <c r="A87" s="174"/>
      <c r="B87" s="175" t="s">
        <v>142</v>
      </c>
      <c r="C87" s="170"/>
      <c r="D87" s="170"/>
      <c r="E87" s="170"/>
      <c r="F87" s="170"/>
      <c r="G87" s="170"/>
      <c r="H87" s="170"/>
      <c r="I87" s="125">
        <v>180</v>
      </c>
      <c r="J87" s="125"/>
      <c r="K87" s="170"/>
      <c r="L87" s="170"/>
      <c r="M87" s="170">
        <v>120</v>
      </c>
      <c r="N87" s="170">
        <v>60</v>
      </c>
      <c r="O87" s="119"/>
      <c r="P87" s="119"/>
      <c r="Q87" s="119"/>
      <c r="R87" s="119"/>
      <c r="S87" s="119"/>
      <c r="T87" s="119"/>
      <c r="U87" s="119"/>
      <c r="V87" s="119"/>
      <c r="W87" s="119"/>
      <c r="X87" s="119"/>
      <c r="Y87" s="119"/>
      <c r="Z87" s="119"/>
    </row>
    <row r="88" spans="1:26" ht="12.75">
      <c r="A88" s="153"/>
      <c r="B88" s="176" t="s">
        <v>287</v>
      </c>
      <c r="C88" s="119"/>
      <c r="D88" s="177"/>
      <c r="E88" s="177"/>
      <c r="F88" s="177"/>
      <c r="G88" s="178"/>
      <c r="H88" s="143">
        <f>J88/I88*100</f>
        <v>51.63868904876099</v>
      </c>
      <c r="I88" s="177">
        <f aca="true" t="shared" si="67" ref="I88:Z88">I8+I21+I32+I56+I65+I74</f>
        <v>7506</v>
      </c>
      <c r="J88" s="177">
        <f t="shared" si="67"/>
        <v>3876</v>
      </c>
      <c r="K88" s="177">
        <f t="shared" si="67"/>
        <v>1980</v>
      </c>
      <c r="L88" s="177">
        <f t="shared" si="67"/>
        <v>526</v>
      </c>
      <c r="M88" s="177">
        <f t="shared" si="67"/>
        <v>1440</v>
      </c>
      <c r="N88" s="177">
        <f t="shared" si="67"/>
        <v>3560</v>
      </c>
      <c r="O88" s="119">
        <f t="shared" si="67"/>
        <v>30</v>
      </c>
      <c r="P88" s="119">
        <f t="shared" si="67"/>
        <v>30</v>
      </c>
      <c r="Q88" s="119">
        <f t="shared" si="67"/>
        <v>30</v>
      </c>
      <c r="R88" s="119">
        <f t="shared" si="67"/>
        <v>30</v>
      </c>
      <c r="S88" s="119">
        <f t="shared" si="67"/>
        <v>28</v>
      </c>
      <c r="T88" s="119">
        <f t="shared" si="67"/>
        <v>28</v>
      </c>
      <c r="U88" s="119">
        <f t="shared" si="67"/>
        <v>28</v>
      </c>
      <c r="V88" s="119">
        <f t="shared" si="67"/>
        <v>28</v>
      </c>
      <c r="W88" s="119">
        <f t="shared" si="67"/>
        <v>28</v>
      </c>
      <c r="X88" s="119">
        <f t="shared" si="67"/>
        <v>28</v>
      </c>
      <c r="Y88" s="119">
        <f t="shared" si="67"/>
        <v>28</v>
      </c>
      <c r="Z88" s="119">
        <f t="shared" si="67"/>
        <v>28</v>
      </c>
    </row>
    <row r="89" spans="1:26" ht="12.75">
      <c r="A89" s="179"/>
      <c r="B89" s="180"/>
      <c r="C89" s="119"/>
      <c r="D89" s="932" t="s">
        <v>288</v>
      </c>
      <c r="E89" s="932"/>
      <c r="F89" s="932"/>
      <c r="G89" s="932"/>
      <c r="H89" s="932"/>
      <c r="I89" s="181">
        <f>ROUND(I88/54,1)</f>
        <v>139</v>
      </c>
      <c r="J89" s="181"/>
      <c r="K89" s="181"/>
      <c r="L89" s="181"/>
      <c r="M89" s="123"/>
      <c r="N89" s="181"/>
      <c r="O89" s="123"/>
      <c r="P89" s="123"/>
      <c r="Q89" s="123"/>
      <c r="R89" s="123"/>
      <c r="S89" s="123"/>
      <c r="T89" s="123"/>
      <c r="U89" s="123"/>
      <c r="V89" s="123"/>
      <c r="W89" s="123"/>
      <c r="X89" s="123"/>
      <c r="Y89" s="123"/>
      <c r="Z89" s="123"/>
    </row>
    <row r="90" spans="1:91" ht="12.75">
      <c r="A90" s="173"/>
      <c r="B90" s="182" t="s">
        <v>289</v>
      </c>
      <c r="C90" s="182"/>
      <c r="D90" s="182"/>
      <c r="E90" s="182"/>
      <c r="F90" s="183"/>
      <c r="G90" s="183"/>
      <c r="H90" s="183"/>
      <c r="I90" s="171">
        <f aca="true" t="shared" si="68" ref="I90:N90">I8+I21+I32+I56+I65+I74</f>
        <v>7506</v>
      </c>
      <c r="J90" s="171">
        <f t="shared" si="68"/>
        <v>3876</v>
      </c>
      <c r="K90" s="171">
        <f t="shared" si="68"/>
        <v>1980</v>
      </c>
      <c r="L90" s="171">
        <f t="shared" si="68"/>
        <v>526</v>
      </c>
      <c r="M90" s="171">
        <f t="shared" si="68"/>
        <v>1440</v>
      </c>
      <c r="N90" s="171">
        <f t="shared" si="68"/>
        <v>3560</v>
      </c>
      <c r="O90" s="171">
        <f aca="true" t="shared" si="69" ref="O90:Z90">O8+O21+O32+O56+O65</f>
        <v>30</v>
      </c>
      <c r="P90" s="171">
        <f t="shared" si="69"/>
        <v>30</v>
      </c>
      <c r="Q90" s="171">
        <f t="shared" si="69"/>
        <v>30</v>
      </c>
      <c r="R90" s="171">
        <f t="shared" si="69"/>
        <v>30</v>
      </c>
      <c r="S90" s="171">
        <f t="shared" si="69"/>
        <v>28</v>
      </c>
      <c r="T90" s="171">
        <f t="shared" si="69"/>
        <v>28</v>
      </c>
      <c r="U90" s="171">
        <f t="shared" si="69"/>
        <v>28</v>
      </c>
      <c r="V90" s="171">
        <f t="shared" si="69"/>
        <v>28</v>
      </c>
      <c r="W90" s="171">
        <f t="shared" si="69"/>
        <v>21</v>
      </c>
      <c r="X90" s="171">
        <f t="shared" si="69"/>
        <v>25</v>
      </c>
      <c r="Y90" s="171">
        <f t="shared" si="69"/>
        <v>28</v>
      </c>
      <c r="Z90" s="171">
        <f t="shared" si="69"/>
        <v>16</v>
      </c>
      <c r="AB90" s="184">
        <f aca="true" t="shared" si="70" ref="AB90:CM90">SUM(AB8+AB21+AB32+AB56+AB65+AB74)</f>
        <v>4</v>
      </c>
      <c r="AC90" s="184">
        <f t="shared" si="70"/>
        <v>2</v>
      </c>
      <c r="AD90" s="184">
        <f t="shared" si="70"/>
        <v>5</v>
      </c>
      <c r="AE90" s="184">
        <f t="shared" si="70"/>
        <v>5</v>
      </c>
      <c r="AF90" s="184">
        <f t="shared" si="70"/>
        <v>1</v>
      </c>
      <c r="AG90" s="184">
        <f t="shared" si="70"/>
        <v>2</v>
      </c>
      <c r="AH90" s="184">
        <f t="shared" si="70"/>
        <v>4</v>
      </c>
      <c r="AI90" s="184">
        <f t="shared" si="70"/>
        <v>1</v>
      </c>
      <c r="AJ90" s="184">
        <f t="shared" si="70"/>
        <v>4</v>
      </c>
      <c r="AK90" s="184">
        <f t="shared" si="70"/>
        <v>4</v>
      </c>
      <c r="AL90" s="184">
        <f t="shared" si="70"/>
        <v>1</v>
      </c>
      <c r="AM90" s="184">
        <f t="shared" si="70"/>
        <v>1</v>
      </c>
      <c r="AN90" s="125"/>
      <c r="AO90" s="184">
        <f t="shared" si="70"/>
        <v>5</v>
      </c>
      <c r="AP90" s="184">
        <f t="shared" si="70"/>
        <v>4</v>
      </c>
      <c r="AQ90" s="184">
        <f t="shared" si="70"/>
        <v>4</v>
      </c>
      <c r="AR90" s="184">
        <f t="shared" si="70"/>
        <v>3</v>
      </c>
      <c r="AS90" s="184">
        <f t="shared" si="70"/>
        <v>4</v>
      </c>
      <c r="AT90" s="184">
        <f t="shared" si="70"/>
        <v>6</v>
      </c>
      <c r="AU90" s="184">
        <f t="shared" si="70"/>
        <v>3</v>
      </c>
      <c r="AV90" s="184">
        <f t="shared" si="70"/>
        <v>4</v>
      </c>
      <c r="AW90" s="184">
        <f t="shared" si="70"/>
        <v>4</v>
      </c>
      <c r="AX90" s="184">
        <f t="shared" si="70"/>
        <v>3</v>
      </c>
      <c r="AY90" s="184">
        <f t="shared" si="70"/>
        <v>7</v>
      </c>
      <c r="AZ90" s="184">
        <f t="shared" si="70"/>
        <v>6</v>
      </c>
      <c r="BA90" s="125"/>
      <c r="BB90" s="184">
        <f t="shared" si="70"/>
        <v>0</v>
      </c>
      <c r="BC90" s="184">
        <f t="shared" si="70"/>
        <v>0</v>
      </c>
      <c r="BD90" s="184">
        <f t="shared" si="70"/>
        <v>0</v>
      </c>
      <c r="BE90" s="184">
        <f t="shared" si="70"/>
        <v>0</v>
      </c>
      <c r="BF90" s="184">
        <f t="shared" si="70"/>
        <v>0</v>
      </c>
      <c r="BG90" s="184">
        <f t="shared" si="70"/>
        <v>0</v>
      </c>
      <c r="BH90" s="184">
        <f t="shared" si="70"/>
        <v>1</v>
      </c>
      <c r="BI90" s="184">
        <f t="shared" si="70"/>
        <v>1</v>
      </c>
      <c r="BJ90" s="184">
        <f t="shared" si="70"/>
        <v>1</v>
      </c>
      <c r="BK90" s="184">
        <f t="shared" si="70"/>
        <v>1</v>
      </c>
      <c r="BL90" s="184">
        <f t="shared" si="70"/>
        <v>1</v>
      </c>
      <c r="BM90" s="184">
        <f t="shared" si="70"/>
        <v>1</v>
      </c>
      <c r="BN90" s="125"/>
      <c r="BO90" s="184">
        <f t="shared" si="70"/>
        <v>0</v>
      </c>
      <c r="BP90" s="184">
        <f t="shared" si="70"/>
        <v>0</v>
      </c>
      <c r="BQ90" s="184">
        <f t="shared" si="70"/>
        <v>0</v>
      </c>
      <c r="BR90" s="184">
        <f t="shared" si="70"/>
        <v>1</v>
      </c>
      <c r="BS90" s="184">
        <f t="shared" si="70"/>
        <v>0</v>
      </c>
      <c r="BT90" s="184">
        <f t="shared" si="70"/>
        <v>2</v>
      </c>
      <c r="BU90" s="184">
        <f t="shared" si="70"/>
        <v>1</v>
      </c>
      <c r="BV90" s="184">
        <f t="shared" si="70"/>
        <v>1</v>
      </c>
      <c r="BW90" s="184">
        <f t="shared" si="70"/>
        <v>1</v>
      </c>
      <c r="BX90" s="184">
        <f t="shared" si="70"/>
        <v>1</v>
      </c>
      <c r="BY90" s="184">
        <f t="shared" si="70"/>
        <v>1</v>
      </c>
      <c r="BZ90" s="184">
        <f t="shared" si="70"/>
        <v>1</v>
      </c>
      <c r="CB90" s="184">
        <f t="shared" si="70"/>
        <v>4</v>
      </c>
      <c r="CC90" s="184">
        <f t="shared" si="70"/>
        <v>2</v>
      </c>
      <c r="CD90" s="184">
        <f t="shared" si="70"/>
        <v>8</v>
      </c>
      <c r="CE90" s="184">
        <f t="shared" si="70"/>
        <v>5</v>
      </c>
      <c r="CF90" s="184">
        <f t="shared" si="70"/>
        <v>3</v>
      </c>
      <c r="CG90" s="184">
        <f t="shared" si="70"/>
        <v>0</v>
      </c>
      <c r="CH90" s="184">
        <f t="shared" si="70"/>
        <v>3</v>
      </c>
      <c r="CI90" s="184">
        <f t="shared" si="70"/>
        <v>1</v>
      </c>
      <c r="CJ90" s="184">
        <f t="shared" si="70"/>
        <v>2</v>
      </c>
      <c r="CK90" s="184">
        <f t="shared" si="70"/>
        <v>2</v>
      </c>
      <c r="CL90" s="184">
        <f t="shared" si="70"/>
        <v>0</v>
      </c>
      <c r="CM90" s="184">
        <f t="shared" si="70"/>
        <v>1</v>
      </c>
    </row>
    <row r="91" spans="1:26" ht="12.75">
      <c r="A91" s="173"/>
      <c r="B91" s="170" t="s">
        <v>290</v>
      </c>
      <c r="C91" s="125">
        <f>SUM(O91:Z91)</f>
        <v>6</v>
      </c>
      <c r="D91" s="156"/>
      <c r="E91" s="156"/>
      <c r="F91" s="156"/>
      <c r="G91" s="156"/>
      <c r="H91" s="156"/>
      <c r="I91" s="156"/>
      <c r="J91" s="156"/>
      <c r="K91" s="156"/>
      <c r="L91" s="156"/>
      <c r="M91" s="156"/>
      <c r="N91" s="119"/>
      <c r="O91" s="125">
        <f>BB90</f>
        <v>0</v>
      </c>
      <c r="P91" s="125">
        <f aca="true" t="shared" si="71" ref="P91:Z91">BC90</f>
        <v>0</v>
      </c>
      <c r="Q91" s="125">
        <f t="shared" si="71"/>
        <v>0</v>
      </c>
      <c r="R91" s="125">
        <f t="shared" si="71"/>
        <v>0</v>
      </c>
      <c r="S91" s="125">
        <f t="shared" si="71"/>
        <v>0</v>
      </c>
      <c r="T91" s="125">
        <f t="shared" si="71"/>
        <v>0</v>
      </c>
      <c r="U91" s="125">
        <f t="shared" si="71"/>
        <v>1</v>
      </c>
      <c r="V91" s="125">
        <f t="shared" si="71"/>
        <v>1</v>
      </c>
      <c r="W91" s="125">
        <f t="shared" si="71"/>
        <v>1</v>
      </c>
      <c r="X91" s="125">
        <f t="shared" si="71"/>
        <v>1</v>
      </c>
      <c r="Y91" s="125">
        <f t="shared" si="71"/>
        <v>1</v>
      </c>
      <c r="Z91" s="125">
        <f t="shared" si="71"/>
        <v>1</v>
      </c>
    </row>
    <row r="92" spans="1:26" ht="12.75">
      <c r="A92" s="173"/>
      <c r="B92" s="170" t="s">
        <v>291</v>
      </c>
      <c r="C92" s="125">
        <f>SUM(O92:Z92)</f>
        <v>9</v>
      </c>
      <c r="D92" s="156"/>
      <c r="E92" s="156"/>
      <c r="F92" s="156"/>
      <c r="G92" s="156"/>
      <c r="H92" s="156"/>
      <c r="I92" s="156"/>
      <c r="J92" s="156"/>
      <c r="K92" s="156"/>
      <c r="L92" s="156"/>
      <c r="M92" s="156"/>
      <c r="N92" s="119"/>
      <c r="O92" s="125">
        <f>BO90</f>
        <v>0</v>
      </c>
      <c r="P92" s="125">
        <f aca="true" t="shared" si="72" ref="P92:Z92">BP90</f>
        <v>0</v>
      </c>
      <c r="Q92" s="125">
        <f t="shared" si="72"/>
        <v>0</v>
      </c>
      <c r="R92" s="125">
        <f t="shared" si="72"/>
        <v>1</v>
      </c>
      <c r="S92" s="125">
        <f t="shared" si="72"/>
        <v>0</v>
      </c>
      <c r="T92" s="125">
        <f t="shared" si="72"/>
        <v>2</v>
      </c>
      <c r="U92" s="125">
        <f t="shared" si="72"/>
        <v>1</v>
      </c>
      <c r="V92" s="125">
        <f t="shared" si="72"/>
        <v>1</v>
      </c>
      <c r="W92" s="125">
        <f t="shared" si="72"/>
        <v>1</v>
      </c>
      <c r="X92" s="125">
        <f t="shared" si="72"/>
        <v>1</v>
      </c>
      <c r="Y92" s="125">
        <f t="shared" si="72"/>
        <v>1</v>
      </c>
      <c r="Z92" s="125">
        <f t="shared" si="72"/>
        <v>1</v>
      </c>
    </row>
    <row r="93" spans="1:26" ht="12.75">
      <c r="A93" s="173"/>
      <c r="B93" s="170" t="s">
        <v>292</v>
      </c>
      <c r="C93" s="125">
        <f>SUM(O93:Z93)</f>
        <v>31</v>
      </c>
      <c r="D93" s="156"/>
      <c r="E93" s="156"/>
      <c r="F93" s="156"/>
      <c r="G93" s="156"/>
      <c r="H93" s="156"/>
      <c r="I93" s="156"/>
      <c r="J93" s="156"/>
      <c r="K93" s="156"/>
      <c r="L93" s="156"/>
      <c r="M93" s="156"/>
      <c r="N93" s="119"/>
      <c r="O93" s="125">
        <f>CB90</f>
        <v>4</v>
      </c>
      <c r="P93" s="125">
        <f aca="true" t="shared" si="73" ref="P93:Z93">CC90</f>
        <v>2</v>
      </c>
      <c r="Q93" s="125">
        <f t="shared" si="73"/>
        <v>8</v>
      </c>
      <c r="R93" s="125">
        <f t="shared" si="73"/>
        <v>5</v>
      </c>
      <c r="S93" s="125">
        <f t="shared" si="73"/>
        <v>3</v>
      </c>
      <c r="T93" s="125">
        <f t="shared" si="73"/>
        <v>0</v>
      </c>
      <c r="U93" s="125">
        <f t="shared" si="73"/>
        <v>3</v>
      </c>
      <c r="V93" s="125">
        <f t="shared" si="73"/>
        <v>1</v>
      </c>
      <c r="W93" s="125">
        <f t="shared" si="73"/>
        <v>2</v>
      </c>
      <c r="X93" s="125">
        <f t="shared" si="73"/>
        <v>2</v>
      </c>
      <c r="Y93" s="125">
        <f t="shared" si="73"/>
        <v>0</v>
      </c>
      <c r="Z93" s="125">
        <f t="shared" si="73"/>
        <v>1</v>
      </c>
    </row>
    <row r="94" spans="1:26" ht="12.75">
      <c r="A94" s="173"/>
      <c r="B94" s="170" t="s">
        <v>293</v>
      </c>
      <c r="C94" s="125">
        <f>SUM(O94:Z94)</f>
        <v>34</v>
      </c>
      <c r="D94" s="156"/>
      <c r="E94" s="156"/>
      <c r="F94" s="156"/>
      <c r="G94" s="156"/>
      <c r="H94" s="156"/>
      <c r="I94" s="156"/>
      <c r="J94" s="156"/>
      <c r="K94" s="156"/>
      <c r="L94" s="156"/>
      <c r="M94" s="156"/>
      <c r="N94" s="119"/>
      <c r="O94" s="125">
        <f>AB90</f>
        <v>4</v>
      </c>
      <c r="P94" s="125">
        <f aca="true" t="shared" si="74" ref="P94:Z94">AC90</f>
        <v>2</v>
      </c>
      <c r="Q94" s="125">
        <f t="shared" si="74"/>
        <v>5</v>
      </c>
      <c r="R94" s="125">
        <f t="shared" si="74"/>
        <v>5</v>
      </c>
      <c r="S94" s="125">
        <f t="shared" si="74"/>
        <v>1</v>
      </c>
      <c r="T94" s="125">
        <f t="shared" si="74"/>
        <v>2</v>
      </c>
      <c r="U94" s="125">
        <f t="shared" si="74"/>
        <v>4</v>
      </c>
      <c r="V94" s="125">
        <f t="shared" si="74"/>
        <v>1</v>
      </c>
      <c r="W94" s="125">
        <f t="shared" si="74"/>
        <v>4</v>
      </c>
      <c r="X94" s="125">
        <f t="shared" si="74"/>
        <v>4</v>
      </c>
      <c r="Y94" s="125">
        <f t="shared" si="74"/>
        <v>1</v>
      </c>
      <c r="Z94" s="125">
        <f t="shared" si="74"/>
        <v>1</v>
      </c>
    </row>
    <row r="95" spans="1:26" ht="12.75">
      <c r="A95" s="164"/>
      <c r="B95" s="185" t="s">
        <v>294</v>
      </c>
      <c r="C95" s="186">
        <f>SUM(O95:Z95)</f>
        <v>53</v>
      </c>
      <c r="D95" s="187" t="s">
        <v>295</v>
      </c>
      <c r="E95" s="188"/>
      <c r="F95" s="188"/>
      <c r="G95" s="188"/>
      <c r="H95" s="188"/>
      <c r="I95" s="188"/>
      <c r="J95" s="188"/>
      <c r="K95" s="188"/>
      <c r="L95" s="188"/>
      <c r="M95" s="188"/>
      <c r="N95" s="167"/>
      <c r="O95" s="186">
        <f>AO90</f>
        <v>5</v>
      </c>
      <c r="P95" s="186">
        <f aca="true" t="shared" si="75" ref="P95:Z95">AP90</f>
        <v>4</v>
      </c>
      <c r="Q95" s="186">
        <f t="shared" si="75"/>
        <v>4</v>
      </c>
      <c r="R95" s="186">
        <f t="shared" si="75"/>
        <v>3</v>
      </c>
      <c r="S95" s="186">
        <f t="shared" si="75"/>
        <v>4</v>
      </c>
      <c r="T95" s="186">
        <f t="shared" si="75"/>
        <v>6</v>
      </c>
      <c r="U95" s="186">
        <f t="shared" si="75"/>
        <v>3</v>
      </c>
      <c r="V95" s="186">
        <f t="shared" si="75"/>
        <v>4</v>
      </c>
      <c r="W95" s="186">
        <f t="shared" si="75"/>
        <v>4</v>
      </c>
      <c r="X95" s="186">
        <f t="shared" si="75"/>
        <v>3</v>
      </c>
      <c r="Y95" s="186">
        <f t="shared" si="75"/>
        <v>7</v>
      </c>
      <c r="Z95" s="186">
        <f t="shared" si="75"/>
        <v>6</v>
      </c>
    </row>
    <row r="96" spans="1:26" ht="12.75">
      <c r="A96" s="189"/>
      <c r="B96" s="933" t="s">
        <v>296</v>
      </c>
      <c r="C96" s="933"/>
      <c r="D96" s="933"/>
      <c r="E96" s="934" t="s">
        <v>297</v>
      </c>
      <c r="F96" s="934"/>
      <c r="G96" s="934"/>
      <c r="H96" s="934"/>
      <c r="I96" s="934"/>
      <c r="J96" s="934"/>
      <c r="K96" s="934"/>
      <c r="L96" s="934"/>
      <c r="M96" s="935" t="s">
        <v>298</v>
      </c>
      <c r="N96" s="935"/>
      <c r="O96" s="935"/>
      <c r="P96" s="935"/>
      <c r="Q96" s="935"/>
      <c r="R96" s="935"/>
      <c r="S96" s="935"/>
      <c r="T96" s="190" t="s">
        <v>299</v>
      </c>
      <c r="U96" s="935" t="s">
        <v>300</v>
      </c>
      <c r="V96" s="935"/>
      <c r="W96" s="935"/>
      <c r="X96" s="935"/>
      <c r="Y96" s="935"/>
      <c r="Z96" s="935"/>
    </row>
    <row r="97" spans="1:26" ht="12.75">
      <c r="A97" s="191"/>
      <c r="B97" s="192" t="s">
        <v>301</v>
      </c>
      <c r="C97" s="193" t="s">
        <v>299</v>
      </c>
      <c r="D97" s="194" t="s">
        <v>302</v>
      </c>
      <c r="E97" s="930" t="s">
        <v>301</v>
      </c>
      <c r="F97" s="930"/>
      <c r="G97" s="930"/>
      <c r="H97" s="930"/>
      <c r="I97" s="930"/>
      <c r="J97" s="930"/>
      <c r="K97" s="193" t="s">
        <v>299</v>
      </c>
      <c r="L97" s="194" t="s">
        <v>302</v>
      </c>
      <c r="M97" s="936" t="s">
        <v>303</v>
      </c>
      <c r="N97" s="936"/>
      <c r="O97" s="936"/>
      <c r="P97" s="936"/>
      <c r="Q97" s="936"/>
      <c r="R97" s="936"/>
      <c r="S97" s="936"/>
      <c r="T97" s="195"/>
      <c r="U97" s="931" t="s">
        <v>304</v>
      </c>
      <c r="V97" s="931"/>
      <c r="W97" s="931"/>
      <c r="X97" s="931"/>
      <c r="Y97" s="931"/>
      <c r="Z97" s="931"/>
    </row>
    <row r="98" spans="1:24" ht="12.75">
      <c r="A98" s="189"/>
      <c r="B98" s="170" t="s">
        <v>285</v>
      </c>
      <c r="C98" s="196">
        <v>4</v>
      </c>
      <c r="D98" s="197">
        <v>1</v>
      </c>
      <c r="E98" s="929" t="s">
        <v>142</v>
      </c>
      <c r="F98" s="929"/>
      <c r="G98" s="929"/>
      <c r="H98" s="929"/>
      <c r="I98" s="929"/>
      <c r="J98" s="929"/>
      <c r="K98" s="124">
        <v>6</v>
      </c>
      <c r="L98" s="198">
        <v>4</v>
      </c>
      <c r="M98" s="199"/>
      <c r="N98" s="199"/>
      <c r="O98" s="199"/>
      <c r="P98" s="199"/>
      <c r="Q98" s="199"/>
      <c r="R98" s="199"/>
      <c r="S98" s="199"/>
      <c r="T98" s="200"/>
      <c r="X98" t="s">
        <v>305</v>
      </c>
    </row>
    <row r="99" spans="1:26" ht="12.75">
      <c r="A99" s="189"/>
      <c r="B99" s="170" t="s">
        <v>286</v>
      </c>
      <c r="C99" s="196">
        <v>4</v>
      </c>
      <c r="D99" s="197">
        <v>2</v>
      </c>
      <c r="E99" s="929" t="s">
        <v>0</v>
      </c>
      <c r="F99" s="929"/>
      <c r="G99" s="929"/>
      <c r="H99" s="929"/>
      <c r="I99" s="929"/>
      <c r="J99" s="929"/>
      <c r="K99" s="196" t="s">
        <v>0</v>
      </c>
      <c r="L99" s="201" t="s">
        <v>0</v>
      </c>
      <c r="M99" s="928" t="s">
        <v>0</v>
      </c>
      <c r="N99" s="928"/>
      <c r="O99" s="928"/>
      <c r="P99" s="928"/>
      <c r="Q99" s="928"/>
      <c r="R99" s="928"/>
      <c r="S99" s="928"/>
      <c r="T99" s="202" t="s">
        <v>0</v>
      </c>
      <c r="U99" s="928" t="s">
        <v>306</v>
      </c>
      <c r="V99" s="928"/>
      <c r="W99" s="928"/>
      <c r="X99" s="928"/>
      <c r="Y99" s="928"/>
      <c r="Z99" s="928"/>
    </row>
    <row r="100" spans="1:26" ht="12.75">
      <c r="A100" s="164"/>
      <c r="B100" s="185" t="s">
        <v>307</v>
      </c>
      <c r="C100" s="203">
        <v>2</v>
      </c>
      <c r="D100" s="204">
        <v>3</v>
      </c>
      <c r="E100" s="930" t="s">
        <v>0</v>
      </c>
      <c r="F100" s="930"/>
      <c r="G100" s="930"/>
      <c r="H100" s="930"/>
      <c r="I100" s="930"/>
      <c r="J100" s="930"/>
      <c r="K100" s="203" t="s">
        <v>0</v>
      </c>
      <c r="L100" s="205"/>
      <c r="M100" s="206"/>
      <c r="N100" s="206"/>
      <c r="O100" s="206"/>
      <c r="P100" s="206"/>
      <c r="Q100" s="206"/>
      <c r="R100" s="206"/>
      <c r="S100" s="206"/>
      <c r="T100" s="207"/>
      <c r="U100" s="931" t="s">
        <v>308</v>
      </c>
      <c r="V100" s="931"/>
      <c r="W100" s="931"/>
      <c r="X100" s="931"/>
      <c r="Y100" s="931"/>
      <c r="Z100" s="931"/>
    </row>
    <row r="102" spans="2:3" ht="12.75">
      <c r="B102" s="208" t="s">
        <v>309</v>
      </c>
      <c r="C102" t="s">
        <v>310</v>
      </c>
    </row>
    <row r="103" ht="12.75">
      <c r="D103" s="150" t="s">
        <v>311</v>
      </c>
    </row>
    <row r="104" ht="12.75">
      <c r="C104" t="s">
        <v>312</v>
      </c>
    </row>
    <row r="105" ht="12.75">
      <c r="D105" s="150" t="s">
        <v>313</v>
      </c>
    </row>
    <row r="107" spans="2:14" ht="12.75">
      <c r="B107" s="928" t="s">
        <v>314</v>
      </c>
      <c r="C107" s="928"/>
      <c r="D107" s="928"/>
      <c r="E107" s="928"/>
      <c r="F107" s="928"/>
      <c r="G107" s="928"/>
      <c r="H107" s="928"/>
      <c r="L107" s="199" t="s">
        <v>315</v>
      </c>
      <c r="M107" s="199"/>
      <c r="N107" s="199"/>
    </row>
    <row r="109" spans="2:12" ht="12.75">
      <c r="B109" s="928" t="s">
        <v>316</v>
      </c>
      <c r="C109" s="928"/>
      <c r="D109" s="928"/>
      <c r="E109" s="199"/>
      <c r="F109" s="199"/>
      <c r="G109" s="199"/>
      <c r="H109" s="199"/>
      <c r="L109" t="s">
        <v>317</v>
      </c>
    </row>
    <row r="111" spans="2:12" ht="12.75">
      <c r="B111" s="928" t="s">
        <v>318</v>
      </c>
      <c r="C111" s="928"/>
      <c r="D111" s="928"/>
      <c r="E111" s="928"/>
      <c r="F111" s="928"/>
      <c r="G111" s="928"/>
      <c r="H111" s="928"/>
      <c r="L111" t="s">
        <v>319</v>
      </c>
    </row>
  </sheetData>
  <sheetProtection selectLockedCells="1" selectUnlockedCells="1"/>
  <mergeCells count="37">
    <mergeCell ref="B1:Z1"/>
    <mergeCell ref="C2:G2"/>
    <mergeCell ref="H2:N2"/>
    <mergeCell ref="O2:Z2"/>
    <mergeCell ref="H3:H6"/>
    <mergeCell ref="O3:Q3"/>
    <mergeCell ref="R3:T3"/>
    <mergeCell ref="U3:W3"/>
    <mergeCell ref="X3:Z3"/>
    <mergeCell ref="U97:Z97"/>
    <mergeCell ref="AB5:AM5"/>
    <mergeCell ref="AO5:AZ5"/>
    <mergeCell ref="O5:Z5"/>
    <mergeCell ref="CB6:CM6"/>
    <mergeCell ref="BB5:BM5"/>
    <mergeCell ref="BO5:BZ5"/>
    <mergeCell ref="CB5:CM5"/>
    <mergeCell ref="AB6:AM6"/>
    <mergeCell ref="AO6:AZ6"/>
    <mergeCell ref="BB6:BM6"/>
    <mergeCell ref="BO6:BZ6"/>
    <mergeCell ref="U99:Z99"/>
    <mergeCell ref="E100:J100"/>
    <mergeCell ref="U100:Z100"/>
    <mergeCell ref="D89:H89"/>
    <mergeCell ref="B96:D96"/>
    <mergeCell ref="E96:L96"/>
    <mergeCell ref="M96:S96"/>
    <mergeCell ref="U96:Z96"/>
    <mergeCell ref="E97:J97"/>
    <mergeCell ref="M97:S97"/>
    <mergeCell ref="M99:S99"/>
    <mergeCell ref="B107:H107"/>
    <mergeCell ref="B109:D109"/>
    <mergeCell ref="B111:H111"/>
    <mergeCell ref="E98:J98"/>
    <mergeCell ref="E99:J99"/>
  </mergeCells>
  <printOptions horizontalCentered="1"/>
  <pageMargins left="0" right="0" top="0.5902777777777778" bottom="0" header="0.5118055555555555" footer="0.5118055555555555"/>
  <pageSetup fitToHeight="1" fitToWidth="1"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26"/>
  </sheetPr>
  <dimension ref="A1:BQ250"/>
  <sheetViews>
    <sheetView view="pageBreakPreview" zoomScale="106" zoomScaleNormal="82" zoomScaleSheetLayoutView="106" zoomScalePageLayoutView="0" workbookViewId="0" topLeftCell="A1">
      <selection activeCell="R116" sqref="R116"/>
    </sheetView>
  </sheetViews>
  <sheetFormatPr defaultColWidth="9.00390625" defaultRowHeight="12.75"/>
  <cols>
    <col min="1" max="1" width="12.00390625" style="72" customWidth="1"/>
    <col min="2" max="2" width="52.625" style="72" customWidth="1"/>
    <col min="3" max="3" width="4.625" style="72" customWidth="1"/>
    <col min="4" max="4" width="6.75390625" style="72" customWidth="1"/>
    <col min="5" max="6" width="5.125" style="72" customWidth="1"/>
    <col min="7" max="7" width="6.75390625" style="72" customWidth="1"/>
    <col min="8" max="8" width="9.375" style="72" customWidth="1"/>
    <col min="9" max="9" width="6.625" style="72" customWidth="1"/>
    <col min="10" max="10" width="6.375" style="72" customWidth="1"/>
    <col min="11" max="11" width="5.75390625" style="72" customWidth="1"/>
    <col min="12" max="12" width="6.625" style="72" customWidth="1"/>
    <col min="13" max="13" width="9.375" style="72" customWidth="1"/>
    <col min="14" max="16" width="5.875" style="209" customWidth="1"/>
    <col min="17" max="17" width="5.75390625" style="209" customWidth="1"/>
    <col min="18" max="21" width="5.875" style="72" customWidth="1"/>
    <col min="22" max="23" width="9.125" style="72" customWidth="1"/>
    <col min="24" max="31" width="6.375" style="76" customWidth="1"/>
    <col min="32" max="16384" width="9.125" style="72" customWidth="1"/>
  </cols>
  <sheetData>
    <row r="1" spans="1:21" ht="18.75" customHeight="1">
      <c r="A1" s="923" t="s">
        <v>320</v>
      </c>
      <c r="B1" s="923"/>
      <c r="C1" s="923"/>
      <c r="D1" s="923"/>
      <c r="E1" s="923"/>
      <c r="F1" s="923"/>
      <c r="G1" s="923"/>
      <c r="H1" s="923"/>
      <c r="I1" s="923"/>
      <c r="J1" s="923"/>
      <c r="K1" s="923"/>
      <c r="L1" s="923"/>
      <c r="M1" s="923"/>
      <c r="N1" s="923"/>
      <c r="O1" s="923"/>
      <c r="P1" s="923"/>
      <c r="Q1" s="923"/>
      <c r="R1" s="923"/>
      <c r="S1" s="923"/>
      <c r="T1" s="923"/>
      <c r="U1" s="923"/>
    </row>
    <row r="2" spans="1:21" ht="36.75" customHeight="1">
      <c r="A2" s="967" t="s">
        <v>321</v>
      </c>
      <c r="B2" s="969" t="s">
        <v>322</v>
      </c>
      <c r="C2" s="971" t="s">
        <v>323</v>
      </c>
      <c r="D2" s="971"/>
      <c r="E2" s="971"/>
      <c r="F2" s="971"/>
      <c r="G2" s="972" t="s">
        <v>324</v>
      </c>
      <c r="H2" s="979" t="s">
        <v>325</v>
      </c>
      <c r="I2" s="979"/>
      <c r="J2" s="979"/>
      <c r="K2" s="979"/>
      <c r="L2" s="979"/>
      <c r="M2" s="979"/>
      <c r="N2" s="980" t="s">
        <v>326</v>
      </c>
      <c r="O2" s="980"/>
      <c r="P2" s="980"/>
      <c r="Q2" s="980"/>
      <c r="R2" s="980"/>
      <c r="S2" s="980"/>
      <c r="T2" s="980"/>
      <c r="U2" s="981"/>
    </row>
    <row r="3" spans="1:21" ht="18.75" customHeight="1">
      <c r="A3" s="968"/>
      <c r="B3" s="970"/>
      <c r="C3" s="976" t="s">
        <v>327</v>
      </c>
      <c r="D3" s="976" t="s">
        <v>328</v>
      </c>
      <c r="E3" s="982" t="s">
        <v>329</v>
      </c>
      <c r="F3" s="982"/>
      <c r="G3" s="973"/>
      <c r="H3" s="952" t="s">
        <v>330</v>
      </c>
      <c r="I3" s="982" t="s">
        <v>331</v>
      </c>
      <c r="J3" s="982"/>
      <c r="K3" s="982"/>
      <c r="L3" s="982"/>
      <c r="M3" s="983" t="s">
        <v>332</v>
      </c>
      <c r="N3" s="965" t="s">
        <v>333</v>
      </c>
      <c r="O3" s="965"/>
      <c r="P3" s="974" t="s">
        <v>334</v>
      </c>
      <c r="Q3" s="974"/>
      <c r="R3" s="974" t="s">
        <v>335</v>
      </c>
      <c r="S3" s="974"/>
      <c r="T3" s="974" t="s">
        <v>336</v>
      </c>
      <c r="U3" s="975"/>
    </row>
    <row r="4" spans="1:21" ht="24" customHeight="1">
      <c r="A4" s="968"/>
      <c r="B4" s="970"/>
      <c r="C4" s="976"/>
      <c r="D4" s="976"/>
      <c r="E4" s="976" t="s">
        <v>568</v>
      </c>
      <c r="F4" s="977" t="s">
        <v>337</v>
      </c>
      <c r="G4" s="973"/>
      <c r="H4" s="952"/>
      <c r="I4" s="978" t="s">
        <v>338</v>
      </c>
      <c r="J4" s="963" t="s">
        <v>339</v>
      </c>
      <c r="K4" s="963" t="s">
        <v>340</v>
      </c>
      <c r="L4" s="964" t="s">
        <v>341</v>
      </c>
      <c r="M4" s="983"/>
      <c r="N4" s="965" t="s">
        <v>342</v>
      </c>
      <c r="O4" s="965"/>
      <c r="P4" s="965"/>
      <c r="Q4" s="965"/>
      <c r="R4" s="965"/>
      <c r="S4" s="965"/>
      <c r="T4" s="965"/>
      <c r="U4" s="966"/>
    </row>
    <row r="5" spans="1:21" ht="28.5" customHeight="1">
      <c r="A5" s="968"/>
      <c r="B5" s="970"/>
      <c r="C5" s="976"/>
      <c r="D5" s="976"/>
      <c r="E5" s="976"/>
      <c r="F5" s="977"/>
      <c r="G5" s="973"/>
      <c r="H5" s="952"/>
      <c r="I5" s="978"/>
      <c r="J5" s="963"/>
      <c r="K5" s="963"/>
      <c r="L5" s="964"/>
      <c r="M5" s="983"/>
      <c r="N5" s="106">
        <v>1</v>
      </c>
      <c r="O5" s="107">
        <f aca="true" t="shared" si="0" ref="O5:U5">N5+1</f>
        <v>2</v>
      </c>
      <c r="P5" s="107">
        <f t="shared" si="0"/>
        <v>3</v>
      </c>
      <c r="Q5" s="107">
        <f t="shared" si="0"/>
        <v>4</v>
      </c>
      <c r="R5" s="107">
        <f t="shared" si="0"/>
        <v>5</v>
      </c>
      <c r="S5" s="107">
        <f t="shared" si="0"/>
        <v>6</v>
      </c>
      <c r="T5" s="107">
        <f t="shared" si="0"/>
        <v>7</v>
      </c>
      <c r="U5" s="604">
        <f t="shared" si="0"/>
        <v>8</v>
      </c>
    </row>
    <row r="6" spans="1:21" ht="21.75" customHeight="1">
      <c r="A6" s="968"/>
      <c r="B6" s="970"/>
      <c r="C6" s="976"/>
      <c r="D6" s="976"/>
      <c r="E6" s="976"/>
      <c r="F6" s="977"/>
      <c r="G6" s="973"/>
      <c r="H6" s="952"/>
      <c r="I6" s="978"/>
      <c r="J6" s="963"/>
      <c r="K6" s="963"/>
      <c r="L6" s="964"/>
      <c r="M6" s="983"/>
      <c r="N6" s="965" t="s">
        <v>343</v>
      </c>
      <c r="O6" s="965"/>
      <c r="P6" s="965"/>
      <c r="Q6" s="965"/>
      <c r="R6" s="965"/>
      <c r="S6" s="965"/>
      <c r="T6" s="965"/>
      <c r="U6" s="966"/>
    </row>
    <row r="7" spans="1:21" ht="28.5" customHeight="1">
      <c r="A7" s="968"/>
      <c r="B7" s="970"/>
      <c r="C7" s="976"/>
      <c r="D7" s="976"/>
      <c r="E7" s="976"/>
      <c r="F7" s="977"/>
      <c r="G7" s="973"/>
      <c r="H7" s="952"/>
      <c r="I7" s="978"/>
      <c r="J7" s="963"/>
      <c r="K7" s="963"/>
      <c r="L7" s="964"/>
      <c r="M7" s="983"/>
      <c r="N7" s="106">
        <v>15</v>
      </c>
      <c r="O7" s="107">
        <v>15</v>
      </c>
      <c r="P7" s="107">
        <v>15</v>
      </c>
      <c r="Q7" s="107">
        <v>15</v>
      </c>
      <c r="R7" s="107">
        <v>15</v>
      </c>
      <c r="S7" s="107">
        <v>15</v>
      </c>
      <c r="T7" s="107">
        <v>15</v>
      </c>
      <c r="U7" s="604">
        <v>10</v>
      </c>
    </row>
    <row r="8" spans="1:21" ht="13.5" customHeight="1">
      <c r="A8" s="605">
        <v>1</v>
      </c>
      <c r="B8" s="210">
        <f>A8+1</f>
        <v>2</v>
      </c>
      <c r="C8" s="210">
        <f aca="true" t="shared" si="1" ref="C8:T8">B8+1</f>
        <v>3</v>
      </c>
      <c r="D8" s="210">
        <f t="shared" si="1"/>
        <v>4</v>
      </c>
      <c r="E8" s="210">
        <f t="shared" si="1"/>
        <v>5</v>
      </c>
      <c r="F8" s="210">
        <f t="shared" si="1"/>
        <v>6</v>
      </c>
      <c r="G8" s="210">
        <f t="shared" si="1"/>
        <v>7</v>
      </c>
      <c r="H8" s="210">
        <f t="shared" si="1"/>
        <v>8</v>
      </c>
      <c r="I8" s="210">
        <f t="shared" si="1"/>
        <v>9</v>
      </c>
      <c r="J8" s="210">
        <f t="shared" si="1"/>
        <v>10</v>
      </c>
      <c r="K8" s="210">
        <f t="shared" si="1"/>
        <v>11</v>
      </c>
      <c r="L8" s="210">
        <f t="shared" si="1"/>
        <v>12</v>
      </c>
      <c r="M8" s="210">
        <f t="shared" si="1"/>
        <v>13</v>
      </c>
      <c r="N8" s="210">
        <f>M8+1</f>
        <v>14</v>
      </c>
      <c r="O8" s="210">
        <f t="shared" si="1"/>
        <v>15</v>
      </c>
      <c r="P8" s="210">
        <f t="shared" si="1"/>
        <v>16</v>
      </c>
      <c r="Q8" s="210">
        <f t="shared" si="1"/>
        <v>17</v>
      </c>
      <c r="R8" s="210">
        <f t="shared" si="1"/>
        <v>18</v>
      </c>
      <c r="S8" s="210">
        <f t="shared" si="1"/>
        <v>19</v>
      </c>
      <c r="T8" s="210">
        <f t="shared" si="1"/>
        <v>20</v>
      </c>
      <c r="U8" s="606">
        <f>T8+1</f>
        <v>21</v>
      </c>
    </row>
    <row r="9" spans="1:31" s="211" customFormat="1" ht="21" customHeight="1">
      <c r="A9" s="953" t="s">
        <v>344</v>
      </c>
      <c r="B9" s="954"/>
      <c r="C9" s="954"/>
      <c r="D9" s="954"/>
      <c r="E9" s="954"/>
      <c r="F9" s="954"/>
      <c r="G9" s="954"/>
      <c r="H9" s="954"/>
      <c r="I9" s="954"/>
      <c r="J9" s="954"/>
      <c r="K9" s="954"/>
      <c r="L9" s="954"/>
      <c r="M9" s="954"/>
      <c r="N9" s="954"/>
      <c r="O9" s="954"/>
      <c r="P9" s="954"/>
      <c r="Q9" s="954"/>
      <c r="R9" s="954"/>
      <c r="S9" s="954"/>
      <c r="T9" s="954"/>
      <c r="U9" s="955"/>
      <c r="X9" s="212"/>
      <c r="Y9" s="212"/>
      <c r="Z9" s="212"/>
      <c r="AA9" s="212"/>
      <c r="AB9" s="212"/>
      <c r="AC9" s="212"/>
      <c r="AD9" s="212"/>
      <c r="AE9" s="212"/>
    </row>
    <row r="10" spans="1:31" s="213" customFormat="1" ht="15.75" customHeight="1">
      <c r="A10" s="956" t="s">
        <v>345</v>
      </c>
      <c r="B10" s="957"/>
      <c r="C10" s="957"/>
      <c r="D10" s="957"/>
      <c r="E10" s="957"/>
      <c r="F10" s="957"/>
      <c r="G10" s="957"/>
      <c r="H10" s="957"/>
      <c r="I10" s="957"/>
      <c r="J10" s="957"/>
      <c r="K10" s="957"/>
      <c r="L10" s="957"/>
      <c r="M10" s="957"/>
      <c r="N10" s="957"/>
      <c r="O10" s="957"/>
      <c r="P10" s="957"/>
      <c r="Q10" s="957"/>
      <c r="R10" s="957"/>
      <c r="S10" s="957"/>
      <c r="T10" s="957"/>
      <c r="U10" s="958"/>
      <c r="X10" s="850"/>
      <c r="Y10" s="850"/>
      <c r="Z10" s="850"/>
      <c r="AA10" s="850"/>
      <c r="AB10" s="850"/>
      <c r="AC10" s="850"/>
      <c r="AD10" s="850"/>
      <c r="AE10" s="850"/>
    </row>
    <row r="11" spans="1:31" s="224" customFormat="1" ht="13.5" customHeight="1">
      <c r="A11" s="607" t="s">
        <v>346</v>
      </c>
      <c r="B11" s="214" t="s">
        <v>347</v>
      </c>
      <c r="C11" s="215"/>
      <c r="D11" s="216">
        <v>2</v>
      </c>
      <c r="E11" s="215"/>
      <c r="F11" s="217"/>
      <c r="G11" s="218">
        <v>4</v>
      </c>
      <c r="H11" s="219">
        <f>G11*30</f>
        <v>120</v>
      </c>
      <c r="I11" s="565">
        <f>SUM(J11:L11)</f>
        <v>44</v>
      </c>
      <c r="J11" s="566">
        <v>30</v>
      </c>
      <c r="K11" s="566"/>
      <c r="L11" s="567">
        <v>14</v>
      </c>
      <c r="M11" s="220">
        <f aca="true" t="shared" si="2" ref="M11:M23">H11-I11</f>
        <v>76</v>
      </c>
      <c r="N11" s="221"/>
      <c r="O11" s="222">
        <v>3</v>
      </c>
      <c r="P11" s="223"/>
      <c r="Q11" s="223"/>
      <c r="R11" s="215"/>
      <c r="S11" s="215"/>
      <c r="T11" s="223"/>
      <c r="U11" s="608"/>
      <c r="V11" s="829"/>
      <c r="W11" s="830"/>
      <c r="X11" s="850"/>
      <c r="Y11" s="850"/>
      <c r="Z11" s="850"/>
      <c r="AA11" s="850"/>
      <c r="AB11" s="850"/>
      <c r="AC11" s="850"/>
      <c r="AD11" s="850"/>
      <c r="AE11" s="850"/>
    </row>
    <row r="12" spans="1:31" s="224" customFormat="1" ht="15.75">
      <c r="A12" s="609" t="s">
        <v>348</v>
      </c>
      <c r="B12" s="225" t="s">
        <v>349</v>
      </c>
      <c r="C12" s="226">
        <v>2</v>
      </c>
      <c r="D12" s="227">
        <v>1</v>
      </c>
      <c r="E12" s="226"/>
      <c r="F12" s="228"/>
      <c r="G12" s="229">
        <v>4</v>
      </c>
      <c r="H12" s="230">
        <f aca="true" t="shared" si="3" ref="H12:H23">G12*30</f>
        <v>120</v>
      </c>
      <c r="I12" s="568">
        <f aca="true" t="shared" si="4" ref="I12:I23">SUM(J12:L12)</f>
        <v>60</v>
      </c>
      <c r="J12" s="569">
        <v>16</v>
      </c>
      <c r="K12" s="569"/>
      <c r="L12" s="570">
        <v>44</v>
      </c>
      <c r="M12" s="231">
        <f t="shared" si="2"/>
        <v>60</v>
      </c>
      <c r="N12" s="232">
        <v>2</v>
      </c>
      <c r="O12" s="226">
        <v>2</v>
      </c>
      <c r="P12" s="233"/>
      <c r="Q12" s="233"/>
      <c r="R12" s="226"/>
      <c r="S12" s="226"/>
      <c r="T12" s="233"/>
      <c r="U12" s="610"/>
      <c r="V12" s="829"/>
      <c r="W12" s="830"/>
      <c r="X12" s="850"/>
      <c r="Y12" s="850"/>
      <c r="Z12" s="850"/>
      <c r="AA12" s="850"/>
      <c r="AB12" s="850"/>
      <c r="AC12" s="850"/>
      <c r="AD12" s="850"/>
      <c r="AE12" s="850"/>
    </row>
    <row r="13" spans="1:31" s="224" customFormat="1" ht="27.75" customHeight="1">
      <c r="A13" s="609" t="s">
        <v>350</v>
      </c>
      <c r="B13" s="234" t="s">
        <v>351</v>
      </c>
      <c r="C13" s="226"/>
      <c r="D13" s="227">
        <v>1.2</v>
      </c>
      <c r="E13" s="226"/>
      <c r="F13" s="228"/>
      <c r="G13" s="229">
        <v>5</v>
      </c>
      <c r="H13" s="230">
        <f t="shared" si="3"/>
        <v>150</v>
      </c>
      <c r="I13" s="568">
        <f t="shared" si="4"/>
        <v>74</v>
      </c>
      <c r="J13" s="831">
        <v>14</v>
      </c>
      <c r="K13" s="569"/>
      <c r="L13" s="570">
        <v>60</v>
      </c>
      <c r="M13" s="231">
        <f t="shared" si="2"/>
        <v>76</v>
      </c>
      <c r="N13" s="232">
        <v>3</v>
      </c>
      <c r="O13" s="226">
        <v>2</v>
      </c>
      <c r="P13" s="233"/>
      <c r="Q13" s="233"/>
      <c r="R13" s="226"/>
      <c r="S13" s="226"/>
      <c r="T13" s="233"/>
      <c r="U13" s="610"/>
      <c r="V13" s="829"/>
      <c r="W13" s="830"/>
      <c r="X13" s="850"/>
      <c r="Y13" s="850"/>
      <c r="Z13" s="850"/>
      <c r="AA13" s="850"/>
      <c r="AB13" s="850"/>
      <c r="AC13" s="850"/>
      <c r="AD13" s="850"/>
      <c r="AE13" s="850"/>
    </row>
    <row r="14" spans="1:31" s="224" customFormat="1" ht="14.25" customHeight="1">
      <c r="A14" s="611" t="s">
        <v>352</v>
      </c>
      <c r="B14" s="235" t="s">
        <v>353</v>
      </c>
      <c r="C14" s="226">
        <v>2</v>
      </c>
      <c r="D14" s="226">
        <v>1</v>
      </c>
      <c r="E14" s="226"/>
      <c r="F14" s="228"/>
      <c r="G14" s="229">
        <v>6</v>
      </c>
      <c r="H14" s="230">
        <f t="shared" si="3"/>
        <v>180</v>
      </c>
      <c r="I14" s="568">
        <f t="shared" si="4"/>
        <v>76</v>
      </c>
      <c r="J14" s="569">
        <v>16</v>
      </c>
      <c r="K14" s="569"/>
      <c r="L14" s="570">
        <v>60</v>
      </c>
      <c r="M14" s="231">
        <f t="shared" si="2"/>
        <v>104</v>
      </c>
      <c r="N14" s="236">
        <v>3</v>
      </c>
      <c r="O14" s="227">
        <v>2</v>
      </c>
      <c r="P14" s="233"/>
      <c r="Q14" s="233"/>
      <c r="R14" s="226"/>
      <c r="S14" s="226"/>
      <c r="T14" s="233"/>
      <c r="U14" s="610"/>
      <c r="V14" s="829"/>
      <c r="W14" s="830"/>
      <c r="X14" s="850"/>
      <c r="Y14" s="850"/>
      <c r="Z14" s="850"/>
      <c r="AA14" s="850"/>
      <c r="AB14" s="850"/>
      <c r="AC14" s="850"/>
      <c r="AD14" s="850"/>
      <c r="AE14" s="850"/>
    </row>
    <row r="15" spans="1:31" s="224" customFormat="1" ht="14.25" customHeight="1">
      <c r="A15" s="611" t="s">
        <v>354</v>
      </c>
      <c r="B15" s="235" t="s">
        <v>355</v>
      </c>
      <c r="C15" s="226"/>
      <c r="D15" s="226">
        <v>2</v>
      </c>
      <c r="E15" s="226"/>
      <c r="F15" s="228"/>
      <c r="G15" s="229">
        <v>4</v>
      </c>
      <c r="H15" s="230">
        <f t="shared" si="3"/>
        <v>120</v>
      </c>
      <c r="I15" s="568">
        <f t="shared" si="4"/>
        <v>46</v>
      </c>
      <c r="J15" s="569">
        <v>30</v>
      </c>
      <c r="K15" s="569"/>
      <c r="L15" s="570">
        <v>16</v>
      </c>
      <c r="M15" s="231">
        <f t="shared" si="2"/>
        <v>74</v>
      </c>
      <c r="N15" s="232"/>
      <c r="O15" s="226">
        <v>3</v>
      </c>
      <c r="P15" s="233"/>
      <c r="Q15" s="233"/>
      <c r="R15" s="226"/>
      <c r="S15" s="226"/>
      <c r="T15" s="233"/>
      <c r="U15" s="610"/>
      <c r="V15" s="829"/>
      <c r="W15" s="830"/>
      <c r="X15" s="850"/>
      <c r="Y15" s="850"/>
      <c r="Z15" s="850"/>
      <c r="AA15" s="850"/>
      <c r="AB15" s="850"/>
      <c r="AC15" s="850"/>
      <c r="AD15" s="850"/>
      <c r="AE15" s="850"/>
    </row>
    <row r="16" spans="1:31" s="224" customFormat="1" ht="14.25" customHeight="1">
      <c r="A16" s="611" t="s">
        <v>356</v>
      </c>
      <c r="B16" s="237" t="s">
        <v>357</v>
      </c>
      <c r="C16" s="226"/>
      <c r="D16" s="226">
        <v>4</v>
      </c>
      <c r="E16" s="226"/>
      <c r="F16" s="228"/>
      <c r="G16" s="229">
        <v>1</v>
      </c>
      <c r="H16" s="230">
        <f t="shared" si="3"/>
        <v>30</v>
      </c>
      <c r="I16" s="568">
        <f t="shared" si="4"/>
        <v>12</v>
      </c>
      <c r="J16" s="569">
        <v>12</v>
      </c>
      <c r="K16" s="569"/>
      <c r="L16" s="570"/>
      <c r="M16" s="231">
        <f t="shared" si="2"/>
        <v>18</v>
      </c>
      <c r="N16" s="232"/>
      <c r="O16" s="226"/>
      <c r="P16" s="233"/>
      <c r="Q16" s="233">
        <v>1</v>
      </c>
      <c r="R16" s="226"/>
      <c r="S16" s="226"/>
      <c r="T16" s="233"/>
      <c r="U16" s="610"/>
      <c r="V16" s="829"/>
      <c r="W16" s="830"/>
      <c r="X16" s="850"/>
      <c r="Y16" s="850"/>
      <c r="Z16" s="850"/>
      <c r="AA16" s="850"/>
      <c r="AB16" s="850"/>
      <c r="AC16" s="850"/>
      <c r="AD16" s="850"/>
      <c r="AE16" s="850"/>
    </row>
    <row r="17" spans="1:31" s="224" customFormat="1" ht="14.25" customHeight="1">
      <c r="A17" s="611" t="s">
        <v>358</v>
      </c>
      <c r="B17" s="237" t="s">
        <v>359</v>
      </c>
      <c r="C17" s="226"/>
      <c r="D17" s="226">
        <v>1</v>
      </c>
      <c r="E17" s="226"/>
      <c r="F17" s="228"/>
      <c r="G17" s="229">
        <v>3</v>
      </c>
      <c r="H17" s="230">
        <f t="shared" si="3"/>
        <v>90</v>
      </c>
      <c r="I17" s="568">
        <f t="shared" si="4"/>
        <v>32</v>
      </c>
      <c r="J17" s="569">
        <v>24</v>
      </c>
      <c r="K17" s="569"/>
      <c r="L17" s="570">
        <v>8</v>
      </c>
      <c r="M17" s="231">
        <f t="shared" si="2"/>
        <v>58</v>
      </c>
      <c r="N17" s="232">
        <v>2</v>
      </c>
      <c r="O17" s="226"/>
      <c r="P17" s="233"/>
      <c r="Q17" s="233"/>
      <c r="R17" s="226"/>
      <c r="S17" s="226"/>
      <c r="T17" s="233"/>
      <c r="U17" s="610"/>
      <c r="V17" s="829"/>
      <c r="W17" s="830"/>
      <c r="X17" s="850"/>
      <c r="Y17" s="850"/>
      <c r="Z17" s="850"/>
      <c r="AA17" s="850"/>
      <c r="AB17" s="850"/>
      <c r="AC17" s="850"/>
      <c r="AD17" s="850"/>
      <c r="AE17" s="850"/>
    </row>
    <row r="18" spans="1:31" s="224" customFormat="1" ht="14.25" customHeight="1">
      <c r="A18" s="611" t="s">
        <v>360</v>
      </c>
      <c r="B18" s="225" t="s">
        <v>361</v>
      </c>
      <c r="C18" s="226">
        <v>3</v>
      </c>
      <c r="D18" s="227">
        <v>1.2</v>
      </c>
      <c r="E18" s="226"/>
      <c r="F18" s="228"/>
      <c r="G18" s="229">
        <v>6</v>
      </c>
      <c r="H18" s="230">
        <f t="shared" si="3"/>
        <v>180</v>
      </c>
      <c r="I18" s="568">
        <f t="shared" si="4"/>
        <v>90</v>
      </c>
      <c r="J18" s="569"/>
      <c r="K18" s="569"/>
      <c r="L18" s="570">
        <v>90</v>
      </c>
      <c r="M18" s="231">
        <f t="shared" si="2"/>
        <v>90</v>
      </c>
      <c r="N18" s="232">
        <v>2</v>
      </c>
      <c r="O18" s="226">
        <v>2</v>
      </c>
      <c r="P18" s="233">
        <v>2</v>
      </c>
      <c r="Q18" s="233"/>
      <c r="R18" s="226"/>
      <c r="S18" s="226"/>
      <c r="T18" s="233"/>
      <c r="U18" s="610"/>
      <c r="V18" s="829"/>
      <c r="W18" s="830"/>
      <c r="X18" s="850"/>
      <c r="Y18" s="850"/>
      <c r="Z18" s="850"/>
      <c r="AA18" s="850"/>
      <c r="AB18" s="850"/>
      <c r="AC18" s="850"/>
      <c r="AD18" s="850"/>
      <c r="AE18" s="850"/>
    </row>
    <row r="19" spans="1:31" s="224" customFormat="1" ht="14.25" customHeight="1">
      <c r="A19" s="611" t="s">
        <v>362</v>
      </c>
      <c r="B19" s="237" t="s">
        <v>363</v>
      </c>
      <c r="C19" s="226">
        <v>6</v>
      </c>
      <c r="D19" s="227">
        <v>4.5</v>
      </c>
      <c r="E19" s="226"/>
      <c r="F19" s="228"/>
      <c r="G19" s="229">
        <v>6</v>
      </c>
      <c r="H19" s="230">
        <f t="shared" si="3"/>
        <v>180</v>
      </c>
      <c r="I19" s="568">
        <f t="shared" si="4"/>
        <v>90</v>
      </c>
      <c r="J19" s="569"/>
      <c r="K19" s="569"/>
      <c r="L19" s="570">
        <v>90</v>
      </c>
      <c r="M19" s="231">
        <f t="shared" si="2"/>
        <v>90</v>
      </c>
      <c r="N19" s="232"/>
      <c r="O19" s="238"/>
      <c r="P19" s="233"/>
      <c r="Q19" s="233">
        <v>2</v>
      </c>
      <c r="R19" s="226">
        <v>2</v>
      </c>
      <c r="S19" s="226">
        <v>2</v>
      </c>
      <c r="T19" s="233"/>
      <c r="U19" s="610"/>
      <c r="V19" s="829"/>
      <c r="W19" s="830"/>
      <c r="X19" s="850"/>
      <c r="Y19" s="850"/>
      <c r="Z19" s="850"/>
      <c r="AA19" s="850"/>
      <c r="AB19" s="850"/>
      <c r="AC19" s="850"/>
      <c r="AD19" s="850"/>
      <c r="AE19" s="850"/>
    </row>
    <row r="20" spans="1:31" s="224" customFormat="1" ht="14.25" customHeight="1">
      <c r="A20" s="611" t="s">
        <v>364</v>
      </c>
      <c r="B20" s="237" t="s">
        <v>365</v>
      </c>
      <c r="C20" s="226">
        <v>8</v>
      </c>
      <c r="D20" s="227">
        <v>7</v>
      </c>
      <c r="E20" s="226"/>
      <c r="F20" s="228"/>
      <c r="G20" s="229">
        <v>6</v>
      </c>
      <c r="H20" s="230">
        <f t="shared" si="3"/>
        <v>180</v>
      </c>
      <c r="I20" s="568">
        <f t="shared" si="4"/>
        <v>60</v>
      </c>
      <c r="J20" s="569"/>
      <c r="K20" s="569"/>
      <c r="L20" s="570">
        <v>60</v>
      </c>
      <c r="M20" s="231">
        <f t="shared" si="2"/>
        <v>120</v>
      </c>
      <c r="N20" s="232"/>
      <c r="O20" s="238"/>
      <c r="P20" s="233"/>
      <c r="Q20" s="233"/>
      <c r="R20" s="226"/>
      <c r="S20" s="226"/>
      <c r="T20" s="233">
        <v>2</v>
      </c>
      <c r="U20" s="852">
        <v>3</v>
      </c>
      <c r="V20" s="829"/>
      <c r="W20" s="830"/>
      <c r="X20" s="850"/>
      <c r="Y20" s="850"/>
      <c r="Z20" s="850"/>
      <c r="AA20" s="850"/>
      <c r="AB20" s="850"/>
      <c r="AC20" s="850"/>
      <c r="AD20" s="861"/>
      <c r="AE20" s="861"/>
    </row>
    <row r="21" spans="1:31" s="224" customFormat="1" ht="14.25" customHeight="1">
      <c r="A21" s="611" t="s">
        <v>366</v>
      </c>
      <c r="B21" s="235" t="s">
        <v>367</v>
      </c>
      <c r="C21" s="226">
        <v>5</v>
      </c>
      <c r="D21" s="226"/>
      <c r="E21" s="226"/>
      <c r="F21" s="228"/>
      <c r="G21" s="229">
        <v>3</v>
      </c>
      <c r="H21" s="230">
        <f t="shared" si="3"/>
        <v>90</v>
      </c>
      <c r="I21" s="568">
        <f t="shared" si="4"/>
        <v>32</v>
      </c>
      <c r="J21" s="569">
        <v>24</v>
      </c>
      <c r="K21" s="569"/>
      <c r="L21" s="570">
        <v>8</v>
      </c>
      <c r="M21" s="231">
        <f t="shared" si="2"/>
        <v>58</v>
      </c>
      <c r="N21" s="232"/>
      <c r="O21" s="226"/>
      <c r="P21" s="233"/>
      <c r="Q21" s="233"/>
      <c r="R21" s="226">
        <v>2</v>
      </c>
      <c r="S21" s="226"/>
      <c r="T21" s="233"/>
      <c r="U21" s="610"/>
      <c r="V21" s="829"/>
      <c r="W21" s="830"/>
      <c r="X21" s="850"/>
      <c r="Y21" s="850"/>
      <c r="Z21" s="850"/>
      <c r="AA21" s="850"/>
      <c r="AB21" s="850"/>
      <c r="AC21" s="850"/>
      <c r="AD21" s="850"/>
      <c r="AE21" s="850"/>
    </row>
    <row r="22" spans="1:31" s="224" customFormat="1" ht="14.25" customHeight="1">
      <c r="A22" s="611" t="s">
        <v>368</v>
      </c>
      <c r="B22" s="239" t="s">
        <v>369</v>
      </c>
      <c r="C22" s="226"/>
      <c r="D22" s="226">
        <v>5</v>
      </c>
      <c r="E22" s="226"/>
      <c r="F22" s="228"/>
      <c r="G22" s="229">
        <v>3</v>
      </c>
      <c r="H22" s="230">
        <f t="shared" si="3"/>
        <v>90</v>
      </c>
      <c r="I22" s="568">
        <f t="shared" si="4"/>
        <v>32</v>
      </c>
      <c r="J22" s="569">
        <v>24</v>
      </c>
      <c r="K22" s="569"/>
      <c r="L22" s="570">
        <v>8</v>
      </c>
      <c r="M22" s="231">
        <f t="shared" si="2"/>
        <v>58</v>
      </c>
      <c r="N22" s="232"/>
      <c r="O22" s="226"/>
      <c r="P22" s="233"/>
      <c r="Q22" s="233"/>
      <c r="R22" s="226">
        <v>2</v>
      </c>
      <c r="S22" s="226"/>
      <c r="T22" s="233"/>
      <c r="U22" s="610"/>
      <c r="V22" s="829"/>
      <c r="W22" s="830"/>
      <c r="X22" s="850"/>
      <c r="Y22" s="850"/>
      <c r="Z22" s="850"/>
      <c r="AA22" s="850"/>
      <c r="AB22" s="850"/>
      <c r="AC22" s="850"/>
      <c r="AD22" s="850"/>
      <c r="AE22" s="850"/>
    </row>
    <row r="23" spans="1:31" s="224" customFormat="1" ht="15.75" customHeight="1">
      <c r="A23" s="612" t="s">
        <v>370</v>
      </c>
      <c r="B23" s="240" t="s">
        <v>371</v>
      </c>
      <c r="C23" s="241"/>
      <c r="D23" s="241">
        <v>6</v>
      </c>
      <c r="E23" s="241"/>
      <c r="F23" s="242"/>
      <c r="G23" s="243">
        <v>3</v>
      </c>
      <c r="H23" s="244">
        <f t="shared" si="3"/>
        <v>90</v>
      </c>
      <c r="I23" s="571">
        <f t="shared" si="4"/>
        <v>32</v>
      </c>
      <c r="J23" s="572">
        <v>24</v>
      </c>
      <c r="K23" s="572"/>
      <c r="L23" s="573">
        <v>8</v>
      </c>
      <c r="M23" s="245">
        <f t="shared" si="2"/>
        <v>58</v>
      </c>
      <c r="N23" s="246"/>
      <c r="O23" s="241"/>
      <c r="P23" s="247"/>
      <c r="Q23" s="247"/>
      <c r="R23" s="241"/>
      <c r="S23" s="241">
        <v>2</v>
      </c>
      <c r="T23" s="247"/>
      <c r="U23" s="613"/>
      <c r="V23" s="829"/>
      <c r="W23" s="830"/>
      <c r="X23" s="850"/>
      <c r="Y23" s="850"/>
      <c r="Z23" s="850"/>
      <c r="AA23" s="850"/>
      <c r="AB23" s="850"/>
      <c r="AC23" s="850"/>
      <c r="AD23" s="850"/>
      <c r="AE23" s="850"/>
    </row>
    <row r="24" spans="1:31" s="213" customFormat="1" ht="18.75" customHeight="1">
      <c r="A24" s="614"/>
      <c r="B24" s="468" t="s">
        <v>372</v>
      </c>
      <c r="C24" s="469">
        <v>6</v>
      </c>
      <c r="D24" s="469">
        <v>15</v>
      </c>
      <c r="E24" s="470"/>
      <c r="F24" s="471"/>
      <c r="G24" s="462">
        <f>SUM(G11:G23)</f>
        <v>54</v>
      </c>
      <c r="H24" s="472">
        <f aca="true" t="shared" si="5" ref="H24:U24">SUM(H11:H23)</f>
        <v>1620</v>
      </c>
      <c r="I24" s="473">
        <f t="shared" si="5"/>
        <v>680</v>
      </c>
      <c r="J24" s="473">
        <f t="shared" si="5"/>
        <v>214</v>
      </c>
      <c r="K24" s="474">
        <f t="shared" si="5"/>
        <v>0</v>
      </c>
      <c r="L24" s="475">
        <f t="shared" si="5"/>
        <v>466</v>
      </c>
      <c r="M24" s="462">
        <f t="shared" si="5"/>
        <v>940</v>
      </c>
      <c r="N24" s="473">
        <f t="shared" si="5"/>
        <v>12</v>
      </c>
      <c r="O24" s="473">
        <f t="shared" si="5"/>
        <v>14</v>
      </c>
      <c r="P24" s="473">
        <f t="shared" si="5"/>
        <v>2</v>
      </c>
      <c r="Q24" s="473">
        <f t="shared" si="5"/>
        <v>3</v>
      </c>
      <c r="R24" s="473">
        <f t="shared" si="5"/>
        <v>6</v>
      </c>
      <c r="S24" s="473">
        <f t="shared" si="5"/>
        <v>4</v>
      </c>
      <c r="T24" s="473">
        <f t="shared" si="5"/>
        <v>2</v>
      </c>
      <c r="U24" s="615">
        <f t="shared" si="5"/>
        <v>3</v>
      </c>
      <c r="X24" s="249"/>
      <c r="Y24" s="249"/>
      <c r="Z24" s="249"/>
      <c r="AA24" s="249"/>
      <c r="AB24" s="249"/>
      <c r="AC24" s="249"/>
      <c r="AD24" s="249"/>
      <c r="AE24" s="249"/>
    </row>
    <row r="25" spans="1:31" s="248" customFormat="1" ht="17.25" customHeight="1">
      <c r="A25" s="616"/>
      <c r="B25" s="477" t="s">
        <v>373</v>
      </c>
      <c r="C25" s="477"/>
      <c r="D25" s="477">
        <v>5</v>
      </c>
      <c r="E25" s="477"/>
      <c r="F25" s="478"/>
      <c r="G25" s="479">
        <f>SUM(G26:G30)</f>
        <v>26</v>
      </c>
      <c r="H25" s="476">
        <f aca="true" t="shared" si="6" ref="H25:U25">SUM(H26:H30)</f>
        <v>780</v>
      </c>
      <c r="I25" s="480">
        <f t="shared" si="6"/>
        <v>230</v>
      </c>
      <c r="J25" s="480">
        <f t="shared" si="6"/>
        <v>0</v>
      </c>
      <c r="K25" s="477">
        <f t="shared" si="6"/>
        <v>0</v>
      </c>
      <c r="L25" s="478">
        <f t="shared" si="6"/>
        <v>0</v>
      </c>
      <c r="M25" s="479">
        <f t="shared" si="6"/>
        <v>104</v>
      </c>
      <c r="N25" s="480">
        <f t="shared" si="6"/>
        <v>0</v>
      </c>
      <c r="O25" s="477">
        <f t="shared" si="6"/>
        <v>0</v>
      </c>
      <c r="P25" s="477">
        <f t="shared" si="6"/>
        <v>6</v>
      </c>
      <c r="Q25" s="477">
        <f t="shared" si="6"/>
        <v>3</v>
      </c>
      <c r="R25" s="477">
        <f t="shared" si="6"/>
        <v>6</v>
      </c>
      <c r="S25" s="477">
        <f t="shared" si="6"/>
        <v>0</v>
      </c>
      <c r="T25" s="477">
        <f t="shared" si="6"/>
        <v>0</v>
      </c>
      <c r="U25" s="617">
        <f t="shared" si="6"/>
        <v>0</v>
      </c>
      <c r="X25" s="249"/>
      <c r="Y25" s="249"/>
      <c r="Z25" s="249"/>
      <c r="AA25" s="249"/>
      <c r="AB25" s="249"/>
      <c r="AC25" s="249"/>
      <c r="AD25" s="249"/>
      <c r="AE25" s="249"/>
    </row>
    <row r="26" spans="1:69" s="379" customFormat="1" ht="16.5" customHeight="1">
      <c r="A26" s="618" t="s">
        <v>374</v>
      </c>
      <c r="B26" s="959" t="s">
        <v>375</v>
      </c>
      <c r="C26" s="483"/>
      <c r="D26" s="849">
        <v>3</v>
      </c>
      <c r="E26" s="483"/>
      <c r="F26" s="485"/>
      <c r="G26" s="486">
        <v>6</v>
      </c>
      <c r="H26" s="487">
        <f>G26*30</f>
        <v>180</v>
      </c>
      <c r="I26" s="836">
        <v>46</v>
      </c>
      <c r="J26" s="510"/>
      <c r="K26" s="510"/>
      <c r="L26" s="562"/>
      <c r="M26" s="486"/>
      <c r="N26" s="488"/>
      <c r="O26" s="848"/>
      <c r="P26" s="848">
        <v>3</v>
      </c>
      <c r="Q26" s="507"/>
      <c r="R26" s="490"/>
      <c r="S26" s="489"/>
      <c r="T26" s="510"/>
      <c r="U26" s="619"/>
      <c r="V26" s="829"/>
      <c r="W26" s="830"/>
      <c r="X26" s="287"/>
      <c r="Y26" s="851"/>
      <c r="Z26" s="851"/>
      <c r="AA26" s="287"/>
      <c r="AB26" s="287"/>
      <c r="AC26" s="287"/>
      <c r="AD26" s="287"/>
      <c r="AE26" s="287"/>
      <c r="AF26" s="378"/>
      <c r="AG26" s="378"/>
      <c r="AH26" s="378"/>
      <c r="AI26" s="378"/>
      <c r="AJ26" s="378"/>
      <c r="AK26" s="378"/>
      <c r="AL26" s="378"/>
      <c r="AM26" s="378"/>
      <c r="AN26" s="378"/>
      <c r="AO26" s="378"/>
      <c r="AP26" s="378"/>
      <c r="AQ26" s="378"/>
      <c r="AR26" s="378"/>
      <c r="AS26" s="378"/>
      <c r="AT26" s="378"/>
      <c r="AU26" s="378"/>
      <c r="AV26" s="378"/>
      <c r="AW26" s="378"/>
      <c r="AX26" s="378"/>
      <c r="AY26" s="378"/>
      <c r="AZ26" s="378"/>
      <c r="BA26" s="378"/>
      <c r="BB26" s="378"/>
      <c r="BC26" s="378"/>
      <c r="BD26" s="378"/>
      <c r="BE26" s="378"/>
      <c r="BF26" s="378"/>
      <c r="BG26" s="378"/>
      <c r="BH26" s="378"/>
      <c r="BI26" s="378"/>
      <c r="BJ26" s="378"/>
      <c r="BK26" s="378"/>
      <c r="BL26" s="378"/>
      <c r="BM26" s="378"/>
      <c r="BN26" s="378"/>
      <c r="BO26" s="378"/>
      <c r="BP26" s="378"/>
      <c r="BQ26" s="378"/>
    </row>
    <row r="27" spans="1:69" s="379" customFormat="1" ht="15" customHeight="1">
      <c r="A27" s="620" t="s">
        <v>376</v>
      </c>
      <c r="B27" s="959"/>
      <c r="C27" s="491"/>
      <c r="D27" s="455">
        <v>5</v>
      </c>
      <c r="E27" s="491"/>
      <c r="F27" s="492"/>
      <c r="G27" s="493">
        <v>5</v>
      </c>
      <c r="H27" s="494">
        <f>G27*30</f>
        <v>150</v>
      </c>
      <c r="I27" s="837">
        <v>46</v>
      </c>
      <c r="J27" s="511"/>
      <c r="K27" s="511"/>
      <c r="L27" s="563"/>
      <c r="M27" s="493"/>
      <c r="N27" s="495"/>
      <c r="O27" s="497"/>
      <c r="P27" s="508"/>
      <c r="Q27" s="508"/>
      <c r="R27" s="497">
        <v>3</v>
      </c>
      <c r="S27" s="496"/>
      <c r="T27" s="511"/>
      <c r="U27" s="621"/>
      <c r="V27" s="829"/>
      <c r="W27" s="830"/>
      <c r="X27" s="287"/>
      <c r="Y27" s="287"/>
      <c r="Z27" s="287"/>
      <c r="AA27" s="287"/>
      <c r="AB27" s="287"/>
      <c r="AC27" s="287"/>
      <c r="AD27" s="287"/>
      <c r="AE27" s="287"/>
      <c r="AF27" s="378"/>
      <c r="AG27" s="378"/>
      <c r="AH27" s="378"/>
      <c r="AI27" s="378"/>
      <c r="AJ27" s="378"/>
      <c r="AK27" s="378"/>
      <c r="AL27" s="378"/>
      <c r="AM27" s="378"/>
      <c r="AN27" s="378"/>
      <c r="AO27" s="378"/>
      <c r="AP27" s="378"/>
      <c r="AQ27" s="378"/>
      <c r="AR27" s="378"/>
      <c r="AS27" s="378"/>
      <c r="AT27" s="378"/>
      <c r="AU27" s="378"/>
      <c r="AV27" s="378"/>
      <c r="AW27" s="378"/>
      <c r="AX27" s="378"/>
      <c r="AY27" s="378"/>
      <c r="AZ27" s="378"/>
      <c r="BA27" s="378"/>
      <c r="BB27" s="378"/>
      <c r="BC27" s="378"/>
      <c r="BD27" s="378"/>
      <c r="BE27" s="378"/>
      <c r="BF27" s="378"/>
      <c r="BG27" s="378"/>
      <c r="BH27" s="378"/>
      <c r="BI27" s="378"/>
      <c r="BJ27" s="378"/>
      <c r="BK27" s="378"/>
      <c r="BL27" s="378"/>
      <c r="BM27" s="378"/>
      <c r="BN27" s="378"/>
      <c r="BO27" s="378"/>
      <c r="BP27" s="378"/>
      <c r="BQ27" s="378"/>
    </row>
    <row r="28" spans="1:69" s="379" customFormat="1" ht="15">
      <c r="A28" s="620" t="s">
        <v>377</v>
      </c>
      <c r="B28" s="959"/>
      <c r="C28" s="491"/>
      <c r="D28" s="455">
        <v>4</v>
      </c>
      <c r="E28" s="491"/>
      <c r="F28" s="492"/>
      <c r="G28" s="493">
        <v>5</v>
      </c>
      <c r="H28" s="498">
        <f>G28*30</f>
        <v>150</v>
      </c>
      <c r="I28" s="837">
        <v>46</v>
      </c>
      <c r="J28" s="511"/>
      <c r="K28" s="511"/>
      <c r="L28" s="563"/>
      <c r="M28" s="493"/>
      <c r="N28" s="495"/>
      <c r="O28" s="497"/>
      <c r="P28" s="508"/>
      <c r="Q28" s="508">
        <v>3</v>
      </c>
      <c r="R28" s="497"/>
      <c r="S28" s="496"/>
      <c r="T28" s="511"/>
      <c r="U28" s="621"/>
      <c r="V28" s="829"/>
      <c r="W28" s="830"/>
      <c r="X28" s="287"/>
      <c r="Y28" s="287"/>
      <c r="Z28" s="287"/>
      <c r="AA28" s="287"/>
      <c r="AB28" s="287"/>
      <c r="AC28" s="287"/>
      <c r="AD28" s="287"/>
      <c r="AE28" s="287"/>
      <c r="AF28" s="378"/>
      <c r="AG28" s="378"/>
      <c r="AH28" s="378"/>
      <c r="AI28" s="378"/>
      <c r="AJ28" s="378"/>
      <c r="AK28" s="378"/>
      <c r="AL28" s="378"/>
      <c r="AM28" s="378"/>
      <c r="AN28" s="378"/>
      <c r="AO28" s="378"/>
      <c r="AP28" s="378"/>
      <c r="AQ28" s="378"/>
      <c r="AR28" s="378"/>
      <c r="AS28" s="378"/>
      <c r="AT28" s="378"/>
      <c r="AU28" s="378"/>
      <c r="AV28" s="378"/>
      <c r="AW28" s="378"/>
      <c r="AX28" s="378"/>
      <c r="AY28" s="378"/>
      <c r="AZ28" s="378"/>
      <c r="BA28" s="378"/>
      <c r="BB28" s="378"/>
      <c r="BC28" s="378"/>
      <c r="BD28" s="378"/>
      <c r="BE28" s="378"/>
      <c r="BF28" s="378"/>
      <c r="BG28" s="378"/>
      <c r="BH28" s="378"/>
      <c r="BI28" s="378"/>
      <c r="BJ28" s="378"/>
      <c r="BK28" s="378"/>
      <c r="BL28" s="378"/>
      <c r="BM28" s="378"/>
      <c r="BN28" s="378"/>
      <c r="BO28" s="378"/>
      <c r="BP28" s="378"/>
      <c r="BQ28" s="378"/>
    </row>
    <row r="29" spans="1:69" s="379" customFormat="1" ht="15">
      <c r="A29" s="620" t="s">
        <v>378</v>
      </c>
      <c r="B29" s="959"/>
      <c r="C29" s="491"/>
      <c r="D29" s="455">
        <v>3</v>
      </c>
      <c r="E29" s="491"/>
      <c r="F29" s="492"/>
      <c r="G29" s="493">
        <v>5</v>
      </c>
      <c r="H29" s="499">
        <f>G29*30</f>
        <v>150</v>
      </c>
      <c r="I29" s="837">
        <v>46</v>
      </c>
      <c r="J29" s="511"/>
      <c r="K29" s="511"/>
      <c r="L29" s="563"/>
      <c r="M29" s="493"/>
      <c r="N29" s="495"/>
      <c r="O29" s="497"/>
      <c r="P29" s="508">
        <v>3</v>
      </c>
      <c r="Q29" s="508"/>
      <c r="R29" s="497"/>
      <c r="S29" s="496"/>
      <c r="T29" s="511"/>
      <c r="U29" s="621"/>
      <c r="V29" s="829"/>
      <c r="W29" s="830"/>
      <c r="X29" s="287"/>
      <c r="Y29" s="287"/>
      <c r="Z29" s="287"/>
      <c r="AA29" s="287"/>
      <c r="AB29" s="287"/>
      <c r="AC29" s="287"/>
      <c r="AD29" s="287"/>
      <c r="AE29" s="287"/>
      <c r="AF29" s="378"/>
      <c r="AG29" s="378"/>
      <c r="AH29" s="378"/>
      <c r="AI29" s="378"/>
      <c r="AJ29" s="378"/>
      <c r="AK29" s="378"/>
      <c r="AL29" s="378"/>
      <c r="AM29" s="378"/>
      <c r="AN29" s="378"/>
      <c r="AO29" s="378"/>
      <c r="AP29" s="378"/>
      <c r="AQ29" s="378"/>
      <c r="AR29" s="378"/>
      <c r="AS29" s="378"/>
      <c r="AT29" s="378"/>
      <c r="AU29" s="378"/>
      <c r="AV29" s="378"/>
      <c r="AW29" s="378"/>
      <c r="AX29" s="378"/>
      <c r="AY29" s="378"/>
      <c r="AZ29" s="378"/>
      <c r="BA29" s="378"/>
      <c r="BB29" s="378"/>
      <c r="BC29" s="378"/>
      <c r="BD29" s="378"/>
      <c r="BE29" s="378"/>
      <c r="BF29" s="378"/>
      <c r="BG29" s="378"/>
      <c r="BH29" s="378"/>
      <c r="BI29" s="378"/>
      <c r="BJ29" s="378"/>
      <c r="BK29" s="378"/>
      <c r="BL29" s="378"/>
      <c r="BM29" s="378"/>
      <c r="BN29" s="378"/>
      <c r="BO29" s="378"/>
      <c r="BP29" s="378"/>
      <c r="BQ29" s="378"/>
    </row>
    <row r="30" spans="1:69" s="379" customFormat="1" ht="17.25" customHeight="1">
      <c r="A30" s="622" t="s">
        <v>379</v>
      </c>
      <c r="B30" s="959"/>
      <c r="C30" s="500"/>
      <c r="D30" s="500">
        <v>5</v>
      </c>
      <c r="E30" s="501"/>
      <c r="F30" s="502"/>
      <c r="G30" s="503">
        <v>5</v>
      </c>
      <c r="H30" s="504">
        <f>G30*30</f>
        <v>150</v>
      </c>
      <c r="I30" s="837">
        <v>46</v>
      </c>
      <c r="J30" s="509"/>
      <c r="K30" s="509"/>
      <c r="L30" s="564"/>
      <c r="M30" s="505">
        <f>H30-I30</f>
        <v>104</v>
      </c>
      <c r="N30" s="506"/>
      <c r="O30" s="501"/>
      <c r="P30" s="509"/>
      <c r="Q30" s="509"/>
      <c r="R30" s="500">
        <v>3</v>
      </c>
      <c r="S30" s="500"/>
      <c r="T30" s="509"/>
      <c r="U30" s="623"/>
      <c r="V30" s="829"/>
      <c r="W30" s="830"/>
      <c r="X30" s="287"/>
      <c r="Y30" s="287"/>
      <c r="Z30" s="287"/>
      <c r="AA30" s="287"/>
      <c r="AB30" s="287"/>
      <c r="AC30" s="287"/>
      <c r="AD30" s="287"/>
      <c r="AE30" s="287"/>
      <c r="AF30" s="378"/>
      <c r="AG30" s="378"/>
      <c r="AH30" s="378"/>
      <c r="AI30" s="378"/>
      <c r="AJ30" s="378"/>
      <c r="AK30" s="378"/>
      <c r="AL30" s="378"/>
      <c r="AM30" s="378"/>
      <c r="AN30" s="378"/>
      <c r="AO30" s="378"/>
      <c r="AP30" s="378"/>
      <c r="AQ30" s="378"/>
      <c r="AR30" s="378"/>
      <c r="AS30" s="378"/>
      <c r="AT30" s="378"/>
      <c r="AU30" s="378"/>
      <c r="AV30" s="378"/>
      <c r="AW30" s="378"/>
      <c r="AX30" s="378"/>
      <c r="AY30" s="378"/>
      <c r="AZ30" s="378"/>
      <c r="BA30" s="378"/>
      <c r="BB30" s="378"/>
      <c r="BC30" s="378"/>
      <c r="BD30" s="378"/>
      <c r="BE30" s="378"/>
      <c r="BF30" s="378"/>
      <c r="BG30" s="378"/>
      <c r="BH30" s="378"/>
      <c r="BI30" s="378"/>
      <c r="BJ30" s="378"/>
      <c r="BK30" s="378"/>
      <c r="BL30" s="378"/>
      <c r="BM30" s="378"/>
      <c r="BN30" s="378"/>
      <c r="BO30" s="378"/>
      <c r="BP30" s="378"/>
      <c r="BQ30" s="378"/>
    </row>
    <row r="31" spans="1:31" s="211" customFormat="1" ht="20.25" customHeight="1">
      <c r="A31" s="624"/>
      <c r="B31" s="602" t="s">
        <v>380</v>
      </c>
      <c r="C31" s="602">
        <f aca="true" t="shared" si="7" ref="C31:U31">SUM(C24,C25)</f>
        <v>6</v>
      </c>
      <c r="D31" s="602">
        <f t="shared" si="7"/>
        <v>20</v>
      </c>
      <c r="E31" s="602">
        <f t="shared" si="7"/>
        <v>0</v>
      </c>
      <c r="F31" s="603">
        <f t="shared" si="7"/>
        <v>0</v>
      </c>
      <c r="G31" s="600">
        <f t="shared" si="7"/>
        <v>80</v>
      </c>
      <c r="H31" s="601">
        <f t="shared" si="7"/>
        <v>2400</v>
      </c>
      <c r="I31" s="597">
        <f t="shared" si="7"/>
        <v>910</v>
      </c>
      <c r="J31" s="598">
        <f t="shared" si="7"/>
        <v>214</v>
      </c>
      <c r="K31" s="598">
        <f t="shared" si="7"/>
        <v>0</v>
      </c>
      <c r="L31" s="599">
        <f t="shared" si="7"/>
        <v>466</v>
      </c>
      <c r="M31" s="600">
        <f t="shared" si="7"/>
        <v>1044</v>
      </c>
      <c r="N31" s="597">
        <f t="shared" si="7"/>
        <v>12</v>
      </c>
      <c r="O31" s="597">
        <f t="shared" si="7"/>
        <v>14</v>
      </c>
      <c r="P31" s="597">
        <f t="shared" si="7"/>
        <v>8</v>
      </c>
      <c r="Q31" s="597">
        <f t="shared" si="7"/>
        <v>6</v>
      </c>
      <c r="R31" s="597">
        <f t="shared" si="7"/>
        <v>12</v>
      </c>
      <c r="S31" s="597">
        <f t="shared" si="7"/>
        <v>4</v>
      </c>
      <c r="T31" s="597">
        <f t="shared" si="7"/>
        <v>2</v>
      </c>
      <c r="U31" s="625">
        <f t="shared" si="7"/>
        <v>3</v>
      </c>
      <c r="X31" s="249"/>
      <c r="Y31" s="249"/>
      <c r="Z31" s="249"/>
      <c r="AA31" s="249"/>
      <c r="AB31" s="249"/>
      <c r="AC31" s="249"/>
      <c r="AD31" s="249"/>
      <c r="AE31" s="249"/>
    </row>
    <row r="32" spans="1:31" s="211" customFormat="1" ht="22.5" customHeight="1">
      <c r="A32" s="953" t="s">
        <v>381</v>
      </c>
      <c r="B32" s="954"/>
      <c r="C32" s="954"/>
      <c r="D32" s="954"/>
      <c r="E32" s="954"/>
      <c r="F32" s="954"/>
      <c r="G32" s="954"/>
      <c r="H32" s="954"/>
      <c r="I32" s="954"/>
      <c r="J32" s="954"/>
      <c r="K32" s="954"/>
      <c r="L32" s="954"/>
      <c r="M32" s="954"/>
      <c r="N32" s="954"/>
      <c r="O32" s="954"/>
      <c r="P32" s="954"/>
      <c r="Q32" s="954"/>
      <c r="R32" s="954"/>
      <c r="S32" s="954"/>
      <c r="T32" s="954"/>
      <c r="U32" s="955"/>
      <c r="X32" s="249"/>
      <c r="Y32" s="249"/>
      <c r="Z32" s="249"/>
      <c r="AA32" s="249"/>
      <c r="AB32" s="249"/>
      <c r="AC32" s="249"/>
      <c r="AD32" s="249"/>
      <c r="AE32" s="249"/>
    </row>
    <row r="33" spans="1:31" s="213" customFormat="1" ht="18.75" customHeight="1" thickBot="1">
      <c r="A33" s="960" t="s">
        <v>382</v>
      </c>
      <c r="B33" s="961"/>
      <c r="C33" s="961"/>
      <c r="D33" s="961"/>
      <c r="E33" s="961"/>
      <c r="F33" s="961"/>
      <c r="G33" s="961"/>
      <c r="H33" s="961"/>
      <c r="I33" s="961"/>
      <c r="J33" s="961"/>
      <c r="K33" s="961"/>
      <c r="L33" s="961"/>
      <c r="M33" s="961"/>
      <c r="N33" s="961"/>
      <c r="O33" s="961"/>
      <c r="P33" s="961"/>
      <c r="Q33" s="961"/>
      <c r="R33" s="961"/>
      <c r="S33" s="961"/>
      <c r="T33" s="961"/>
      <c r="U33" s="962"/>
      <c r="X33" s="249"/>
      <c r="Y33" s="249"/>
      <c r="Z33" s="249"/>
      <c r="AA33" s="249"/>
      <c r="AB33" s="249"/>
      <c r="AC33" s="249"/>
      <c r="AD33" s="249"/>
      <c r="AE33" s="249"/>
    </row>
    <row r="34" spans="1:69" s="389" customFormat="1" ht="15">
      <c r="A34" s="626" t="s">
        <v>383</v>
      </c>
      <c r="B34" s="380" t="s">
        <v>384</v>
      </c>
      <c r="C34" s="381">
        <v>1</v>
      </c>
      <c r="D34" s="382"/>
      <c r="E34" s="383"/>
      <c r="F34" s="384"/>
      <c r="G34" s="385">
        <v>4</v>
      </c>
      <c r="H34" s="841">
        <f aca="true" t="shared" si="8" ref="H34:H50">G34*30</f>
        <v>120</v>
      </c>
      <c r="I34" s="840">
        <f aca="true" t="shared" si="9" ref="I34:I50">SUM(J34:L34)</f>
        <v>46</v>
      </c>
      <c r="J34" s="867">
        <v>24</v>
      </c>
      <c r="K34" s="533"/>
      <c r="L34" s="868">
        <v>22</v>
      </c>
      <c r="M34" s="386">
        <f>H34-I34</f>
        <v>74</v>
      </c>
      <c r="N34" s="866">
        <v>3</v>
      </c>
      <c r="O34" s="383"/>
      <c r="P34" s="553"/>
      <c r="Q34" s="553"/>
      <c r="R34" s="383"/>
      <c r="S34" s="383"/>
      <c r="T34" s="553"/>
      <c r="U34" s="627"/>
      <c r="V34" s="829"/>
      <c r="W34" s="830"/>
      <c r="X34" s="287"/>
      <c r="Y34" s="287"/>
      <c r="Z34" s="287"/>
      <c r="AA34" s="287"/>
      <c r="AB34" s="287"/>
      <c r="AC34" s="287"/>
      <c r="AD34" s="287"/>
      <c r="AE34" s="287"/>
      <c r="AF34" s="387"/>
      <c r="AG34" s="387"/>
      <c r="AH34" s="387"/>
      <c r="AI34" s="387"/>
      <c r="AJ34" s="387"/>
      <c r="AK34" s="387"/>
      <c r="AL34" s="387"/>
      <c r="AM34" s="387"/>
      <c r="AN34" s="387"/>
      <c r="AO34" s="387"/>
      <c r="AP34" s="387"/>
      <c r="AQ34" s="387"/>
      <c r="AR34" s="387"/>
      <c r="AS34" s="387"/>
      <c r="AT34" s="387"/>
      <c r="AU34" s="387"/>
      <c r="AV34" s="387"/>
      <c r="AW34" s="387"/>
      <c r="AX34" s="387"/>
      <c r="AY34" s="387"/>
      <c r="AZ34" s="387"/>
      <c r="BA34" s="387"/>
      <c r="BB34" s="387"/>
      <c r="BC34" s="387"/>
      <c r="BD34" s="387"/>
      <c r="BE34" s="387"/>
      <c r="BF34" s="387"/>
      <c r="BG34" s="387"/>
      <c r="BH34" s="387"/>
      <c r="BI34" s="387"/>
      <c r="BJ34" s="387"/>
      <c r="BK34" s="387"/>
      <c r="BL34" s="387"/>
      <c r="BM34" s="387"/>
      <c r="BN34" s="387"/>
      <c r="BO34" s="387"/>
      <c r="BP34" s="387"/>
      <c r="BQ34" s="387"/>
    </row>
    <row r="35" spans="1:69" s="389" customFormat="1" ht="15" customHeight="1">
      <c r="A35" s="628" t="s">
        <v>385</v>
      </c>
      <c r="B35" s="390" t="s">
        <v>386</v>
      </c>
      <c r="C35" s="391"/>
      <c r="D35" s="857">
        <v>1</v>
      </c>
      <c r="E35" s="393"/>
      <c r="F35" s="394"/>
      <c r="G35" s="395">
        <v>3</v>
      </c>
      <c r="H35" s="842">
        <f t="shared" si="8"/>
        <v>90</v>
      </c>
      <c r="I35" s="537">
        <f t="shared" si="9"/>
        <v>30</v>
      </c>
      <c r="J35" s="833">
        <v>16</v>
      </c>
      <c r="K35" s="535"/>
      <c r="L35" s="832">
        <v>14</v>
      </c>
      <c r="M35" s="396">
        <f>H35-I35</f>
        <v>60</v>
      </c>
      <c r="N35" s="838">
        <v>2</v>
      </c>
      <c r="O35" s="393"/>
      <c r="P35" s="839"/>
      <c r="Q35" s="554"/>
      <c r="R35" s="393"/>
      <c r="S35" s="393"/>
      <c r="T35" s="554"/>
      <c r="U35" s="629"/>
      <c r="V35" s="829"/>
      <c r="W35" s="830"/>
      <c r="X35" s="851"/>
      <c r="Y35" s="287"/>
      <c r="Z35" s="851"/>
      <c r="AA35" s="287"/>
      <c r="AB35" s="287"/>
      <c r="AC35" s="287"/>
      <c r="AD35" s="287"/>
      <c r="AE35" s="287"/>
      <c r="AF35" s="387"/>
      <c r="AG35" s="387"/>
      <c r="AH35" s="387"/>
      <c r="AI35" s="387"/>
      <c r="AJ35" s="387"/>
      <c r="AK35" s="387"/>
      <c r="AL35" s="387"/>
      <c r="AM35" s="387"/>
      <c r="AN35" s="387"/>
      <c r="AO35" s="387"/>
      <c r="AP35" s="387"/>
      <c r="AQ35" s="387"/>
      <c r="AR35" s="387"/>
      <c r="AS35" s="387"/>
      <c r="AT35" s="387"/>
      <c r="AU35" s="387"/>
      <c r="AV35" s="387"/>
      <c r="AW35" s="387"/>
      <c r="AX35" s="387"/>
      <c r="AY35" s="387"/>
      <c r="AZ35" s="387"/>
      <c r="BA35" s="387"/>
      <c r="BB35" s="387"/>
      <c r="BC35" s="387"/>
      <c r="BD35" s="387"/>
      <c r="BE35" s="387"/>
      <c r="BF35" s="387"/>
      <c r="BG35" s="387"/>
      <c r="BH35" s="387"/>
      <c r="BI35" s="387"/>
      <c r="BJ35" s="387"/>
      <c r="BK35" s="387"/>
      <c r="BL35" s="387"/>
      <c r="BM35" s="387"/>
      <c r="BN35" s="387"/>
      <c r="BO35" s="387"/>
      <c r="BP35" s="387"/>
      <c r="BQ35" s="387"/>
    </row>
    <row r="36" spans="1:69" s="389" customFormat="1" ht="15">
      <c r="A36" s="628" t="s">
        <v>387</v>
      </c>
      <c r="B36" s="390" t="s">
        <v>388</v>
      </c>
      <c r="C36" s="391">
        <v>3</v>
      </c>
      <c r="D36" s="392">
        <v>1.2</v>
      </c>
      <c r="E36" s="393"/>
      <c r="F36" s="394">
        <v>2</v>
      </c>
      <c r="G36" s="398">
        <v>15</v>
      </c>
      <c r="H36" s="842">
        <f t="shared" si="8"/>
        <v>450</v>
      </c>
      <c r="I36" s="537">
        <f t="shared" si="9"/>
        <v>150</v>
      </c>
      <c r="J36" s="833">
        <v>110</v>
      </c>
      <c r="K36" s="535"/>
      <c r="L36" s="832">
        <v>40</v>
      </c>
      <c r="M36" s="396">
        <f aca="true" t="shared" si="10" ref="M36:M44">H36-I36</f>
        <v>300</v>
      </c>
      <c r="N36" s="838">
        <v>3</v>
      </c>
      <c r="O36" s="839">
        <v>3</v>
      </c>
      <c r="P36" s="839">
        <v>4</v>
      </c>
      <c r="Q36" s="554"/>
      <c r="R36" s="393"/>
      <c r="S36" s="393"/>
      <c r="T36" s="554"/>
      <c r="U36" s="629"/>
      <c r="V36" s="829"/>
      <c r="W36" s="830"/>
      <c r="X36" s="287"/>
      <c r="Y36" s="851"/>
      <c r="Z36" s="851"/>
      <c r="AA36" s="287"/>
      <c r="AB36" s="287"/>
      <c r="AC36" s="287"/>
      <c r="AD36" s="287"/>
      <c r="AE36" s="287"/>
      <c r="AF36" s="387"/>
      <c r="AG36" s="387"/>
      <c r="AH36" s="387"/>
      <c r="AI36" s="387"/>
      <c r="AJ36" s="387"/>
      <c r="AK36" s="387"/>
      <c r="AL36" s="387"/>
      <c r="AM36" s="387"/>
      <c r="AN36" s="387"/>
      <c r="AO36" s="387"/>
      <c r="AP36" s="387"/>
      <c r="AQ36" s="387"/>
      <c r="AR36" s="387"/>
      <c r="AS36" s="387"/>
      <c r="AT36" s="387"/>
      <c r="AU36" s="387"/>
      <c r="AV36" s="387"/>
      <c r="AW36" s="387"/>
      <c r="AX36" s="387"/>
      <c r="AY36" s="387"/>
      <c r="AZ36" s="387"/>
      <c r="BA36" s="387"/>
      <c r="BB36" s="387"/>
      <c r="BC36" s="387"/>
      <c r="BD36" s="387"/>
      <c r="BE36" s="387"/>
      <c r="BF36" s="387"/>
      <c r="BG36" s="387"/>
      <c r="BH36" s="387"/>
      <c r="BI36" s="387"/>
      <c r="BJ36" s="387"/>
      <c r="BK36" s="387"/>
      <c r="BL36" s="387"/>
      <c r="BM36" s="387"/>
      <c r="BN36" s="387"/>
      <c r="BO36" s="387"/>
      <c r="BP36" s="387"/>
      <c r="BQ36" s="387"/>
    </row>
    <row r="37" spans="1:69" s="389" customFormat="1" ht="17.25" customHeight="1">
      <c r="A37" s="628" t="s">
        <v>389</v>
      </c>
      <c r="B37" s="390" t="s">
        <v>390</v>
      </c>
      <c r="C37" s="391">
        <v>3</v>
      </c>
      <c r="D37" s="392">
        <v>2</v>
      </c>
      <c r="E37" s="393"/>
      <c r="F37" s="394"/>
      <c r="G37" s="398">
        <v>10</v>
      </c>
      <c r="H37" s="842">
        <f t="shared" si="8"/>
        <v>300</v>
      </c>
      <c r="I37" s="537">
        <f t="shared" si="9"/>
        <v>104</v>
      </c>
      <c r="J37" s="534">
        <v>60</v>
      </c>
      <c r="K37" s="535"/>
      <c r="L37" s="536">
        <v>44</v>
      </c>
      <c r="M37" s="396">
        <f t="shared" si="10"/>
        <v>196</v>
      </c>
      <c r="N37" s="397"/>
      <c r="O37" s="839">
        <v>5</v>
      </c>
      <c r="P37" s="839">
        <v>2</v>
      </c>
      <c r="Q37" s="554"/>
      <c r="R37" s="393"/>
      <c r="S37" s="393"/>
      <c r="T37" s="554"/>
      <c r="U37" s="629"/>
      <c r="V37" s="829"/>
      <c r="W37" s="830"/>
      <c r="X37" s="287"/>
      <c r="Y37" s="851"/>
      <c r="Z37" s="851"/>
      <c r="AA37" s="287"/>
      <c r="AB37" s="287"/>
      <c r="AC37" s="287"/>
      <c r="AD37" s="287"/>
      <c r="AE37" s="287"/>
      <c r="AF37" s="387"/>
      <c r="AG37" s="387"/>
      <c r="AH37" s="387"/>
      <c r="AI37" s="387"/>
      <c r="AJ37" s="387"/>
      <c r="AK37" s="387"/>
      <c r="AL37" s="387"/>
      <c r="AM37" s="387"/>
      <c r="AN37" s="387"/>
      <c r="AO37" s="387"/>
      <c r="AP37" s="387"/>
      <c r="AQ37" s="387"/>
      <c r="AR37" s="387"/>
      <c r="AS37" s="387"/>
      <c r="AT37" s="387"/>
      <c r="AU37" s="387"/>
      <c r="AV37" s="387"/>
      <c r="AW37" s="387"/>
      <c r="AX37" s="387"/>
      <c r="AY37" s="387"/>
      <c r="AZ37" s="387"/>
      <c r="BA37" s="387"/>
      <c r="BB37" s="387"/>
      <c r="BC37" s="387"/>
      <c r="BD37" s="387"/>
      <c r="BE37" s="387"/>
      <c r="BF37" s="387"/>
      <c r="BG37" s="387"/>
      <c r="BH37" s="387"/>
      <c r="BI37" s="387"/>
      <c r="BJ37" s="387"/>
      <c r="BK37" s="387"/>
      <c r="BL37" s="387"/>
      <c r="BM37" s="387"/>
      <c r="BN37" s="387"/>
      <c r="BO37" s="387"/>
      <c r="BP37" s="387"/>
      <c r="BQ37" s="387"/>
    </row>
    <row r="38" spans="1:69" s="389" customFormat="1" ht="17.25" customHeight="1">
      <c r="A38" s="628" t="s">
        <v>391</v>
      </c>
      <c r="B38" s="390" t="s">
        <v>392</v>
      </c>
      <c r="C38" s="391">
        <v>3</v>
      </c>
      <c r="D38" s="392"/>
      <c r="E38" s="393"/>
      <c r="F38" s="394">
        <v>4</v>
      </c>
      <c r="G38" s="398">
        <v>5</v>
      </c>
      <c r="H38" s="842">
        <f t="shared" si="8"/>
        <v>150</v>
      </c>
      <c r="I38" s="537">
        <f t="shared" si="9"/>
        <v>60</v>
      </c>
      <c r="J38" s="534">
        <v>30</v>
      </c>
      <c r="K38" s="535"/>
      <c r="L38" s="536">
        <v>30</v>
      </c>
      <c r="M38" s="396">
        <f>H38-I38</f>
        <v>90</v>
      </c>
      <c r="N38" s="397"/>
      <c r="O38" s="393"/>
      <c r="P38" s="554">
        <v>4</v>
      </c>
      <c r="Q38" s="554"/>
      <c r="R38" s="393"/>
      <c r="S38" s="393"/>
      <c r="T38" s="554"/>
      <c r="U38" s="629"/>
      <c r="V38" s="829"/>
      <c r="W38" s="830"/>
      <c r="X38" s="287"/>
      <c r="Y38" s="287"/>
      <c r="Z38" s="287"/>
      <c r="AA38" s="287"/>
      <c r="AB38" s="287"/>
      <c r="AC38" s="287"/>
      <c r="AD38" s="287"/>
      <c r="AE38" s="287"/>
      <c r="AF38" s="387"/>
      <c r="AG38" s="387"/>
      <c r="AH38" s="387"/>
      <c r="AI38" s="387"/>
      <c r="AJ38" s="387"/>
      <c r="AK38" s="387"/>
      <c r="AL38" s="387"/>
      <c r="AM38" s="387"/>
      <c r="AN38" s="387"/>
      <c r="AO38" s="387"/>
      <c r="AP38" s="387"/>
      <c r="AQ38" s="387"/>
      <c r="AR38" s="387"/>
      <c r="AS38" s="387"/>
      <c r="AT38" s="387"/>
      <c r="AU38" s="387"/>
      <c r="AV38" s="387"/>
      <c r="AW38" s="387"/>
      <c r="AX38" s="387"/>
      <c r="AY38" s="387"/>
      <c r="AZ38" s="387"/>
      <c r="BA38" s="387"/>
      <c r="BB38" s="387"/>
      <c r="BC38" s="387"/>
      <c r="BD38" s="387"/>
      <c r="BE38" s="387"/>
      <c r="BF38" s="387"/>
      <c r="BG38" s="387"/>
      <c r="BH38" s="387"/>
      <c r="BI38" s="387"/>
      <c r="BJ38" s="387"/>
      <c r="BK38" s="387"/>
      <c r="BL38" s="387"/>
      <c r="BM38" s="387"/>
      <c r="BN38" s="387"/>
      <c r="BO38" s="387"/>
      <c r="BP38" s="387"/>
      <c r="BQ38" s="387"/>
    </row>
    <row r="39" spans="1:69" s="389" customFormat="1" ht="17.25" customHeight="1">
      <c r="A39" s="628" t="s">
        <v>393</v>
      </c>
      <c r="B39" s="390" t="s">
        <v>572</v>
      </c>
      <c r="C39" s="391">
        <v>4</v>
      </c>
      <c r="D39" s="392"/>
      <c r="E39" s="393"/>
      <c r="F39" s="394"/>
      <c r="G39" s="398">
        <v>5</v>
      </c>
      <c r="H39" s="842">
        <f t="shared" si="8"/>
        <v>150</v>
      </c>
      <c r="I39" s="537">
        <f t="shared" si="9"/>
        <v>60</v>
      </c>
      <c r="J39" s="534">
        <v>30</v>
      </c>
      <c r="K39" s="535"/>
      <c r="L39" s="536">
        <v>30</v>
      </c>
      <c r="M39" s="396">
        <f>H39-I39</f>
        <v>90</v>
      </c>
      <c r="N39" s="397"/>
      <c r="O39" s="393"/>
      <c r="P39" s="554"/>
      <c r="Q39" s="554">
        <v>4</v>
      </c>
      <c r="R39" s="393"/>
      <c r="S39" s="393"/>
      <c r="T39" s="554"/>
      <c r="U39" s="629"/>
      <c r="V39" s="829"/>
      <c r="W39" s="830"/>
      <c r="X39" s="287"/>
      <c r="Y39" s="287"/>
      <c r="Z39" s="287"/>
      <c r="AA39" s="287"/>
      <c r="AB39" s="287"/>
      <c r="AC39" s="287"/>
      <c r="AD39" s="287"/>
      <c r="AE39" s="287"/>
      <c r="AF39" s="387"/>
      <c r="AG39" s="387"/>
      <c r="AH39" s="387"/>
      <c r="AI39" s="387"/>
      <c r="AJ39" s="387"/>
      <c r="AK39" s="387"/>
      <c r="AL39" s="387"/>
      <c r="AM39" s="387"/>
      <c r="AN39" s="387"/>
      <c r="AO39" s="387"/>
      <c r="AP39" s="387"/>
      <c r="AQ39" s="387"/>
      <c r="AR39" s="387"/>
      <c r="AS39" s="387"/>
      <c r="AT39" s="387"/>
      <c r="AU39" s="387"/>
      <c r="AV39" s="387"/>
      <c r="AW39" s="387"/>
      <c r="AX39" s="387"/>
      <c r="AY39" s="387"/>
      <c r="AZ39" s="387"/>
      <c r="BA39" s="387"/>
      <c r="BB39" s="387"/>
      <c r="BC39" s="387"/>
      <c r="BD39" s="387"/>
      <c r="BE39" s="387"/>
      <c r="BF39" s="387"/>
      <c r="BG39" s="387"/>
      <c r="BH39" s="387"/>
      <c r="BI39" s="387"/>
      <c r="BJ39" s="387"/>
      <c r="BK39" s="387"/>
      <c r="BL39" s="387"/>
      <c r="BM39" s="387"/>
      <c r="BN39" s="387"/>
      <c r="BO39" s="387"/>
      <c r="BP39" s="387"/>
      <c r="BQ39" s="387"/>
    </row>
    <row r="40" spans="1:69" s="389" customFormat="1" ht="17.25" customHeight="1">
      <c r="A40" s="628" t="s">
        <v>394</v>
      </c>
      <c r="B40" s="390" t="s">
        <v>395</v>
      </c>
      <c r="C40" s="391">
        <v>4</v>
      </c>
      <c r="D40" s="392"/>
      <c r="E40" s="393"/>
      <c r="F40" s="394"/>
      <c r="G40" s="398">
        <v>4</v>
      </c>
      <c r="H40" s="842">
        <f t="shared" si="8"/>
        <v>120</v>
      </c>
      <c r="I40" s="537">
        <f t="shared" si="9"/>
        <v>60</v>
      </c>
      <c r="J40" s="534">
        <v>30</v>
      </c>
      <c r="K40" s="535"/>
      <c r="L40" s="536">
        <v>30</v>
      </c>
      <c r="M40" s="396">
        <f>H40-I40</f>
        <v>60</v>
      </c>
      <c r="N40" s="397"/>
      <c r="O40" s="393"/>
      <c r="P40" s="554"/>
      <c r="Q40" s="554">
        <v>4</v>
      </c>
      <c r="R40" s="393"/>
      <c r="S40" s="393"/>
      <c r="T40" s="554"/>
      <c r="U40" s="629"/>
      <c r="V40" s="829"/>
      <c r="W40" s="830"/>
      <c r="X40" s="287"/>
      <c r="Y40" s="287"/>
      <c r="Z40" s="287"/>
      <c r="AA40" s="287"/>
      <c r="AB40" s="287"/>
      <c r="AC40" s="287"/>
      <c r="AD40" s="287"/>
      <c r="AE40" s="287"/>
      <c r="AF40" s="387"/>
      <c r="AG40" s="387"/>
      <c r="AH40" s="387"/>
      <c r="AI40" s="387"/>
      <c r="AJ40" s="387"/>
      <c r="AK40" s="387"/>
      <c r="AL40" s="387"/>
      <c r="AM40" s="387"/>
      <c r="AN40" s="387"/>
      <c r="AO40" s="387"/>
      <c r="AP40" s="387"/>
      <c r="AQ40" s="387"/>
      <c r="AR40" s="387"/>
      <c r="AS40" s="387"/>
      <c r="AT40" s="387"/>
      <c r="AU40" s="387"/>
      <c r="AV40" s="387"/>
      <c r="AW40" s="387"/>
      <c r="AX40" s="387"/>
      <c r="AY40" s="387"/>
      <c r="AZ40" s="387"/>
      <c r="BA40" s="387"/>
      <c r="BB40" s="387"/>
      <c r="BC40" s="387"/>
      <c r="BD40" s="387"/>
      <c r="BE40" s="387"/>
      <c r="BF40" s="387"/>
      <c r="BG40" s="387"/>
      <c r="BH40" s="387"/>
      <c r="BI40" s="387"/>
      <c r="BJ40" s="387"/>
      <c r="BK40" s="387"/>
      <c r="BL40" s="387"/>
      <c r="BM40" s="387"/>
      <c r="BN40" s="387"/>
      <c r="BO40" s="387"/>
      <c r="BP40" s="387"/>
      <c r="BQ40" s="387"/>
    </row>
    <row r="41" spans="1:69" s="389" customFormat="1" ht="17.25" customHeight="1">
      <c r="A41" s="628" t="s">
        <v>396</v>
      </c>
      <c r="B41" s="390" t="s">
        <v>397</v>
      </c>
      <c r="C41" s="391">
        <v>6</v>
      </c>
      <c r="D41" s="392"/>
      <c r="E41" s="393"/>
      <c r="F41" s="394"/>
      <c r="G41" s="398">
        <v>6</v>
      </c>
      <c r="H41" s="842">
        <f t="shared" si="8"/>
        <v>180</v>
      </c>
      <c r="I41" s="537">
        <f t="shared" si="9"/>
        <v>74</v>
      </c>
      <c r="J41" s="534">
        <v>44</v>
      </c>
      <c r="K41" s="535"/>
      <c r="L41" s="536">
        <v>30</v>
      </c>
      <c r="M41" s="396">
        <f t="shared" si="10"/>
        <v>106</v>
      </c>
      <c r="N41" s="397"/>
      <c r="O41" s="393"/>
      <c r="P41" s="554"/>
      <c r="Q41" s="554"/>
      <c r="R41" s="393"/>
      <c r="S41" s="393">
        <v>5</v>
      </c>
      <c r="T41" s="554"/>
      <c r="U41" s="629"/>
      <c r="V41" s="829"/>
      <c r="W41" s="830"/>
      <c r="X41" s="287"/>
      <c r="Y41" s="287"/>
      <c r="Z41" s="287"/>
      <c r="AA41" s="287"/>
      <c r="AB41" s="287"/>
      <c r="AC41" s="287"/>
      <c r="AD41" s="287"/>
      <c r="AE41" s="287"/>
      <c r="AF41" s="387"/>
      <c r="AG41" s="387"/>
      <c r="AH41" s="387"/>
      <c r="AI41" s="387"/>
      <c r="AJ41" s="387"/>
      <c r="AK41" s="387"/>
      <c r="AL41" s="387"/>
      <c r="AM41" s="387"/>
      <c r="AN41" s="387"/>
      <c r="AO41" s="387"/>
      <c r="AP41" s="387"/>
      <c r="AQ41" s="387"/>
      <c r="AR41" s="387"/>
      <c r="AS41" s="387"/>
      <c r="AT41" s="387"/>
      <c r="AU41" s="387"/>
      <c r="AV41" s="387"/>
      <c r="AW41" s="387"/>
      <c r="AX41" s="387"/>
      <c r="AY41" s="387"/>
      <c r="AZ41" s="387"/>
      <c r="BA41" s="387"/>
      <c r="BB41" s="387"/>
      <c r="BC41" s="387"/>
      <c r="BD41" s="387"/>
      <c r="BE41" s="387"/>
      <c r="BF41" s="387"/>
      <c r="BG41" s="387"/>
      <c r="BH41" s="387"/>
      <c r="BI41" s="387"/>
      <c r="BJ41" s="387"/>
      <c r="BK41" s="387"/>
      <c r="BL41" s="387"/>
      <c r="BM41" s="387"/>
      <c r="BN41" s="387"/>
      <c r="BO41" s="387"/>
      <c r="BP41" s="387"/>
      <c r="BQ41" s="387"/>
    </row>
    <row r="42" spans="1:69" s="389" customFormat="1" ht="17.25" customHeight="1">
      <c r="A42" s="628" t="s">
        <v>398</v>
      </c>
      <c r="B42" s="390" t="s">
        <v>399</v>
      </c>
      <c r="C42" s="391"/>
      <c r="D42" s="857">
        <v>1</v>
      </c>
      <c r="E42" s="393"/>
      <c r="F42" s="394"/>
      <c r="G42" s="398">
        <v>3</v>
      </c>
      <c r="H42" s="399">
        <f t="shared" si="8"/>
        <v>90</v>
      </c>
      <c r="I42" s="537">
        <f t="shared" si="9"/>
        <v>30</v>
      </c>
      <c r="J42" s="833">
        <v>16</v>
      </c>
      <c r="K42" s="535"/>
      <c r="L42" s="832">
        <v>14</v>
      </c>
      <c r="M42" s="396">
        <f>H42-I42</f>
        <v>60</v>
      </c>
      <c r="N42" s="838">
        <v>2</v>
      </c>
      <c r="O42" s="393"/>
      <c r="P42" s="698"/>
      <c r="Q42" s="554"/>
      <c r="R42" s="393"/>
      <c r="S42" s="393"/>
      <c r="T42" s="554"/>
      <c r="U42" s="629"/>
      <c r="V42" s="829"/>
      <c r="W42" s="830"/>
      <c r="X42" s="851"/>
      <c r="Y42" s="287"/>
      <c r="Z42" s="851"/>
      <c r="AA42" s="287"/>
      <c r="AB42" s="287"/>
      <c r="AC42" s="287"/>
      <c r="AD42" s="287"/>
      <c r="AE42" s="287"/>
      <c r="AF42" s="387"/>
      <c r="AG42" s="387"/>
      <c r="AH42" s="387"/>
      <c r="AI42" s="387"/>
      <c r="AJ42" s="387"/>
      <c r="AK42" s="387"/>
      <c r="AL42" s="387"/>
      <c r="AM42" s="387"/>
      <c r="AN42" s="387"/>
      <c r="AO42" s="387"/>
      <c r="AP42" s="387"/>
      <c r="AQ42" s="387"/>
      <c r="AR42" s="387"/>
      <c r="AS42" s="387"/>
      <c r="AT42" s="387"/>
      <c r="AU42" s="387"/>
      <c r="AV42" s="387"/>
      <c r="AW42" s="387"/>
      <c r="AX42" s="387"/>
      <c r="AY42" s="387"/>
      <c r="AZ42" s="387"/>
      <c r="BA42" s="387"/>
      <c r="BB42" s="387"/>
      <c r="BC42" s="387"/>
      <c r="BD42" s="387"/>
      <c r="BE42" s="387"/>
      <c r="BF42" s="387"/>
      <c r="BG42" s="387"/>
      <c r="BH42" s="387"/>
      <c r="BI42" s="387"/>
      <c r="BJ42" s="387"/>
      <c r="BK42" s="387"/>
      <c r="BL42" s="387"/>
      <c r="BM42" s="387"/>
      <c r="BN42" s="387"/>
      <c r="BO42" s="387"/>
      <c r="BP42" s="387"/>
      <c r="BQ42" s="387"/>
    </row>
    <row r="43" spans="1:69" s="389" customFormat="1" ht="17.25" customHeight="1">
      <c r="A43" s="628" t="s">
        <v>400</v>
      </c>
      <c r="B43" s="390" t="s">
        <v>401</v>
      </c>
      <c r="C43" s="391">
        <v>5</v>
      </c>
      <c r="D43" s="392"/>
      <c r="E43" s="393"/>
      <c r="F43" s="394"/>
      <c r="G43" s="398">
        <v>5</v>
      </c>
      <c r="H43" s="399">
        <f t="shared" si="8"/>
        <v>150</v>
      </c>
      <c r="I43" s="537">
        <f t="shared" si="9"/>
        <v>46</v>
      </c>
      <c r="J43" s="534">
        <v>30</v>
      </c>
      <c r="K43" s="535"/>
      <c r="L43" s="536">
        <v>16</v>
      </c>
      <c r="M43" s="396">
        <f>H43-I43</f>
        <v>104</v>
      </c>
      <c r="N43" s="397"/>
      <c r="O43" s="393"/>
      <c r="P43" s="554"/>
      <c r="Q43" s="554"/>
      <c r="R43" s="393">
        <v>3</v>
      </c>
      <c r="S43" s="393"/>
      <c r="T43" s="554"/>
      <c r="U43" s="629"/>
      <c r="V43" s="829"/>
      <c r="W43" s="830"/>
      <c r="X43" s="287"/>
      <c r="Y43" s="287"/>
      <c r="Z43" s="287"/>
      <c r="AA43" s="287"/>
      <c r="AB43" s="287"/>
      <c r="AC43" s="287"/>
      <c r="AD43" s="287"/>
      <c r="AE43" s="287"/>
      <c r="AF43" s="387"/>
      <c r="AG43" s="387"/>
      <c r="AH43" s="387"/>
      <c r="AI43" s="387"/>
      <c r="AJ43" s="387"/>
      <c r="AK43" s="387"/>
      <c r="AL43" s="387"/>
      <c r="AM43" s="387"/>
      <c r="AN43" s="387"/>
      <c r="AO43" s="387"/>
      <c r="AP43" s="387"/>
      <c r="AQ43" s="387"/>
      <c r="AR43" s="387"/>
      <c r="AS43" s="387"/>
      <c r="AT43" s="387"/>
      <c r="AU43" s="387"/>
      <c r="AV43" s="387"/>
      <c r="AW43" s="387"/>
      <c r="AX43" s="387"/>
      <c r="AY43" s="387"/>
      <c r="AZ43" s="387"/>
      <c r="BA43" s="387"/>
      <c r="BB43" s="387"/>
      <c r="BC43" s="387"/>
      <c r="BD43" s="387"/>
      <c r="BE43" s="387"/>
      <c r="BF43" s="387"/>
      <c r="BG43" s="387"/>
      <c r="BH43" s="387"/>
      <c r="BI43" s="387"/>
      <c r="BJ43" s="387"/>
      <c r="BK43" s="387"/>
      <c r="BL43" s="387"/>
      <c r="BM43" s="387"/>
      <c r="BN43" s="387"/>
      <c r="BO43" s="387"/>
      <c r="BP43" s="387"/>
      <c r="BQ43" s="387"/>
    </row>
    <row r="44" spans="1:69" s="389" customFormat="1" ht="17.25" customHeight="1">
      <c r="A44" s="628" t="s">
        <v>402</v>
      </c>
      <c r="B44" s="390" t="s">
        <v>403</v>
      </c>
      <c r="C44" s="391">
        <v>6</v>
      </c>
      <c r="D44" s="392"/>
      <c r="E44" s="393"/>
      <c r="F44" s="394"/>
      <c r="G44" s="398">
        <v>6</v>
      </c>
      <c r="H44" s="399">
        <f t="shared" si="8"/>
        <v>180</v>
      </c>
      <c r="I44" s="537">
        <f t="shared" si="9"/>
        <v>60</v>
      </c>
      <c r="J44" s="534">
        <v>30</v>
      </c>
      <c r="K44" s="535"/>
      <c r="L44" s="536">
        <v>30</v>
      </c>
      <c r="M44" s="396">
        <f t="shared" si="10"/>
        <v>120</v>
      </c>
      <c r="N44" s="397"/>
      <c r="O44" s="393"/>
      <c r="P44" s="554"/>
      <c r="Q44" s="554"/>
      <c r="R44" s="393"/>
      <c r="S44" s="393">
        <v>4</v>
      </c>
      <c r="T44" s="554"/>
      <c r="U44" s="629"/>
      <c r="V44" s="829"/>
      <c r="W44" s="830"/>
      <c r="X44" s="287"/>
      <c r="Y44" s="287"/>
      <c r="Z44" s="287"/>
      <c r="AA44" s="287"/>
      <c r="AB44" s="287"/>
      <c r="AC44" s="287"/>
      <c r="AD44" s="287"/>
      <c r="AE44" s="287"/>
      <c r="AF44" s="387"/>
      <c r="AG44" s="387"/>
      <c r="AH44" s="387"/>
      <c r="AI44" s="387"/>
      <c r="AJ44" s="387"/>
      <c r="AK44" s="387"/>
      <c r="AL44" s="387"/>
      <c r="AM44" s="387"/>
      <c r="AN44" s="387"/>
      <c r="AO44" s="387"/>
      <c r="AP44" s="387"/>
      <c r="AQ44" s="387"/>
      <c r="AR44" s="387"/>
      <c r="AS44" s="387"/>
      <c r="AT44" s="387"/>
      <c r="AU44" s="387"/>
      <c r="AV44" s="387"/>
      <c r="AW44" s="387"/>
      <c r="AX44" s="387"/>
      <c r="AY44" s="387"/>
      <c r="AZ44" s="387"/>
      <c r="BA44" s="387"/>
      <c r="BB44" s="387"/>
      <c r="BC44" s="387"/>
      <c r="BD44" s="387"/>
      <c r="BE44" s="387"/>
      <c r="BF44" s="387"/>
      <c r="BG44" s="387"/>
      <c r="BH44" s="387"/>
      <c r="BI44" s="387"/>
      <c r="BJ44" s="387"/>
      <c r="BK44" s="387"/>
      <c r="BL44" s="387"/>
      <c r="BM44" s="387"/>
      <c r="BN44" s="387"/>
      <c r="BO44" s="387"/>
      <c r="BP44" s="387"/>
      <c r="BQ44" s="387"/>
    </row>
    <row r="45" spans="1:69" s="389" customFormat="1" ht="17.25" customHeight="1">
      <c r="A45" s="628" t="s">
        <v>404</v>
      </c>
      <c r="B45" s="390" t="s">
        <v>405</v>
      </c>
      <c r="C45" s="391">
        <v>7</v>
      </c>
      <c r="D45" s="392"/>
      <c r="E45" s="393"/>
      <c r="F45" s="394"/>
      <c r="G45" s="398">
        <v>6</v>
      </c>
      <c r="H45" s="399">
        <f t="shared" si="8"/>
        <v>180</v>
      </c>
      <c r="I45" s="537">
        <f t="shared" si="9"/>
        <v>60</v>
      </c>
      <c r="J45" s="534">
        <v>30</v>
      </c>
      <c r="K45" s="535"/>
      <c r="L45" s="536">
        <v>30</v>
      </c>
      <c r="M45" s="396">
        <f aca="true" t="shared" si="11" ref="M45:M50">H45-I45</f>
        <v>120</v>
      </c>
      <c r="N45" s="397"/>
      <c r="O45" s="393"/>
      <c r="P45" s="554"/>
      <c r="Q45" s="554"/>
      <c r="R45" s="393"/>
      <c r="S45" s="393"/>
      <c r="T45" s="554">
        <v>4</v>
      </c>
      <c r="U45" s="629"/>
      <c r="V45" s="829"/>
      <c r="W45" s="830"/>
      <c r="X45" s="287"/>
      <c r="Y45" s="287"/>
      <c r="Z45" s="287"/>
      <c r="AA45" s="287"/>
      <c r="AB45" s="287"/>
      <c r="AC45" s="287"/>
      <c r="AD45" s="287"/>
      <c r="AE45" s="287"/>
      <c r="AF45" s="387"/>
      <c r="AG45" s="387"/>
      <c r="AH45" s="387"/>
      <c r="AI45" s="387"/>
      <c r="AJ45" s="387"/>
      <c r="AK45" s="387"/>
      <c r="AL45" s="387"/>
      <c r="AM45" s="387"/>
      <c r="AN45" s="387"/>
      <c r="AO45" s="387"/>
      <c r="AP45" s="387"/>
      <c r="AQ45" s="387"/>
      <c r="AR45" s="387"/>
      <c r="AS45" s="387"/>
      <c r="AT45" s="387"/>
      <c r="AU45" s="387"/>
      <c r="AV45" s="387"/>
      <c r="AW45" s="387"/>
      <c r="AX45" s="387"/>
      <c r="AY45" s="387"/>
      <c r="AZ45" s="387"/>
      <c r="BA45" s="387"/>
      <c r="BB45" s="387"/>
      <c r="BC45" s="387"/>
      <c r="BD45" s="387"/>
      <c r="BE45" s="387"/>
      <c r="BF45" s="387"/>
      <c r="BG45" s="387"/>
      <c r="BH45" s="387"/>
      <c r="BI45" s="387"/>
      <c r="BJ45" s="387"/>
      <c r="BK45" s="387"/>
      <c r="BL45" s="387"/>
      <c r="BM45" s="387"/>
      <c r="BN45" s="387"/>
      <c r="BO45" s="387"/>
      <c r="BP45" s="387"/>
      <c r="BQ45" s="387"/>
    </row>
    <row r="46" spans="1:69" s="389" customFormat="1" ht="17.25" customHeight="1">
      <c r="A46" s="628" t="s">
        <v>406</v>
      </c>
      <c r="B46" s="390" t="s">
        <v>407</v>
      </c>
      <c r="C46" s="391">
        <v>6</v>
      </c>
      <c r="D46" s="392">
        <v>5</v>
      </c>
      <c r="E46" s="393"/>
      <c r="F46" s="394">
        <v>6</v>
      </c>
      <c r="G46" s="398">
        <v>6</v>
      </c>
      <c r="H46" s="399">
        <f t="shared" si="8"/>
        <v>180</v>
      </c>
      <c r="I46" s="537">
        <f t="shared" si="9"/>
        <v>88</v>
      </c>
      <c r="J46" s="534">
        <v>44</v>
      </c>
      <c r="K46" s="535"/>
      <c r="L46" s="536">
        <v>44</v>
      </c>
      <c r="M46" s="396">
        <f t="shared" si="11"/>
        <v>92</v>
      </c>
      <c r="N46" s="397"/>
      <c r="O46" s="393"/>
      <c r="P46" s="554"/>
      <c r="Q46" s="554"/>
      <c r="R46" s="393">
        <v>2</v>
      </c>
      <c r="S46" s="388">
        <v>4</v>
      </c>
      <c r="T46" s="554"/>
      <c r="U46" s="629"/>
      <c r="V46" s="829"/>
      <c r="W46" s="830"/>
      <c r="X46" s="287"/>
      <c r="Y46" s="287"/>
      <c r="Z46" s="287"/>
      <c r="AA46" s="287"/>
      <c r="AB46" s="851"/>
      <c r="AC46" s="851"/>
      <c r="AD46" s="287"/>
      <c r="AE46" s="287"/>
      <c r="AF46" s="387"/>
      <c r="AG46" s="387"/>
      <c r="AH46" s="387"/>
      <c r="AI46" s="387"/>
      <c r="AJ46" s="387"/>
      <c r="AK46" s="387"/>
      <c r="AL46" s="387"/>
      <c r="AM46" s="387"/>
      <c r="AN46" s="387"/>
      <c r="AO46" s="387"/>
      <c r="AP46" s="387"/>
      <c r="AQ46" s="387"/>
      <c r="AR46" s="387"/>
      <c r="AS46" s="387"/>
      <c r="AT46" s="387"/>
      <c r="AU46" s="387"/>
      <c r="AV46" s="387"/>
      <c r="AW46" s="387"/>
      <c r="AX46" s="387"/>
      <c r="AY46" s="387"/>
      <c r="AZ46" s="387"/>
      <c r="BA46" s="387"/>
      <c r="BB46" s="387"/>
      <c r="BC46" s="387"/>
      <c r="BD46" s="387"/>
      <c r="BE46" s="387"/>
      <c r="BF46" s="387"/>
      <c r="BG46" s="387"/>
      <c r="BH46" s="387"/>
      <c r="BI46" s="387"/>
      <c r="BJ46" s="387"/>
      <c r="BK46" s="387"/>
      <c r="BL46" s="387"/>
      <c r="BM46" s="387"/>
      <c r="BN46" s="387"/>
      <c r="BO46" s="387"/>
      <c r="BP46" s="387"/>
      <c r="BQ46" s="387"/>
    </row>
    <row r="47" spans="1:69" s="389" customFormat="1" ht="17.25" customHeight="1">
      <c r="A47" s="630" t="s">
        <v>408</v>
      </c>
      <c r="B47" s="390" t="s">
        <v>409</v>
      </c>
      <c r="C47" s="391"/>
      <c r="D47" s="392">
        <v>8</v>
      </c>
      <c r="E47" s="393"/>
      <c r="F47" s="394"/>
      <c r="G47" s="398">
        <v>5</v>
      </c>
      <c r="H47" s="399">
        <f t="shared" si="8"/>
        <v>150</v>
      </c>
      <c r="I47" s="537">
        <f t="shared" si="9"/>
        <v>70</v>
      </c>
      <c r="J47" s="534">
        <v>30</v>
      </c>
      <c r="K47" s="535"/>
      <c r="L47" s="832">
        <v>40</v>
      </c>
      <c r="M47" s="396">
        <f t="shared" si="11"/>
        <v>80</v>
      </c>
      <c r="N47" s="397"/>
      <c r="O47" s="393"/>
      <c r="P47" s="554"/>
      <c r="Q47" s="554"/>
      <c r="R47" s="393"/>
      <c r="S47" s="393"/>
      <c r="T47" s="554"/>
      <c r="U47" s="862">
        <v>7</v>
      </c>
      <c r="V47" s="829"/>
      <c r="W47" s="830"/>
      <c r="X47" s="287"/>
      <c r="Y47" s="287"/>
      <c r="Z47" s="287"/>
      <c r="AA47" s="287"/>
      <c r="AB47" s="287"/>
      <c r="AC47" s="287"/>
      <c r="AD47" s="287"/>
      <c r="AE47" s="287"/>
      <c r="AF47" s="387"/>
      <c r="AG47" s="387"/>
      <c r="AH47" s="387"/>
      <c r="AI47" s="387"/>
      <c r="AJ47" s="387"/>
      <c r="AK47" s="387"/>
      <c r="AL47" s="387"/>
      <c r="AM47" s="387"/>
      <c r="AN47" s="387"/>
      <c r="AO47" s="387"/>
      <c r="AP47" s="387"/>
      <c r="AQ47" s="387"/>
      <c r="AR47" s="387"/>
      <c r="AS47" s="387"/>
      <c r="AT47" s="387"/>
      <c r="AU47" s="387"/>
      <c r="AV47" s="387"/>
      <c r="AW47" s="387"/>
      <c r="AX47" s="387"/>
      <c r="AY47" s="387"/>
      <c r="AZ47" s="387"/>
      <c r="BA47" s="387"/>
      <c r="BB47" s="387"/>
      <c r="BC47" s="387"/>
      <c r="BD47" s="387"/>
      <c r="BE47" s="387"/>
      <c r="BF47" s="387"/>
      <c r="BG47" s="387"/>
      <c r="BH47" s="387"/>
      <c r="BI47" s="387"/>
      <c r="BJ47" s="387"/>
      <c r="BK47" s="387"/>
      <c r="BL47" s="387"/>
      <c r="BM47" s="387"/>
      <c r="BN47" s="387"/>
      <c r="BO47" s="387"/>
      <c r="BP47" s="387"/>
      <c r="BQ47" s="387"/>
    </row>
    <row r="48" spans="1:69" s="389" customFormat="1" ht="17.25" customHeight="1">
      <c r="A48" s="630" t="s">
        <v>410</v>
      </c>
      <c r="B48" s="400" t="s">
        <v>411</v>
      </c>
      <c r="C48" s="401"/>
      <c r="D48" s="401">
        <v>8</v>
      </c>
      <c r="E48" s="401"/>
      <c r="F48" s="402"/>
      <c r="G48" s="403">
        <v>3</v>
      </c>
      <c r="H48" s="404">
        <f t="shared" si="8"/>
        <v>90</v>
      </c>
      <c r="I48" s="538">
        <f t="shared" si="9"/>
        <v>40</v>
      </c>
      <c r="J48" s="864">
        <v>20</v>
      </c>
      <c r="K48" s="539"/>
      <c r="L48" s="865">
        <v>20</v>
      </c>
      <c r="M48" s="405">
        <f t="shared" si="11"/>
        <v>50</v>
      </c>
      <c r="N48" s="406"/>
      <c r="O48" s="401"/>
      <c r="P48" s="555"/>
      <c r="Q48" s="555"/>
      <c r="R48" s="401"/>
      <c r="S48" s="401"/>
      <c r="T48" s="555"/>
      <c r="U48" s="863">
        <v>4</v>
      </c>
      <c r="V48" s="829"/>
      <c r="W48" s="830"/>
      <c r="X48" s="287"/>
      <c r="Y48" s="287"/>
      <c r="Z48" s="287"/>
      <c r="AA48" s="287"/>
      <c r="AB48" s="287"/>
      <c r="AC48" s="287"/>
      <c r="AD48" s="287"/>
      <c r="AE48" s="287"/>
      <c r="AF48" s="387"/>
      <c r="AG48" s="387"/>
      <c r="AH48" s="387"/>
      <c r="AI48" s="387"/>
      <c r="AJ48" s="387"/>
      <c r="AK48" s="387"/>
      <c r="AL48" s="387"/>
      <c r="AM48" s="387"/>
      <c r="AN48" s="387"/>
      <c r="AO48" s="387"/>
      <c r="AP48" s="387"/>
      <c r="AQ48" s="387"/>
      <c r="AR48" s="387"/>
      <c r="AS48" s="387"/>
      <c r="AT48" s="387"/>
      <c r="AU48" s="387"/>
      <c r="AV48" s="387"/>
      <c r="AW48" s="387"/>
      <c r="AX48" s="387"/>
      <c r="AY48" s="387"/>
      <c r="AZ48" s="387"/>
      <c r="BA48" s="387"/>
      <c r="BB48" s="387"/>
      <c r="BC48" s="387"/>
      <c r="BD48" s="387"/>
      <c r="BE48" s="387"/>
      <c r="BF48" s="387"/>
      <c r="BG48" s="387"/>
      <c r="BH48" s="387"/>
      <c r="BI48" s="387"/>
      <c r="BJ48" s="387"/>
      <c r="BK48" s="387"/>
      <c r="BL48" s="387"/>
      <c r="BM48" s="387"/>
      <c r="BN48" s="387"/>
      <c r="BO48" s="387"/>
      <c r="BP48" s="387"/>
      <c r="BQ48" s="387"/>
    </row>
    <row r="49" spans="1:69" s="389" customFormat="1" ht="17.25" customHeight="1">
      <c r="A49" s="630" t="s">
        <v>412</v>
      </c>
      <c r="B49" s="390" t="s">
        <v>413</v>
      </c>
      <c r="C49" s="391">
        <v>4</v>
      </c>
      <c r="D49" s="392"/>
      <c r="E49" s="393"/>
      <c r="F49" s="394"/>
      <c r="G49" s="398">
        <v>4</v>
      </c>
      <c r="H49" s="399">
        <f t="shared" si="8"/>
        <v>120</v>
      </c>
      <c r="I49" s="537">
        <f t="shared" si="9"/>
        <v>46</v>
      </c>
      <c r="J49" s="534">
        <v>16</v>
      </c>
      <c r="K49" s="535"/>
      <c r="L49" s="536">
        <v>30</v>
      </c>
      <c r="M49" s="396">
        <f t="shared" si="11"/>
        <v>74</v>
      </c>
      <c r="N49" s="397"/>
      <c r="O49" s="393"/>
      <c r="P49" s="554"/>
      <c r="Q49" s="554">
        <v>3</v>
      </c>
      <c r="R49" s="393"/>
      <c r="S49" s="393"/>
      <c r="T49" s="554"/>
      <c r="U49" s="629"/>
      <c r="V49" s="829"/>
      <c r="W49" s="830"/>
      <c r="X49" s="287"/>
      <c r="Y49" s="287"/>
      <c r="Z49" s="287"/>
      <c r="AA49" s="287"/>
      <c r="AB49" s="287"/>
      <c r="AC49" s="287"/>
      <c r="AD49" s="287"/>
      <c r="AE49" s="287"/>
      <c r="AF49" s="387"/>
      <c r="AG49" s="387"/>
      <c r="AH49" s="387"/>
      <c r="AI49" s="387"/>
      <c r="AJ49" s="387"/>
      <c r="AK49" s="387"/>
      <c r="AL49" s="387"/>
      <c r="AM49" s="387"/>
      <c r="AN49" s="387"/>
      <c r="AO49" s="387"/>
      <c r="AP49" s="387"/>
      <c r="AQ49" s="387"/>
      <c r="AR49" s="387"/>
      <c r="AS49" s="387"/>
      <c r="AT49" s="387"/>
      <c r="AU49" s="387"/>
      <c r="AV49" s="387"/>
      <c r="AW49" s="387"/>
      <c r="AX49" s="387"/>
      <c r="AY49" s="387"/>
      <c r="AZ49" s="387"/>
      <c r="BA49" s="387"/>
      <c r="BB49" s="387"/>
      <c r="BC49" s="387"/>
      <c r="BD49" s="387"/>
      <c r="BE49" s="387"/>
      <c r="BF49" s="387"/>
      <c r="BG49" s="387"/>
      <c r="BH49" s="387"/>
      <c r="BI49" s="387"/>
      <c r="BJ49" s="387"/>
      <c r="BK49" s="387"/>
      <c r="BL49" s="387"/>
      <c r="BM49" s="387"/>
      <c r="BN49" s="387"/>
      <c r="BO49" s="387"/>
      <c r="BP49" s="387"/>
      <c r="BQ49" s="387"/>
    </row>
    <row r="50" spans="1:69" s="389" customFormat="1" ht="17.25" customHeight="1">
      <c r="A50" s="631" t="s">
        <v>414</v>
      </c>
      <c r="B50" s="407" t="s">
        <v>415</v>
      </c>
      <c r="C50" s="408"/>
      <c r="D50" s="409">
        <v>7</v>
      </c>
      <c r="E50" s="410"/>
      <c r="F50" s="411"/>
      <c r="G50" s="412">
        <v>3</v>
      </c>
      <c r="H50" s="413">
        <f t="shared" si="8"/>
        <v>90</v>
      </c>
      <c r="I50" s="540">
        <f t="shared" si="9"/>
        <v>30</v>
      </c>
      <c r="J50" s="541">
        <v>14</v>
      </c>
      <c r="K50" s="542"/>
      <c r="L50" s="543">
        <v>16</v>
      </c>
      <c r="M50" s="414">
        <f t="shared" si="11"/>
        <v>60</v>
      </c>
      <c r="N50" s="415"/>
      <c r="O50" s="410"/>
      <c r="P50" s="556"/>
      <c r="Q50" s="556"/>
      <c r="R50" s="410"/>
      <c r="S50" s="410"/>
      <c r="T50" s="556">
        <v>2</v>
      </c>
      <c r="U50" s="632"/>
      <c r="V50" s="829"/>
      <c r="W50" s="830"/>
      <c r="X50" s="287"/>
      <c r="Y50" s="287"/>
      <c r="Z50" s="287"/>
      <c r="AA50" s="287"/>
      <c r="AB50" s="287"/>
      <c r="AC50" s="287"/>
      <c r="AD50" s="287"/>
      <c r="AE50" s="287"/>
      <c r="AF50" s="387"/>
      <c r="AG50" s="387"/>
      <c r="AH50" s="387"/>
      <c r="AI50" s="387"/>
      <c r="AJ50" s="387"/>
      <c r="AK50" s="387"/>
      <c r="AL50" s="387"/>
      <c r="AM50" s="387"/>
      <c r="AN50" s="387"/>
      <c r="AO50" s="387"/>
      <c r="AP50" s="387"/>
      <c r="AQ50" s="387"/>
      <c r="AR50" s="387"/>
      <c r="AS50" s="387"/>
      <c r="AT50" s="387"/>
      <c r="AU50" s="387"/>
      <c r="AV50" s="387"/>
      <c r="AW50" s="387"/>
      <c r="AX50" s="387"/>
      <c r="AY50" s="387"/>
      <c r="AZ50" s="387"/>
      <c r="BA50" s="387"/>
      <c r="BB50" s="387"/>
      <c r="BC50" s="387"/>
      <c r="BD50" s="387"/>
      <c r="BE50" s="387"/>
      <c r="BF50" s="387"/>
      <c r="BG50" s="387"/>
      <c r="BH50" s="387"/>
      <c r="BI50" s="387"/>
      <c r="BJ50" s="387"/>
      <c r="BK50" s="387"/>
      <c r="BL50" s="387"/>
      <c r="BM50" s="387"/>
      <c r="BN50" s="387"/>
      <c r="BO50" s="387"/>
      <c r="BP50" s="387"/>
      <c r="BQ50" s="387"/>
    </row>
    <row r="51" spans="1:69" s="389" customFormat="1" ht="15">
      <c r="A51" s="633" t="s">
        <v>416</v>
      </c>
      <c r="B51" s="416" t="s">
        <v>417</v>
      </c>
      <c r="C51" s="417"/>
      <c r="D51" s="383">
        <v>2</v>
      </c>
      <c r="E51" s="383"/>
      <c r="F51" s="384"/>
      <c r="G51" s="418">
        <v>3</v>
      </c>
      <c r="H51" s="419">
        <f aca="true" t="shared" si="12" ref="H51:H57">G51*30</f>
        <v>90</v>
      </c>
      <c r="I51" s="532"/>
      <c r="J51" s="532"/>
      <c r="K51" s="533"/>
      <c r="L51" s="544"/>
      <c r="M51" s="386">
        <f aca="true" t="shared" si="13" ref="M51:M57">H51-I51</f>
        <v>90</v>
      </c>
      <c r="N51" s="420"/>
      <c r="O51" s="421"/>
      <c r="P51" s="557"/>
      <c r="Q51" s="557"/>
      <c r="R51" s="421"/>
      <c r="S51" s="421"/>
      <c r="T51" s="557"/>
      <c r="U51" s="634"/>
      <c r="V51" s="387"/>
      <c r="W51" s="387"/>
      <c r="X51" s="287"/>
      <c r="Y51" s="287"/>
      <c r="Z51" s="287"/>
      <c r="AA51" s="287"/>
      <c r="AB51" s="287"/>
      <c r="AC51" s="287"/>
      <c r="AD51" s="287"/>
      <c r="AE51" s="287"/>
      <c r="AF51" s="387"/>
      <c r="AG51" s="387"/>
      <c r="AH51" s="387"/>
      <c r="AI51" s="387"/>
      <c r="AJ51" s="387"/>
      <c r="AK51" s="387"/>
      <c r="AL51" s="387"/>
      <c r="AM51" s="387"/>
      <c r="AN51" s="387"/>
      <c r="AO51" s="387"/>
      <c r="AP51" s="387"/>
      <c r="AQ51" s="387"/>
      <c r="AR51" s="387"/>
      <c r="AS51" s="387"/>
      <c r="AT51" s="387"/>
      <c r="AU51" s="387"/>
      <c r="AV51" s="387"/>
      <c r="AW51" s="387"/>
      <c r="AX51" s="387"/>
      <c r="AY51" s="387"/>
      <c r="AZ51" s="387"/>
      <c r="BA51" s="387"/>
      <c r="BB51" s="387"/>
      <c r="BC51" s="387"/>
      <c r="BD51" s="387"/>
      <c r="BE51" s="387"/>
      <c r="BF51" s="387"/>
      <c r="BG51" s="387"/>
      <c r="BH51" s="387"/>
      <c r="BI51" s="387"/>
      <c r="BJ51" s="387"/>
      <c r="BK51" s="387"/>
      <c r="BL51" s="387"/>
      <c r="BM51" s="387"/>
      <c r="BN51" s="387"/>
      <c r="BO51" s="387"/>
      <c r="BP51" s="387"/>
      <c r="BQ51" s="387"/>
    </row>
    <row r="52" spans="1:69" s="389" customFormat="1" ht="15">
      <c r="A52" s="635" t="s">
        <v>418</v>
      </c>
      <c r="B52" s="422" t="s">
        <v>419</v>
      </c>
      <c r="C52" s="423"/>
      <c r="D52" s="393">
        <v>4</v>
      </c>
      <c r="E52" s="393"/>
      <c r="F52" s="394"/>
      <c r="G52" s="424">
        <v>3</v>
      </c>
      <c r="H52" s="399">
        <f t="shared" si="12"/>
        <v>90</v>
      </c>
      <c r="I52" s="534"/>
      <c r="J52" s="534"/>
      <c r="K52" s="535"/>
      <c r="L52" s="545"/>
      <c r="M52" s="396">
        <f t="shared" si="13"/>
        <v>90</v>
      </c>
      <c r="N52" s="425"/>
      <c r="O52" s="426"/>
      <c r="P52" s="558"/>
      <c r="Q52" s="558"/>
      <c r="R52" s="426"/>
      <c r="S52" s="426"/>
      <c r="T52" s="558"/>
      <c r="U52" s="636"/>
      <c r="V52" s="387"/>
      <c r="W52" s="387"/>
      <c r="X52" s="287"/>
      <c r="Y52" s="287"/>
      <c r="Z52" s="287"/>
      <c r="AA52" s="287"/>
      <c r="AB52" s="287"/>
      <c r="AC52" s="287"/>
      <c r="AD52" s="287"/>
      <c r="AE52" s="287"/>
      <c r="AF52" s="387"/>
      <c r="AG52" s="387"/>
      <c r="AH52" s="387"/>
      <c r="AI52" s="387"/>
      <c r="AJ52" s="387"/>
      <c r="AK52" s="387"/>
      <c r="AL52" s="387"/>
      <c r="AM52" s="387"/>
      <c r="AN52" s="387"/>
      <c r="AO52" s="387"/>
      <c r="AP52" s="387"/>
      <c r="AQ52" s="387"/>
      <c r="AR52" s="387"/>
      <c r="AS52" s="387"/>
      <c r="AT52" s="387"/>
      <c r="AU52" s="387"/>
      <c r="AV52" s="387"/>
      <c r="AW52" s="387"/>
      <c r="AX52" s="387"/>
      <c r="AY52" s="387"/>
      <c r="AZ52" s="387"/>
      <c r="BA52" s="387"/>
      <c r="BB52" s="387"/>
      <c r="BC52" s="387"/>
      <c r="BD52" s="387"/>
      <c r="BE52" s="387"/>
      <c r="BF52" s="387"/>
      <c r="BG52" s="387"/>
      <c r="BH52" s="387"/>
      <c r="BI52" s="387"/>
      <c r="BJ52" s="387"/>
      <c r="BK52" s="387"/>
      <c r="BL52" s="387"/>
      <c r="BM52" s="387"/>
      <c r="BN52" s="387"/>
      <c r="BO52" s="387"/>
      <c r="BP52" s="387"/>
      <c r="BQ52" s="387"/>
    </row>
    <row r="53" spans="1:69" s="389" customFormat="1" ht="15">
      <c r="A53" s="635" t="s">
        <v>420</v>
      </c>
      <c r="B53" s="422" t="s">
        <v>421</v>
      </c>
      <c r="C53" s="423"/>
      <c r="D53" s="393">
        <v>6</v>
      </c>
      <c r="E53" s="393"/>
      <c r="F53" s="394"/>
      <c r="G53" s="424">
        <v>6</v>
      </c>
      <c r="H53" s="399">
        <f t="shared" si="12"/>
        <v>180</v>
      </c>
      <c r="I53" s="534"/>
      <c r="J53" s="534"/>
      <c r="K53" s="535"/>
      <c r="L53" s="545"/>
      <c r="M53" s="396">
        <f t="shared" si="13"/>
        <v>180</v>
      </c>
      <c r="N53" s="425"/>
      <c r="O53" s="426"/>
      <c r="P53" s="558"/>
      <c r="Q53" s="558"/>
      <c r="R53" s="426"/>
      <c r="S53" s="426"/>
      <c r="T53" s="558"/>
      <c r="U53" s="636"/>
      <c r="V53" s="387"/>
      <c r="W53" s="387"/>
      <c r="X53" s="287"/>
      <c r="Y53" s="287"/>
      <c r="Z53" s="287"/>
      <c r="AA53" s="287"/>
      <c r="AB53" s="287"/>
      <c r="AC53" s="287"/>
      <c r="AD53" s="287"/>
      <c r="AE53" s="287"/>
      <c r="AF53" s="387"/>
      <c r="AG53" s="387"/>
      <c r="AH53" s="387"/>
      <c r="AI53" s="387"/>
      <c r="AJ53" s="387"/>
      <c r="AK53" s="387"/>
      <c r="AL53" s="387"/>
      <c r="AM53" s="387"/>
      <c r="AN53" s="387"/>
      <c r="AO53" s="387"/>
      <c r="AP53" s="387"/>
      <c r="AQ53" s="387"/>
      <c r="AR53" s="387"/>
      <c r="AS53" s="387"/>
      <c r="AT53" s="387"/>
      <c r="AU53" s="387"/>
      <c r="AV53" s="387"/>
      <c r="AW53" s="387"/>
      <c r="AX53" s="387"/>
      <c r="AY53" s="387"/>
      <c r="AZ53" s="387"/>
      <c r="BA53" s="387"/>
      <c r="BB53" s="387"/>
      <c r="BC53" s="387"/>
      <c r="BD53" s="387"/>
      <c r="BE53" s="387"/>
      <c r="BF53" s="387"/>
      <c r="BG53" s="387"/>
      <c r="BH53" s="387"/>
      <c r="BI53" s="387"/>
      <c r="BJ53" s="387"/>
      <c r="BK53" s="387"/>
      <c r="BL53" s="387"/>
      <c r="BM53" s="387"/>
      <c r="BN53" s="387"/>
      <c r="BO53" s="387"/>
      <c r="BP53" s="387"/>
      <c r="BQ53" s="387"/>
    </row>
    <row r="54" spans="1:69" s="389" customFormat="1" ht="15">
      <c r="A54" s="637" t="s">
        <v>422</v>
      </c>
      <c r="B54" s="427" t="s">
        <v>421</v>
      </c>
      <c r="C54" s="428"/>
      <c r="D54" s="410">
        <v>8</v>
      </c>
      <c r="E54" s="410"/>
      <c r="F54" s="411"/>
      <c r="G54" s="429">
        <v>6</v>
      </c>
      <c r="H54" s="413">
        <f t="shared" si="12"/>
        <v>180</v>
      </c>
      <c r="I54" s="541"/>
      <c r="J54" s="541"/>
      <c r="K54" s="542"/>
      <c r="L54" s="546"/>
      <c r="M54" s="414">
        <f t="shared" si="13"/>
        <v>180</v>
      </c>
      <c r="N54" s="430"/>
      <c r="O54" s="431"/>
      <c r="P54" s="559"/>
      <c r="Q54" s="559"/>
      <c r="R54" s="431"/>
      <c r="S54" s="431"/>
      <c r="T54" s="559"/>
      <c r="U54" s="638"/>
      <c r="V54" s="387"/>
      <c r="W54" s="387"/>
      <c r="X54" s="287"/>
      <c r="Y54" s="287"/>
      <c r="Z54" s="287"/>
      <c r="AA54" s="287"/>
      <c r="AB54" s="287"/>
      <c r="AC54" s="287"/>
      <c r="AD54" s="287"/>
      <c r="AE54" s="287"/>
      <c r="AF54" s="387"/>
      <c r="AG54" s="387"/>
      <c r="AH54" s="387"/>
      <c r="AI54" s="387"/>
      <c r="AJ54" s="387"/>
      <c r="AK54" s="387"/>
      <c r="AL54" s="387"/>
      <c r="AM54" s="387"/>
      <c r="AN54" s="387"/>
      <c r="AO54" s="387"/>
      <c r="AP54" s="387"/>
      <c r="AQ54" s="387"/>
      <c r="AR54" s="387"/>
      <c r="AS54" s="387"/>
      <c r="AT54" s="387"/>
      <c r="AU54" s="387"/>
      <c r="AV54" s="387"/>
      <c r="AW54" s="387"/>
      <c r="AX54" s="387"/>
      <c r="AY54" s="387"/>
      <c r="AZ54" s="387"/>
      <c r="BA54" s="387"/>
      <c r="BB54" s="387"/>
      <c r="BC54" s="387"/>
      <c r="BD54" s="387"/>
      <c r="BE54" s="387"/>
      <c r="BF54" s="387"/>
      <c r="BG54" s="387"/>
      <c r="BH54" s="387"/>
      <c r="BI54" s="387"/>
      <c r="BJ54" s="387"/>
      <c r="BK54" s="387"/>
      <c r="BL54" s="387"/>
      <c r="BM54" s="387"/>
      <c r="BN54" s="387"/>
      <c r="BO54" s="387"/>
      <c r="BP54" s="387"/>
      <c r="BQ54" s="387"/>
    </row>
    <row r="55" spans="1:69" s="389" customFormat="1" ht="15.75" customHeight="1">
      <c r="A55" s="639"/>
      <c r="B55" s="432" t="s">
        <v>423</v>
      </c>
      <c r="C55" s="433"/>
      <c r="D55" s="434"/>
      <c r="E55" s="434"/>
      <c r="F55" s="435"/>
      <c r="G55" s="436">
        <v>6</v>
      </c>
      <c r="H55" s="437">
        <f t="shared" si="12"/>
        <v>180</v>
      </c>
      <c r="I55" s="547"/>
      <c r="J55" s="547"/>
      <c r="K55" s="548"/>
      <c r="L55" s="549"/>
      <c r="M55" s="438">
        <f t="shared" si="13"/>
        <v>180</v>
      </c>
      <c r="N55" s="439"/>
      <c r="O55" s="440"/>
      <c r="P55" s="560"/>
      <c r="Q55" s="560"/>
      <c r="R55" s="440"/>
      <c r="S55" s="440"/>
      <c r="T55" s="560"/>
      <c r="U55" s="640"/>
      <c r="V55" s="387"/>
      <c r="W55" s="387"/>
      <c r="X55" s="287"/>
      <c r="Y55" s="287"/>
      <c r="Z55" s="287"/>
      <c r="AA55" s="287"/>
      <c r="AB55" s="287"/>
      <c r="AC55" s="287"/>
      <c r="AD55" s="287"/>
      <c r="AE55" s="851"/>
      <c r="AF55" s="387"/>
      <c r="AG55" s="387"/>
      <c r="AH55" s="387"/>
      <c r="AI55" s="387"/>
      <c r="AJ55" s="387"/>
      <c r="AK55" s="387"/>
      <c r="AL55" s="387"/>
      <c r="AM55" s="387"/>
      <c r="AN55" s="387"/>
      <c r="AO55" s="387"/>
      <c r="AP55" s="387"/>
      <c r="AQ55" s="387"/>
      <c r="AR55" s="387"/>
      <c r="AS55" s="387"/>
      <c r="AT55" s="387"/>
      <c r="AU55" s="387"/>
      <c r="AV55" s="387"/>
      <c r="AW55" s="387"/>
      <c r="AX55" s="387"/>
      <c r="AY55" s="387"/>
      <c r="AZ55" s="387"/>
      <c r="BA55" s="387"/>
      <c r="BB55" s="387"/>
      <c r="BC55" s="387"/>
      <c r="BD55" s="387"/>
      <c r="BE55" s="387"/>
      <c r="BF55" s="387"/>
      <c r="BG55" s="387"/>
      <c r="BH55" s="387"/>
      <c r="BI55" s="387"/>
      <c r="BJ55" s="387"/>
      <c r="BK55" s="387"/>
      <c r="BL55" s="387"/>
      <c r="BM55" s="387"/>
      <c r="BN55" s="387"/>
      <c r="BO55" s="387"/>
      <c r="BP55" s="387"/>
      <c r="BQ55" s="387"/>
    </row>
    <row r="56" spans="1:69" s="389" customFormat="1" ht="15">
      <c r="A56" s="635"/>
      <c r="B56" s="441" t="s">
        <v>424</v>
      </c>
      <c r="C56" s="222"/>
      <c r="D56" s="222"/>
      <c r="E56" s="222">
        <v>8</v>
      </c>
      <c r="F56" s="384"/>
      <c r="G56" s="442"/>
      <c r="H56" s="419">
        <f t="shared" si="12"/>
        <v>0</v>
      </c>
      <c r="I56" s="532"/>
      <c r="J56" s="532"/>
      <c r="K56" s="533"/>
      <c r="L56" s="544"/>
      <c r="M56" s="386">
        <f t="shared" si="13"/>
        <v>0</v>
      </c>
      <c r="N56" s="420"/>
      <c r="O56" s="421"/>
      <c r="P56" s="557"/>
      <c r="Q56" s="557"/>
      <c r="R56" s="421"/>
      <c r="S56" s="421"/>
      <c r="T56" s="557"/>
      <c r="U56" s="634"/>
      <c r="V56" s="387"/>
      <c r="W56" s="387"/>
      <c r="X56" s="287"/>
      <c r="Y56" s="287"/>
      <c r="Z56" s="287"/>
      <c r="AA56" s="287"/>
      <c r="AB56" s="287"/>
      <c r="AC56" s="287"/>
      <c r="AD56" s="287"/>
      <c r="AE56" s="851"/>
      <c r="AF56" s="387"/>
      <c r="AG56" s="387"/>
      <c r="AH56" s="387"/>
      <c r="AI56" s="387"/>
      <c r="AJ56" s="387"/>
      <c r="AK56" s="387"/>
      <c r="AL56" s="387"/>
      <c r="AM56" s="387"/>
      <c r="AN56" s="387"/>
      <c r="AO56" s="387"/>
      <c r="AP56" s="387"/>
      <c r="AQ56" s="387"/>
      <c r="AR56" s="387"/>
      <c r="AS56" s="387"/>
      <c r="AT56" s="387"/>
      <c r="AU56" s="387"/>
      <c r="AV56" s="387"/>
      <c r="AW56" s="387"/>
      <c r="AX56" s="387"/>
      <c r="AY56" s="387"/>
      <c r="AZ56" s="387"/>
      <c r="BA56" s="387"/>
      <c r="BB56" s="387"/>
      <c r="BC56" s="387"/>
      <c r="BD56" s="387"/>
      <c r="BE56" s="387"/>
      <c r="BF56" s="387"/>
      <c r="BG56" s="387"/>
      <c r="BH56" s="387"/>
      <c r="BI56" s="387"/>
      <c r="BJ56" s="387"/>
      <c r="BK56" s="387"/>
      <c r="BL56" s="387"/>
      <c r="BM56" s="387"/>
      <c r="BN56" s="387"/>
      <c r="BO56" s="387"/>
      <c r="BP56" s="387"/>
      <c r="BQ56" s="387"/>
    </row>
    <row r="57" spans="1:69" s="389" customFormat="1" ht="15">
      <c r="A57" s="641"/>
      <c r="B57" s="443" t="s">
        <v>123</v>
      </c>
      <c r="C57" s="444">
        <v>8</v>
      </c>
      <c r="D57" s="445"/>
      <c r="E57" s="446"/>
      <c r="F57" s="447"/>
      <c r="G57" s="448">
        <v>2</v>
      </c>
      <c r="H57" s="449">
        <f t="shared" si="12"/>
        <v>60</v>
      </c>
      <c r="I57" s="550"/>
      <c r="J57" s="550"/>
      <c r="K57" s="551"/>
      <c r="L57" s="552"/>
      <c r="M57" s="450">
        <f t="shared" si="13"/>
        <v>60</v>
      </c>
      <c r="N57" s="451"/>
      <c r="O57" s="452"/>
      <c r="P57" s="561"/>
      <c r="Q57" s="561"/>
      <c r="R57" s="452"/>
      <c r="S57" s="452"/>
      <c r="T57" s="561"/>
      <c r="U57" s="642"/>
      <c r="V57" s="387"/>
      <c r="W57" s="387"/>
      <c r="X57" s="287"/>
      <c r="Y57" s="287"/>
      <c r="Z57" s="287"/>
      <c r="AA57" s="287"/>
      <c r="AB57" s="287"/>
      <c r="AC57" s="287"/>
      <c r="AD57" s="287"/>
      <c r="AE57" s="287"/>
      <c r="AF57" s="387"/>
      <c r="AG57" s="387"/>
      <c r="AH57" s="387"/>
      <c r="AI57" s="387"/>
      <c r="AJ57" s="387"/>
      <c r="AK57" s="387"/>
      <c r="AL57" s="387"/>
      <c r="AM57" s="387"/>
      <c r="AN57" s="387"/>
      <c r="AO57" s="387"/>
      <c r="AP57" s="387"/>
      <c r="AQ57" s="387"/>
      <c r="AR57" s="387"/>
      <c r="AS57" s="387"/>
      <c r="AT57" s="387"/>
      <c r="AU57" s="387"/>
      <c r="AV57" s="387"/>
      <c r="AW57" s="387"/>
      <c r="AX57" s="387"/>
      <c r="AY57" s="387"/>
      <c r="AZ57" s="387"/>
      <c r="BA57" s="387"/>
      <c r="BB57" s="387"/>
      <c r="BC57" s="387"/>
      <c r="BD57" s="387"/>
      <c r="BE57" s="387"/>
      <c r="BF57" s="387"/>
      <c r="BG57" s="387"/>
      <c r="BH57" s="387"/>
      <c r="BI57" s="387"/>
      <c r="BJ57" s="387"/>
      <c r="BK57" s="387"/>
      <c r="BL57" s="387"/>
      <c r="BM57" s="387"/>
      <c r="BN57" s="387"/>
      <c r="BO57" s="387"/>
      <c r="BP57" s="387"/>
      <c r="BQ57" s="387"/>
    </row>
    <row r="58" spans="1:31" s="213" customFormat="1" ht="19.5" customHeight="1">
      <c r="A58" s="643"/>
      <c r="B58" s="459" t="s">
        <v>425</v>
      </c>
      <c r="C58" s="847">
        <v>13</v>
      </c>
      <c r="D58" s="460">
        <v>13</v>
      </c>
      <c r="E58" s="461"/>
      <c r="F58" s="461">
        <v>3</v>
      </c>
      <c r="G58" s="462">
        <f>SUM(G34:G57)</f>
        <v>119</v>
      </c>
      <c r="H58" s="463">
        <f aca="true" t="shared" si="14" ref="H58:U58">SUM(H34:H57)</f>
        <v>3570</v>
      </c>
      <c r="I58" s="464">
        <f t="shared" si="14"/>
        <v>1054</v>
      </c>
      <c r="J58" s="464">
        <f t="shared" si="14"/>
        <v>574</v>
      </c>
      <c r="K58" s="465">
        <f t="shared" si="14"/>
        <v>0</v>
      </c>
      <c r="L58" s="466">
        <f t="shared" si="14"/>
        <v>480</v>
      </c>
      <c r="M58" s="467">
        <f t="shared" si="14"/>
        <v>2516</v>
      </c>
      <c r="N58" s="464">
        <f t="shared" si="14"/>
        <v>10</v>
      </c>
      <c r="O58" s="464">
        <f t="shared" si="14"/>
        <v>8</v>
      </c>
      <c r="P58" s="464">
        <f t="shared" si="14"/>
        <v>10</v>
      </c>
      <c r="Q58" s="464">
        <f t="shared" si="14"/>
        <v>11</v>
      </c>
      <c r="R58" s="464">
        <f t="shared" si="14"/>
        <v>5</v>
      </c>
      <c r="S58" s="464">
        <f t="shared" si="14"/>
        <v>13</v>
      </c>
      <c r="T58" s="464">
        <f t="shared" si="14"/>
        <v>6</v>
      </c>
      <c r="U58" s="644">
        <f t="shared" si="14"/>
        <v>11</v>
      </c>
      <c r="X58" s="249"/>
      <c r="Y58" s="249"/>
      <c r="Z58" s="249"/>
      <c r="AA58" s="249"/>
      <c r="AB58" s="249"/>
      <c r="AC58" s="249"/>
      <c r="AD58" s="249"/>
      <c r="AE58" s="249"/>
    </row>
    <row r="59" spans="1:31" s="376" customFormat="1" ht="19.5" customHeight="1">
      <c r="A59" s="616"/>
      <c r="B59" s="477" t="s">
        <v>426</v>
      </c>
      <c r="C59" s="477">
        <v>0</v>
      </c>
      <c r="D59" s="481">
        <v>12</v>
      </c>
      <c r="E59" s="477"/>
      <c r="F59" s="478"/>
      <c r="G59" s="476">
        <f>SUM(G61:G74)</f>
        <v>41</v>
      </c>
      <c r="H59" s="476">
        <f aca="true" t="shared" si="15" ref="H59:U59">SUM(H61:H74)</f>
        <v>1230</v>
      </c>
      <c r="I59" s="480">
        <f t="shared" si="15"/>
        <v>420</v>
      </c>
      <c r="J59" s="480">
        <f t="shared" si="15"/>
        <v>172</v>
      </c>
      <c r="K59" s="477">
        <f t="shared" si="15"/>
        <v>0</v>
      </c>
      <c r="L59" s="480">
        <f t="shared" si="15"/>
        <v>108</v>
      </c>
      <c r="M59" s="479">
        <f t="shared" si="15"/>
        <v>500</v>
      </c>
      <c r="N59" s="482">
        <f t="shared" si="15"/>
        <v>0</v>
      </c>
      <c r="O59" s="482">
        <f t="shared" si="15"/>
        <v>0</v>
      </c>
      <c r="P59" s="482">
        <f t="shared" si="15"/>
        <v>3</v>
      </c>
      <c r="Q59" s="482">
        <f t="shared" si="15"/>
        <v>4</v>
      </c>
      <c r="R59" s="482">
        <f t="shared" si="15"/>
        <v>3</v>
      </c>
      <c r="S59" s="482">
        <f t="shared" si="15"/>
        <v>3</v>
      </c>
      <c r="T59" s="482">
        <f t="shared" si="15"/>
        <v>12</v>
      </c>
      <c r="U59" s="645">
        <f t="shared" si="15"/>
        <v>6</v>
      </c>
      <c r="X59" s="249"/>
      <c r="Y59" s="249"/>
      <c r="Z59" s="249"/>
      <c r="AA59" s="249"/>
      <c r="AB59" s="249"/>
      <c r="AC59" s="249"/>
      <c r="AD59" s="249"/>
      <c r="AE59" s="249"/>
    </row>
    <row r="60" spans="1:69" s="377" customFormat="1" ht="22.5" customHeight="1" thickBot="1">
      <c r="A60" s="942" t="s">
        <v>427</v>
      </c>
      <c r="B60" s="943"/>
      <c r="C60" s="943"/>
      <c r="D60" s="943"/>
      <c r="E60" s="943"/>
      <c r="F60" s="943"/>
      <c r="G60" s="943"/>
      <c r="H60" s="943"/>
      <c r="I60" s="943"/>
      <c r="J60" s="943"/>
      <c r="K60" s="943"/>
      <c r="L60" s="943"/>
      <c r="M60" s="943"/>
      <c r="N60" s="943"/>
      <c r="O60" s="943"/>
      <c r="P60" s="943"/>
      <c r="Q60" s="943"/>
      <c r="R60" s="943"/>
      <c r="S60" s="943"/>
      <c r="T60" s="943"/>
      <c r="U60" s="944"/>
      <c r="V60" s="376"/>
      <c r="W60" s="376"/>
      <c r="X60" s="249"/>
      <c r="Y60" s="249"/>
      <c r="Z60" s="249"/>
      <c r="AA60" s="249"/>
      <c r="AB60" s="249"/>
      <c r="AC60" s="249"/>
      <c r="AD60" s="249"/>
      <c r="AE60" s="249"/>
      <c r="AF60" s="376"/>
      <c r="AG60" s="376"/>
      <c r="AH60" s="376"/>
      <c r="AI60" s="376"/>
      <c r="AJ60" s="376"/>
      <c r="AK60" s="376"/>
      <c r="AL60" s="376"/>
      <c r="AM60" s="376"/>
      <c r="AN60" s="376"/>
      <c r="AO60" s="376"/>
      <c r="AP60" s="376"/>
      <c r="AQ60" s="376"/>
      <c r="AR60" s="376"/>
      <c r="AS60" s="376"/>
      <c r="AT60" s="376"/>
      <c r="AU60" s="376"/>
      <c r="AV60" s="376"/>
      <c r="AW60" s="376"/>
      <c r="AX60" s="376"/>
      <c r="AY60" s="376"/>
      <c r="AZ60" s="376"/>
      <c r="BA60" s="376"/>
      <c r="BB60" s="376"/>
      <c r="BC60" s="376"/>
      <c r="BD60" s="376"/>
      <c r="BE60" s="376"/>
      <c r="BF60" s="376"/>
      <c r="BG60" s="376"/>
      <c r="BH60" s="376"/>
      <c r="BI60" s="376"/>
      <c r="BJ60" s="376"/>
      <c r="BK60" s="376"/>
      <c r="BL60" s="376"/>
      <c r="BM60" s="376"/>
      <c r="BN60" s="376"/>
      <c r="BO60" s="376"/>
      <c r="BP60" s="376"/>
      <c r="BQ60" s="376"/>
    </row>
    <row r="61" spans="1:69" s="456" customFormat="1" ht="16.5" customHeight="1">
      <c r="A61" s="821" t="s">
        <v>573</v>
      </c>
      <c r="B61" s="453" t="s">
        <v>428</v>
      </c>
      <c r="C61" s="483"/>
      <c r="D61" s="484">
        <v>4</v>
      </c>
      <c r="E61" s="483"/>
      <c r="F61" s="485"/>
      <c r="G61" s="684">
        <v>3</v>
      </c>
      <c r="H61" s="685">
        <v>90</v>
      </c>
      <c r="I61" s="843">
        <v>30</v>
      </c>
      <c r="J61" s="686"/>
      <c r="K61" s="686"/>
      <c r="L61" s="687"/>
      <c r="M61" s="684"/>
      <c r="N61" s="685"/>
      <c r="O61" s="483"/>
      <c r="P61" s="686"/>
      <c r="Q61" s="580">
        <v>2</v>
      </c>
      <c r="R61" s="484"/>
      <c r="S61" s="484"/>
      <c r="T61" s="580"/>
      <c r="U61" s="647"/>
      <c r="V61" s="829"/>
      <c r="W61" s="830"/>
      <c r="X61" s="287"/>
      <c r="Y61" s="287"/>
      <c r="Z61" s="287"/>
      <c r="AA61" s="287"/>
      <c r="AB61" s="287"/>
      <c r="AC61" s="287"/>
      <c r="AD61" s="287"/>
      <c r="AE61" s="287"/>
      <c r="AF61" s="454"/>
      <c r="AG61" s="454"/>
      <c r="AH61" s="454"/>
      <c r="AI61" s="454"/>
      <c r="AJ61" s="454"/>
      <c r="AK61" s="454"/>
      <c r="AL61" s="454"/>
      <c r="AM61" s="454"/>
      <c r="AN61" s="454"/>
      <c r="AO61" s="454"/>
      <c r="AP61" s="454"/>
      <c r="AQ61" s="454"/>
      <c r="AR61" s="454"/>
      <c r="AS61" s="454"/>
      <c r="AT61" s="454"/>
      <c r="AU61" s="454"/>
      <c r="AV61" s="454"/>
      <c r="AW61" s="454"/>
      <c r="AX61" s="454"/>
      <c r="AY61" s="454"/>
      <c r="AZ61" s="454"/>
      <c r="BA61" s="454"/>
      <c r="BB61" s="454"/>
      <c r="BC61" s="454"/>
      <c r="BD61" s="454"/>
      <c r="BE61" s="454"/>
      <c r="BF61" s="454"/>
      <c r="BG61" s="454"/>
      <c r="BH61" s="454"/>
      <c r="BI61" s="454"/>
      <c r="BJ61" s="454"/>
      <c r="BK61" s="454"/>
      <c r="BL61" s="454"/>
      <c r="BM61" s="454"/>
      <c r="BN61" s="454"/>
      <c r="BO61" s="454"/>
      <c r="BP61" s="454"/>
      <c r="BQ61" s="454"/>
    </row>
    <row r="62" spans="1:69" s="456" customFormat="1" ht="16.5" customHeight="1">
      <c r="A62" s="821" t="s">
        <v>574</v>
      </c>
      <c r="B62" s="457" t="s">
        <v>428</v>
      </c>
      <c r="C62" s="491"/>
      <c r="D62" s="455">
        <v>7</v>
      </c>
      <c r="E62" s="491"/>
      <c r="F62" s="492"/>
      <c r="G62" s="523">
        <v>3</v>
      </c>
      <c r="H62" s="688">
        <v>90</v>
      </c>
      <c r="I62" s="844">
        <v>30</v>
      </c>
      <c r="J62" s="689"/>
      <c r="K62" s="689"/>
      <c r="L62" s="690"/>
      <c r="M62" s="523"/>
      <c r="N62" s="688"/>
      <c r="O62" s="491"/>
      <c r="P62" s="689"/>
      <c r="Q62" s="581"/>
      <c r="R62" s="455"/>
      <c r="S62" s="455"/>
      <c r="T62" s="581">
        <v>2</v>
      </c>
      <c r="U62" s="649"/>
      <c r="V62" s="829"/>
      <c r="W62" s="830"/>
      <c r="X62" s="287"/>
      <c r="Y62" s="287"/>
      <c r="Z62" s="287"/>
      <c r="AA62" s="287"/>
      <c r="AB62" s="287"/>
      <c r="AC62" s="287"/>
      <c r="AD62" s="287"/>
      <c r="AE62" s="287"/>
      <c r="AF62" s="454"/>
      <c r="AG62" s="454"/>
      <c r="AH62" s="454"/>
      <c r="AI62" s="454"/>
      <c r="AJ62" s="454"/>
      <c r="AK62" s="454"/>
      <c r="AL62" s="454"/>
      <c r="AM62" s="454"/>
      <c r="AN62" s="454"/>
      <c r="AO62" s="454"/>
      <c r="AP62" s="454"/>
      <c r="AQ62" s="454"/>
      <c r="AR62" s="454"/>
      <c r="AS62" s="454"/>
      <c r="AT62" s="454"/>
      <c r="AU62" s="454"/>
      <c r="AV62" s="454"/>
      <c r="AW62" s="454"/>
      <c r="AX62" s="454"/>
      <c r="AY62" s="454"/>
      <c r="AZ62" s="454"/>
      <c r="BA62" s="454"/>
      <c r="BB62" s="454"/>
      <c r="BC62" s="454"/>
      <c r="BD62" s="454"/>
      <c r="BE62" s="454"/>
      <c r="BF62" s="454"/>
      <c r="BG62" s="454"/>
      <c r="BH62" s="454"/>
      <c r="BI62" s="454"/>
      <c r="BJ62" s="454"/>
      <c r="BK62" s="454"/>
      <c r="BL62" s="454"/>
      <c r="BM62" s="454"/>
      <c r="BN62" s="454"/>
      <c r="BO62" s="454"/>
      <c r="BP62" s="454"/>
      <c r="BQ62" s="454"/>
    </row>
    <row r="63" spans="1:31" s="456" customFormat="1" ht="16.5" customHeight="1">
      <c r="A63" s="821" t="s">
        <v>575</v>
      </c>
      <c r="B63" s="453" t="s">
        <v>428</v>
      </c>
      <c r="C63" s="491"/>
      <c r="D63" s="455">
        <v>7</v>
      </c>
      <c r="E63" s="491"/>
      <c r="F63" s="492"/>
      <c r="G63" s="523">
        <v>3</v>
      </c>
      <c r="H63" s="688">
        <v>90</v>
      </c>
      <c r="I63" s="844">
        <v>30</v>
      </c>
      <c r="J63" s="689"/>
      <c r="K63" s="689"/>
      <c r="L63" s="690"/>
      <c r="M63" s="523"/>
      <c r="N63" s="688"/>
      <c r="O63" s="491"/>
      <c r="P63" s="689"/>
      <c r="Q63" s="581"/>
      <c r="R63" s="455"/>
      <c r="S63" s="455"/>
      <c r="T63" s="581">
        <v>2</v>
      </c>
      <c r="U63" s="649"/>
      <c r="V63" s="829"/>
      <c r="W63" s="830"/>
      <c r="X63" s="282"/>
      <c r="Y63" s="282"/>
      <c r="Z63" s="282"/>
      <c r="AA63" s="282"/>
      <c r="AB63" s="282"/>
      <c r="AC63" s="282"/>
      <c r="AD63" s="282"/>
      <c r="AE63" s="282"/>
    </row>
    <row r="64" spans="1:31" s="456" customFormat="1" ht="16.5" customHeight="1">
      <c r="A64" s="821" t="s">
        <v>576</v>
      </c>
      <c r="B64" s="691" t="s">
        <v>428</v>
      </c>
      <c r="C64" s="491"/>
      <c r="D64" s="455">
        <v>7</v>
      </c>
      <c r="E64" s="491"/>
      <c r="F64" s="492"/>
      <c r="G64" s="523">
        <v>3</v>
      </c>
      <c r="H64" s="688">
        <v>90</v>
      </c>
      <c r="I64" s="844">
        <v>30</v>
      </c>
      <c r="J64" s="689"/>
      <c r="K64" s="689"/>
      <c r="L64" s="690"/>
      <c r="M64" s="523"/>
      <c r="N64" s="688"/>
      <c r="O64" s="491"/>
      <c r="P64" s="689"/>
      <c r="Q64" s="581"/>
      <c r="R64" s="455"/>
      <c r="S64" s="455"/>
      <c r="T64" s="581">
        <v>2</v>
      </c>
      <c r="U64" s="649"/>
      <c r="V64" s="829"/>
      <c r="W64" s="830"/>
      <c r="X64" s="282"/>
      <c r="Y64" s="282"/>
      <c r="Z64" s="282"/>
      <c r="AA64" s="282"/>
      <c r="AB64" s="282"/>
      <c r="AC64" s="282"/>
      <c r="AD64" s="282"/>
      <c r="AE64" s="282"/>
    </row>
    <row r="65" spans="1:31" s="456" customFormat="1" ht="16.5" customHeight="1">
      <c r="A65" s="821" t="s">
        <v>577</v>
      </c>
      <c r="B65" s="458" t="s">
        <v>428</v>
      </c>
      <c r="C65" s="692"/>
      <c r="D65" s="531">
        <v>8</v>
      </c>
      <c r="E65" s="692"/>
      <c r="F65" s="693"/>
      <c r="G65" s="694">
        <v>3</v>
      </c>
      <c r="H65" s="695">
        <v>90</v>
      </c>
      <c r="I65" s="845">
        <v>20</v>
      </c>
      <c r="J65" s="696"/>
      <c r="K65" s="696"/>
      <c r="L65" s="697"/>
      <c r="M65" s="694"/>
      <c r="N65" s="695"/>
      <c r="O65" s="692"/>
      <c r="P65" s="696"/>
      <c r="Q65" s="582"/>
      <c r="R65" s="531"/>
      <c r="S65" s="531"/>
      <c r="T65" s="582"/>
      <c r="U65" s="854">
        <v>2</v>
      </c>
      <c r="V65" s="829"/>
      <c r="W65" s="830"/>
      <c r="X65" s="282"/>
      <c r="Y65" s="282"/>
      <c r="Z65" s="282"/>
      <c r="AA65" s="282"/>
      <c r="AB65" s="282"/>
      <c r="AC65" s="282"/>
      <c r="AD65" s="282"/>
      <c r="AE65" s="282"/>
    </row>
    <row r="66" spans="1:31" s="377" customFormat="1" ht="21.75" customHeight="1">
      <c r="A66" s="942" t="s">
        <v>429</v>
      </c>
      <c r="B66" s="943"/>
      <c r="C66" s="943"/>
      <c r="D66" s="943"/>
      <c r="E66" s="943"/>
      <c r="F66" s="943"/>
      <c r="G66" s="943"/>
      <c r="H66" s="943"/>
      <c r="I66" s="943"/>
      <c r="J66" s="943"/>
      <c r="K66" s="943"/>
      <c r="L66" s="943"/>
      <c r="M66" s="943"/>
      <c r="N66" s="943"/>
      <c r="O66" s="943"/>
      <c r="P66" s="943"/>
      <c r="Q66" s="943"/>
      <c r="R66" s="943"/>
      <c r="S66" s="943"/>
      <c r="T66" s="943"/>
      <c r="U66" s="944"/>
      <c r="X66" s="850"/>
      <c r="Y66" s="850"/>
      <c r="Z66" s="850"/>
      <c r="AA66" s="850"/>
      <c r="AB66" s="850"/>
      <c r="AC66" s="850"/>
      <c r="AD66" s="850"/>
      <c r="AE66" s="850"/>
    </row>
    <row r="67" spans="1:31" s="377" customFormat="1" ht="20.25" customHeight="1">
      <c r="A67" s="942" t="s">
        <v>430</v>
      </c>
      <c r="B67" s="943"/>
      <c r="C67" s="943"/>
      <c r="D67" s="943"/>
      <c r="E67" s="943"/>
      <c r="F67" s="943"/>
      <c r="G67" s="943"/>
      <c r="H67" s="943"/>
      <c r="I67" s="943"/>
      <c r="J67" s="943"/>
      <c r="K67" s="943"/>
      <c r="L67" s="943"/>
      <c r="M67" s="943"/>
      <c r="N67" s="943"/>
      <c r="O67" s="943"/>
      <c r="P67" s="943"/>
      <c r="Q67" s="943"/>
      <c r="R67" s="943"/>
      <c r="S67" s="943"/>
      <c r="T67" s="943"/>
      <c r="U67" s="944"/>
      <c r="X67" s="850"/>
      <c r="Y67" s="850"/>
      <c r="Z67" s="850"/>
      <c r="AA67" s="850"/>
      <c r="AB67" s="850"/>
      <c r="AC67" s="850"/>
      <c r="AD67" s="850"/>
      <c r="AE67" s="850"/>
    </row>
    <row r="68" spans="1:31" s="454" customFormat="1" ht="16.5" customHeight="1">
      <c r="A68" s="646" t="s">
        <v>431</v>
      </c>
      <c r="B68" s="512" t="s">
        <v>432</v>
      </c>
      <c r="C68" s="513"/>
      <c r="D68" s="513">
        <v>7</v>
      </c>
      <c r="E68" s="514"/>
      <c r="F68" s="515"/>
      <c r="G68" s="516">
        <v>3</v>
      </c>
      <c r="H68" s="517">
        <f aca="true" t="shared" si="16" ref="H68:H74">G68*30</f>
        <v>90</v>
      </c>
      <c r="I68" s="574">
        <f aca="true" t="shared" si="17" ref="I68:I74">SUM(J68:L68)</f>
        <v>44</v>
      </c>
      <c r="J68" s="575">
        <v>30</v>
      </c>
      <c r="K68" s="575"/>
      <c r="L68" s="834">
        <v>14</v>
      </c>
      <c r="M68" s="518">
        <f aca="true" t="shared" si="18" ref="M68:M74">H68-I68</f>
        <v>46</v>
      </c>
      <c r="N68" s="517"/>
      <c r="O68" s="484"/>
      <c r="P68" s="580"/>
      <c r="Q68" s="580"/>
      <c r="R68" s="484"/>
      <c r="S68" s="484"/>
      <c r="T68" s="580">
        <v>3</v>
      </c>
      <c r="U68" s="647"/>
      <c r="V68" s="829"/>
      <c r="W68" s="830"/>
      <c r="X68" s="287"/>
      <c r="Y68" s="287"/>
      <c r="Z68" s="287"/>
      <c r="AA68" s="287"/>
      <c r="AB68" s="287"/>
      <c r="AC68" s="287"/>
      <c r="AD68" s="287"/>
      <c r="AE68" s="287"/>
    </row>
    <row r="69" spans="1:31" s="454" customFormat="1" ht="16.5" customHeight="1">
      <c r="A69" s="648" t="s">
        <v>433</v>
      </c>
      <c r="B69" s="519" t="s">
        <v>434</v>
      </c>
      <c r="C69" s="520"/>
      <c r="D69" s="520">
        <v>4</v>
      </c>
      <c r="E69" s="521"/>
      <c r="F69" s="522"/>
      <c r="G69" s="523">
        <v>3</v>
      </c>
      <c r="H69" s="524">
        <f t="shared" si="16"/>
        <v>90</v>
      </c>
      <c r="I69" s="576">
        <f t="shared" si="17"/>
        <v>30</v>
      </c>
      <c r="J69" s="846">
        <v>16</v>
      </c>
      <c r="K69" s="577"/>
      <c r="L69" s="835">
        <v>14</v>
      </c>
      <c r="M69" s="525">
        <f t="shared" si="18"/>
        <v>60</v>
      </c>
      <c r="N69" s="524"/>
      <c r="O69" s="455"/>
      <c r="P69" s="581"/>
      <c r="Q69" s="581">
        <v>2</v>
      </c>
      <c r="R69" s="455"/>
      <c r="S69" s="455"/>
      <c r="T69" s="581"/>
      <c r="U69" s="649"/>
      <c r="V69" s="829"/>
      <c r="W69" s="830"/>
      <c r="X69" s="287"/>
      <c r="Y69" s="287"/>
      <c r="Z69" s="287"/>
      <c r="AA69" s="287"/>
      <c r="AB69" s="287"/>
      <c r="AC69" s="287"/>
      <c r="AD69" s="287"/>
      <c r="AE69" s="287"/>
    </row>
    <row r="70" spans="1:31" s="454" customFormat="1" ht="16.5" customHeight="1">
      <c r="A70" s="648" t="s">
        <v>435</v>
      </c>
      <c r="B70" s="519" t="s">
        <v>436</v>
      </c>
      <c r="C70" s="520"/>
      <c r="D70" s="846">
        <v>6</v>
      </c>
      <c r="E70" s="521"/>
      <c r="F70" s="522"/>
      <c r="G70" s="523">
        <v>4</v>
      </c>
      <c r="H70" s="524">
        <f t="shared" si="16"/>
        <v>120</v>
      </c>
      <c r="I70" s="576">
        <f t="shared" si="17"/>
        <v>44</v>
      </c>
      <c r="J70" s="577">
        <v>30</v>
      </c>
      <c r="K70" s="577"/>
      <c r="L70" s="835">
        <v>14</v>
      </c>
      <c r="M70" s="525">
        <f t="shared" si="18"/>
        <v>76</v>
      </c>
      <c r="N70" s="524"/>
      <c r="O70" s="455"/>
      <c r="P70" s="581"/>
      <c r="Q70" s="581"/>
      <c r="R70" s="455"/>
      <c r="S70" s="858">
        <v>3</v>
      </c>
      <c r="T70" s="858"/>
      <c r="U70" s="649"/>
      <c r="V70" s="829"/>
      <c r="W70" s="830"/>
      <c r="X70" s="287"/>
      <c r="Y70" s="287"/>
      <c r="Z70" s="287"/>
      <c r="AA70" s="287"/>
      <c r="AB70" s="287"/>
      <c r="AC70" s="851"/>
      <c r="AD70" s="851"/>
      <c r="AE70" s="287"/>
    </row>
    <row r="71" spans="1:31" s="454" customFormat="1" ht="16.5" customHeight="1">
      <c r="A71" s="648" t="s">
        <v>437</v>
      </c>
      <c r="B71" s="519" t="s">
        <v>438</v>
      </c>
      <c r="C71" s="520"/>
      <c r="D71" s="846">
        <v>3</v>
      </c>
      <c r="E71" s="521"/>
      <c r="F71" s="522"/>
      <c r="G71" s="523">
        <v>4</v>
      </c>
      <c r="H71" s="524">
        <f t="shared" si="16"/>
        <v>120</v>
      </c>
      <c r="I71" s="576">
        <f t="shared" si="17"/>
        <v>30</v>
      </c>
      <c r="J71" s="846">
        <v>16</v>
      </c>
      <c r="K71" s="577"/>
      <c r="L71" s="835">
        <v>14</v>
      </c>
      <c r="M71" s="525">
        <f t="shared" si="18"/>
        <v>90</v>
      </c>
      <c r="N71" s="524"/>
      <c r="O71" s="455"/>
      <c r="P71" s="858">
        <v>3</v>
      </c>
      <c r="Q71" s="581"/>
      <c r="R71" s="455"/>
      <c r="S71" s="455"/>
      <c r="T71" s="581"/>
      <c r="U71" s="853"/>
      <c r="V71" s="829"/>
      <c r="W71" s="830"/>
      <c r="X71" s="287"/>
      <c r="Y71" s="287"/>
      <c r="Z71" s="851"/>
      <c r="AA71" s="287"/>
      <c r="AB71" s="287"/>
      <c r="AC71" s="287"/>
      <c r="AD71" s="287"/>
      <c r="AE71" s="851"/>
    </row>
    <row r="72" spans="1:31" s="454" customFormat="1" ht="16.5" customHeight="1">
      <c r="A72" s="650" t="s">
        <v>439</v>
      </c>
      <c r="B72" s="526" t="s">
        <v>440</v>
      </c>
      <c r="C72" s="520"/>
      <c r="D72" s="846">
        <v>7</v>
      </c>
      <c r="E72" s="521"/>
      <c r="F72" s="522"/>
      <c r="G72" s="523">
        <v>5</v>
      </c>
      <c r="H72" s="524">
        <f t="shared" si="16"/>
        <v>150</v>
      </c>
      <c r="I72" s="576">
        <f t="shared" si="17"/>
        <v>46</v>
      </c>
      <c r="J72" s="577">
        <v>30</v>
      </c>
      <c r="K72" s="577"/>
      <c r="L72" s="578">
        <v>16</v>
      </c>
      <c r="M72" s="525">
        <f t="shared" si="18"/>
        <v>104</v>
      </c>
      <c r="N72" s="524"/>
      <c r="O72" s="455"/>
      <c r="P72" s="581"/>
      <c r="Q72" s="581"/>
      <c r="R72" s="455"/>
      <c r="S72" s="858"/>
      <c r="T72" s="858">
        <v>3</v>
      </c>
      <c r="U72" s="649"/>
      <c r="V72" s="829"/>
      <c r="W72" s="830"/>
      <c r="X72" s="287"/>
      <c r="Y72" s="287"/>
      <c r="Z72" s="287"/>
      <c r="AA72" s="287"/>
      <c r="AB72" s="287"/>
      <c r="AC72" s="851"/>
      <c r="AD72" s="851"/>
      <c r="AE72" s="287"/>
    </row>
    <row r="73" spans="1:31" s="454" customFormat="1" ht="16.5" customHeight="1">
      <c r="A73" s="650" t="s">
        <v>441</v>
      </c>
      <c r="B73" s="526" t="s">
        <v>442</v>
      </c>
      <c r="C73" s="520"/>
      <c r="D73" s="520">
        <v>5</v>
      </c>
      <c r="E73" s="521"/>
      <c r="F73" s="522"/>
      <c r="G73" s="523">
        <v>4</v>
      </c>
      <c r="H73" s="524">
        <f t="shared" si="16"/>
        <v>120</v>
      </c>
      <c r="I73" s="576">
        <f t="shared" si="17"/>
        <v>46</v>
      </c>
      <c r="J73" s="577">
        <v>30</v>
      </c>
      <c r="K73" s="577"/>
      <c r="L73" s="835">
        <v>16</v>
      </c>
      <c r="M73" s="525">
        <f t="shared" si="18"/>
        <v>74</v>
      </c>
      <c r="N73" s="524"/>
      <c r="O73" s="455"/>
      <c r="P73" s="581"/>
      <c r="Q73" s="581"/>
      <c r="R73" s="455">
        <v>3</v>
      </c>
      <c r="S73" s="455"/>
      <c r="T73" s="581"/>
      <c r="U73" s="649"/>
      <c r="V73" s="829"/>
      <c r="W73" s="830"/>
      <c r="X73" s="287"/>
      <c r="Y73" s="287"/>
      <c r="Z73" s="287"/>
      <c r="AA73" s="287"/>
      <c r="AB73" s="287"/>
      <c r="AC73" s="287"/>
      <c r="AD73" s="287"/>
      <c r="AE73" s="287"/>
    </row>
    <row r="74" spans="1:31" s="454" customFormat="1" ht="16.5" customHeight="1">
      <c r="A74" s="651" t="s">
        <v>443</v>
      </c>
      <c r="B74" s="527" t="s">
        <v>444</v>
      </c>
      <c r="C74" s="500"/>
      <c r="D74" s="500">
        <v>8</v>
      </c>
      <c r="E74" s="501"/>
      <c r="F74" s="502"/>
      <c r="G74" s="528">
        <v>3</v>
      </c>
      <c r="H74" s="529">
        <f t="shared" si="16"/>
        <v>90</v>
      </c>
      <c r="I74" s="579">
        <f t="shared" si="17"/>
        <v>40</v>
      </c>
      <c r="J74" s="855">
        <v>20</v>
      </c>
      <c r="K74" s="509"/>
      <c r="L74" s="856">
        <v>20</v>
      </c>
      <c r="M74" s="530">
        <f t="shared" si="18"/>
        <v>50</v>
      </c>
      <c r="N74" s="529"/>
      <c r="O74" s="531"/>
      <c r="P74" s="582"/>
      <c r="Q74" s="582"/>
      <c r="R74" s="531"/>
      <c r="S74" s="531"/>
      <c r="T74" s="582"/>
      <c r="U74" s="854">
        <v>4</v>
      </c>
      <c r="V74" s="829"/>
      <c r="W74" s="830"/>
      <c r="X74" s="287"/>
      <c r="Y74" s="287"/>
      <c r="Z74" s="287"/>
      <c r="AA74" s="287"/>
      <c r="AB74" s="287"/>
      <c r="AC74" s="287"/>
      <c r="AD74" s="287"/>
      <c r="AE74" s="287"/>
    </row>
    <row r="75" spans="1:31" s="376" customFormat="1" ht="16.5" customHeight="1">
      <c r="A75" s="945" t="s">
        <v>445</v>
      </c>
      <c r="B75" s="946"/>
      <c r="C75" s="946"/>
      <c r="D75" s="946"/>
      <c r="E75" s="946"/>
      <c r="F75" s="946"/>
      <c r="G75" s="946"/>
      <c r="H75" s="946"/>
      <c r="I75" s="946"/>
      <c r="J75" s="946"/>
      <c r="K75" s="946"/>
      <c r="L75" s="946"/>
      <c r="M75" s="946"/>
      <c r="N75" s="946"/>
      <c r="O75" s="946"/>
      <c r="P75" s="946"/>
      <c r="Q75" s="946"/>
      <c r="R75" s="946"/>
      <c r="S75" s="946"/>
      <c r="T75" s="946"/>
      <c r="U75" s="947"/>
      <c r="X75" s="249"/>
      <c r="Y75" s="249"/>
      <c r="Z75" s="249"/>
      <c r="AA75" s="249"/>
      <c r="AB75" s="249"/>
      <c r="AC75" s="249"/>
      <c r="AD75" s="249"/>
      <c r="AE75" s="249"/>
    </row>
    <row r="76" spans="1:31" s="454" customFormat="1" ht="16.5" customHeight="1">
      <c r="A76" s="646" t="s">
        <v>446</v>
      </c>
      <c r="B76" s="512" t="s">
        <v>447</v>
      </c>
      <c r="C76" s="513"/>
      <c r="D76" s="513">
        <v>7</v>
      </c>
      <c r="E76" s="514"/>
      <c r="F76" s="515"/>
      <c r="G76" s="516">
        <v>3</v>
      </c>
      <c r="H76" s="517">
        <f aca="true" t="shared" si="19" ref="H76:H82">G76*30</f>
        <v>90</v>
      </c>
      <c r="I76" s="574">
        <f aca="true" t="shared" si="20" ref="I76:I82">SUM(J76:L76)</f>
        <v>44</v>
      </c>
      <c r="J76" s="575">
        <v>30</v>
      </c>
      <c r="K76" s="575"/>
      <c r="L76" s="834">
        <v>14</v>
      </c>
      <c r="M76" s="518">
        <f aca="true" t="shared" si="21" ref="M76:M82">H76-I76</f>
        <v>46</v>
      </c>
      <c r="N76" s="517"/>
      <c r="O76" s="484"/>
      <c r="P76" s="580"/>
      <c r="Q76" s="580"/>
      <c r="R76" s="484"/>
      <c r="S76" s="484"/>
      <c r="T76" s="580">
        <v>3</v>
      </c>
      <c r="U76" s="647"/>
      <c r="V76" s="829"/>
      <c r="W76" s="830"/>
      <c r="X76" s="287"/>
      <c r="Y76" s="287"/>
      <c r="Z76" s="287"/>
      <c r="AA76" s="287"/>
      <c r="AB76" s="287"/>
      <c r="AC76" s="287"/>
      <c r="AD76" s="287"/>
      <c r="AE76" s="287"/>
    </row>
    <row r="77" spans="1:31" s="454" customFormat="1" ht="16.5" customHeight="1">
      <c r="A77" s="648" t="s">
        <v>448</v>
      </c>
      <c r="B77" s="519" t="s">
        <v>449</v>
      </c>
      <c r="C77" s="520"/>
      <c r="D77" s="520">
        <v>4</v>
      </c>
      <c r="E77" s="521"/>
      <c r="F77" s="522"/>
      <c r="G77" s="523">
        <v>3</v>
      </c>
      <c r="H77" s="524">
        <f t="shared" si="19"/>
        <v>90</v>
      </c>
      <c r="I77" s="576">
        <f t="shared" si="20"/>
        <v>30</v>
      </c>
      <c r="J77" s="846">
        <v>16</v>
      </c>
      <c r="K77" s="577"/>
      <c r="L77" s="835">
        <v>14</v>
      </c>
      <c r="M77" s="525">
        <f t="shared" si="21"/>
        <v>60</v>
      </c>
      <c r="N77" s="524"/>
      <c r="O77" s="455"/>
      <c r="P77" s="581"/>
      <c r="Q77" s="581">
        <v>2</v>
      </c>
      <c r="R77" s="455"/>
      <c r="S77" s="455"/>
      <c r="T77" s="581"/>
      <c r="U77" s="649"/>
      <c r="V77" s="829"/>
      <c r="W77" s="830"/>
      <c r="X77" s="287"/>
      <c r="Y77" s="287"/>
      <c r="Z77" s="287"/>
      <c r="AA77" s="287"/>
      <c r="AB77" s="287"/>
      <c r="AC77" s="287"/>
      <c r="AD77" s="287"/>
      <c r="AE77" s="287"/>
    </row>
    <row r="78" spans="1:31" s="454" customFormat="1" ht="16.5" customHeight="1">
      <c r="A78" s="648" t="s">
        <v>450</v>
      </c>
      <c r="B78" s="519" t="s">
        <v>451</v>
      </c>
      <c r="C78" s="520"/>
      <c r="D78" s="846">
        <v>6</v>
      </c>
      <c r="E78" s="521"/>
      <c r="F78" s="522"/>
      <c r="G78" s="859">
        <v>4</v>
      </c>
      <c r="H78" s="524">
        <f t="shared" si="19"/>
        <v>120</v>
      </c>
      <c r="I78" s="576">
        <f t="shared" si="20"/>
        <v>30</v>
      </c>
      <c r="J78" s="577">
        <v>16</v>
      </c>
      <c r="K78" s="577"/>
      <c r="L78" s="835">
        <v>14</v>
      </c>
      <c r="M78" s="525">
        <f t="shared" si="21"/>
        <v>90</v>
      </c>
      <c r="N78" s="524"/>
      <c r="O78" s="455"/>
      <c r="P78" s="581"/>
      <c r="Q78" s="581"/>
      <c r="R78" s="455"/>
      <c r="S78" s="858">
        <v>3</v>
      </c>
      <c r="T78" s="858"/>
      <c r="U78" s="649"/>
      <c r="V78" s="829"/>
      <c r="W78" s="830"/>
      <c r="X78" s="287"/>
      <c r="Y78" s="287"/>
      <c r="Z78" s="287"/>
      <c r="AA78" s="287"/>
      <c r="AB78" s="287"/>
      <c r="AC78" s="287"/>
      <c r="AD78" s="287"/>
      <c r="AE78" s="287"/>
    </row>
    <row r="79" spans="1:31" s="454" customFormat="1" ht="16.5" customHeight="1">
      <c r="A79" s="650" t="s">
        <v>452</v>
      </c>
      <c r="B79" s="526" t="s">
        <v>453</v>
      </c>
      <c r="C79" s="520"/>
      <c r="D79" s="846">
        <v>3</v>
      </c>
      <c r="E79" s="521"/>
      <c r="F79" s="522"/>
      <c r="G79" s="523">
        <v>4</v>
      </c>
      <c r="H79" s="524">
        <f t="shared" si="19"/>
        <v>120</v>
      </c>
      <c r="I79" s="576">
        <f t="shared" si="20"/>
        <v>30</v>
      </c>
      <c r="J79" s="846">
        <v>16</v>
      </c>
      <c r="K79" s="577"/>
      <c r="L79" s="835">
        <v>14</v>
      </c>
      <c r="M79" s="525">
        <f t="shared" si="21"/>
        <v>90</v>
      </c>
      <c r="N79" s="524"/>
      <c r="O79" s="455"/>
      <c r="P79" s="858">
        <v>3</v>
      </c>
      <c r="Q79" s="581"/>
      <c r="R79" s="455"/>
      <c r="S79" s="455"/>
      <c r="T79" s="581"/>
      <c r="U79" s="853"/>
      <c r="V79" s="829"/>
      <c r="W79" s="830"/>
      <c r="X79" s="287"/>
      <c r="Y79" s="287"/>
      <c r="Z79" s="287"/>
      <c r="AA79" s="287"/>
      <c r="AB79" s="287"/>
      <c r="AC79" s="287"/>
      <c r="AD79" s="287"/>
      <c r="AE79" s="287"/>
    </row>
    <row r="80" spans="1:31" s="454" customFormat="1" ht="17.25" customHeight="1">
      <c r="A80" s="650" t="s">
        <v>454</v>
      </c>
      <c r="B80" s="526" t="s">
        <v>455</v>
      </c>
      <c r="C80" s="520"/>
      <c r="D80" s="846">
        <v>7</v>
      </c>
      <c r="E80" s="521"/>
      <c r="F80" s="522"/>
      <c r="G80" s="523">
        <v>5</v>
      </c>
      <c r="H80" s="524">
        <f t="shared" si="19"/>
        <v>150</v>
      </c>
      <c r="I80" s="576">
        <f t="shared" si="20"/>
        <v>46</v>
      </c>
      <c r="J80" s="577">
        <v>30</v>
      </c>
      <c r="K80" s="577"/>
      <c r="L80" s="578">
        <v>16</v>
      </c>
      <c r="M80" s="525">
        <f t="shared" si="21"/>
        <v>104</v>
      </c>
      <c r="N80" s="524"/>
      <c r="O80" s="455"/>
      <c r="P80" s="581"/>
      <c r="Q80" s="581"/>
      <c r="R80" s="455"/>
      <c r="S80" s="858"/>
      <c r="T80" s="858">
        <v>3</v>
      </c>
      <c r="U80" s="649"/>
      <c r="V80" s="829"/>
      <c r="W80" s="830"/>
      <c r="X80" s="287"/>
      <c r="Y80" s="287"/>
      <c r="Z80" s="287"/>
      <c r="AA80" s="287"/>
      <c r="AB80" s="287"/>
      <c r="AC80" s="287"/>
      <c r="AD80" s="287"/>
      <c r="AE80" s="287"/>
    </row>
    <row r="81" spans="1:31" s="454" customFormat="1" ht="15.75" customHeight="1">
      <c r="A81" s="650" t="s">
        <v>456</v>
      </c>
      <c r="B81" s="526" t="s">
        <v>457</v>
      </c>
      <c r="C81" s="520"/>
      <c r="D81" s="520">
        <v>5</v>
      </c>
      <c r="E81" s="521"/>
      <c r="F81" s="522"/>
      <c r="G81" s="523">
        <v>4</v>
      </c>
      <c r="H81" s="524">
        <f t="shared" si="19"/>
        <v>120</v>
      </c>
      <c r="I81" s="576">
        <f t="shared" si="20"/>
        <v>46</v>
      </c>
      <c r="J81" s="577">
        <v>30</v>
      </c>
      <c r="K81" s="577"/>
      <c r="L81" s="835">
        <v>16</v>
      </c>
      <c r="M81" s="525">
        <f t="shared" si="21"/>
        <v>74</v>
      </c>
      <c r="N81" s="524"/>
      <c r="O81" s="455"/>
      <c r="P81" s="581"/>
      <c r="Q81" s="581"/>
      <c r="R81" s="455">
        <v>3</v>
      </c>
      <c r="S81" s="455"/>
      <c r="T81" s="581"/>
      <c r="U81" s="649"/>
      <c r="V81" s="829"/>
      <c r="W81" s="830"/>
      <c r="X81" s="287"/>
      <c r="Y81" s="287"/>
      <c r="Z81" s="287"/>
      <c r="AA81" s="287"/>
      <c r="AB81" s="287"/>
      <c r="AC81" s="287"/>
      <c r="AD81" s="287"/>
      <c r="AE81" s="287"/>
    </row>
    <row r="82" spans="1:31" s="454" customFormat="1" ht="16.5" customHeight="1">
      <c r="A82" s="651" t="s">
        <v>458</v>
      </c>
      <c r="B82" s="527" t="s">
        <v>459</v>
      </c>
      <c r="C82" s="500"/>
      <c r="D82" s="500">
        <v>8</v>
      </c>
      <c r="E82" s="501"/>
      <c r="F82" s="502"/>
      <c r="G82" s="860">
        <v>3</v>
      </c>
      <c r="H82" s="529">
        <f t="shared" si="19"/>
        <v>90</v>
      </c>
      <c r="I82" s="579">
        <f t="shared" si="20"/>
        <v>40</v>
      </c>
      <c r="J82" s="855">
        <v>20</v>
      </c>
      <c r="K82" s="509"/>
      <c r="L82" s="856">
        <v>20</v>
      </c>
      <c r="M82" s="530">
        <f t="shared" si="21"/>
        <v>50</v>
      </c>
      <c r="N82" s="529"/>
      <c r="O82" s="531"/>
      <c r="P82" s="582"/>
      <c r="Q82" s="582"/>
      <c r="R82" s="531"/>
      <c r="S82" s="531"/>
      <c r="T82" s="582"/>
      <c r="U82" s="854">
        <v>4</v>
      </c>
      <c r="V82" s="829"/>
      <c r="W82" s="830"/>
      <c r="X82" s="287"/>
      <c r="Y82" s="287"/>
      <c r="Z82" s="287"/>
      <c r="AA82" s="287"/>
      <c r="AB82" s="287"/>
      <c r="AC82" s="287"/>
      <c r="AD82" s="287"/>
      <c r="AE82" s="287"/>
    </row>
    <row r="83" spans="1:31" s="211" customFormat="1" ht="21" customHeight="1" thickBot="1">
      <c r="A83" s="652"/>
      <c r="B83" s="653" t="s">
        <v>460</v>
      </c>
      <c r="C83" s="654">
        <f aca="true" t="shared" si="22" ref="C83:U83">SUM(C58,C59)</f>
        <v>13</v>
      </c>
      <c r="D83" s="655">
        <f t="shared" si="22"/>
        <v>25</v>
      </c>
      <c r="E83" s="655">
        <f t="shared" si="22"/>
        <v>0</v>
      </c>
      <c r="F83" s="656">
        <f t="shared" si="22"/>
        <v>3</v>
      </c>
      <c r="G83" s="657">
        <f t="shared" si="22"/>
        <v>160</v>
      </c>
      <c r="H83" s="658">
        <f t="shared" si="22"/>
        <v>4800</v>
      </c>
      <c r="I83" s="654">
        <f t="shared" si="22"/>
        <v>1474</v>
      </c>
      <c r="J83" s="654">
        <f t="shared" si="22"/>
        <v>746</v>
      </c>
      <c r="K83" s="655">
        <f t="shared" si="22"/>
        <v>0</v>
      </c>
      <c r="L83" s="656">
        <f t="shared" si="22"/>
        <v>588</v>
      </c>
      <c r="M83" s="657">
        <f t="shared" si="22"/>
        <v>3016</v>
      </c>
      <c r="N83" s="654">
        <f t="shared" si="22"/>
        <v>10</v>
      </c>
      <c r="O83" s="655">
        <f t="shared" si="22"/>
        <v>8</v>
      </c>
      <c r="P83" s="655">
        <f t="shared" si="22"/>
        <v>13</v>
      </c>
      <c r="Q83" s="655">
        <f t="shared" si="22"/>
        <v>15</v>
      </c>
      <c r="R83" s="655">
        <f t="shared" si="22"/>
        <v>8</v>
      </c>
      <c r="S83" s="655">
        <f t="shared" si="22"/>
        <v>16</v>
      </c>
      <c r="T83" s="655">
        <f t="shared" si="22"/>
        <v>18</v>
      </c>
      <c r="U83" s="659">
        <f t="shared" si="22"/>
        <v>17</v>
      </c>
      <c r="X83" s="249"/>
      <c r="Y83" s="249"/>
      <c r="Z83" s="249"/>
      <c r="AA83" s="249"/>
      <c r="AB83" s="249"/>
      <c r="AC83" s="249"/>
      <c r="AD83" s="249"/>
      <c r="AE83" s="249"/>
    </row>
    <row r="84" spans="1:31" s="211" customFormat="1" ht="35.25" customHeight="1" thickBot="1">
      <c r="A84" s="660"/>
      <c r="B84" s="661" t="s">
        <v>570</v>
      </c>
      <c r="C84" s="662"/>
      <c r="D84" s="662"/>
      <c r="E84" s="662"/>
      <c r="F84" s="663"/>
      <c r="G84" s="664">
        <f>G31/G87</f>
        <v>0.3333333333333333</v>
      </c>
      <c r="H84" s="665"/>
      <c r="I84" s="676"/>
      <c r="J84" s="676"/>
      <c r="K84" s="676"/>
      <c r="L84" s="677"/>
      <c r="M84" s="666"/>
      <c r="N84" s="667"/>
      <c r="O84" s="662"/>
      <c r="P84" s="680"/>
      <c r="Q84" s="680"/>
      <c r="R84" s="662"/>
      <c r="S84" s="662"/>
      <c r="T84" s="680"/>
      <c r="U84" s="682"/>
      <c r="X84" s="75"/>
      <c r="Y84" s="75"/>
      <c r="Z84" s="75"/>
      <c r="AA84" s="75"/>
      <c r="AB84" s="75"/>
      <c r="AC84" s="75"/>
      <c r="AD84" s="75"/>
      <c r="AE84" s="75"/>
    </row>
    <row r="85" spans="1:31" s="211" customFormat="1" ht="32.25" customHeight="1" thickBot="1">
      <c r="A85" s="668"/>
      <c r="B85" s="669" t="s">
        <v>571</v>
      </c>
      <c r="C85" s="670"/>
      <c r="D85" s="670"/>
      <c r="E85" s="670"/>
      <c r="F85" s="671"/>
      <c r="G85" s="672">
        <f>(G59+G25)/G87</f>
        <v>0.2791666666666667</v>
      </c>
      <c r="H85" s="673"/>
      <c r="I85" s="678"/>
      <c r="J85" s="678"/>
      <c r="K85" s="678"/>
      <c r="L85" s="679"/>
      <c r="M85" s="674"/>
      <c r="N85" s="673"/>
      <c r="O85" s="675"/>
      <c r="P85" s="681"/>
      <c r="Q85" s="681"/>
      <c r="R85" s="670"/>
      <c r="S85" s="670"/>
      <c r="T85" s="681"/>
      <c r="U85" s="683"/>
      <c r="X85" s="75"/>
      <c r="Y85" s="75"/>
      <c r="Z85" s="75"/>
      <c r="AA85" s="75"/>
      <c r="AB85" s="75"/>
      <c r="AC85" s="75"/>
      <c r="AD85" s="75"/>
      <c r="AE85" s="75"/>
    </row>
    <row r="86" spans="2:31" s="250" customFormat="1" ht="22.5" customHeight="1" thickBot="1">
      <c r="B86" s="251"/>
      <c r="C86" s="948" t="s">
        <v>461</v>
      </c>
      <c r="D86" s="948"/>
      <c r="E86" s="948"/>
      <c r="F86" s="948"/>
      <c r="G86" s="948"/>
      <c r="H86" s="948"/>
      <c r="I86" s="948"/>
      <c r="J86" s="948"/>
      <c r="K86" s="948"/>
      <c r="L86" s="948"/>
      <c r="M86" s="948"/>
      <c r="N86" s="948"/>
      <c r="O86" s="948"/>
      <c r="P86" s="948"/>
      <c r="Q86" s="948"/>
      <c r="R86" s="948"/>
      <c r="S86" s="948"/>
      <c r="T86" s="948"/>
      <c r="U86" s="948"/>
      <c r="X86" s="252"/>
      <c r="Y86" s="252"/>
      <c r="Z86" s="252"/>
      <c r="AA86" s="252"/>
      <c r="AB86" s="252"/>
      <c r="AC86" s="252"/>
      <c r="AD86" s="252"/>
      <c r="AE86" s="252"/>
    </row>
    <row r="87" spans="1:31" s="250" customFormat="1" ht="20.25" customHeight="1">
      <c r="A87" s="949"/>
      <c r="B87" s="949"/>
      <c r="C87" s="594">
        <f aca="true" t="shared" si="23" ref="C87:U87">SUM(C83,C31)</f>
        <v>19</v>
      </c>
      <c r="D87" s="595">
        <f t="shared" si="23"/>
        <v>45</v>
      </c>
      <c r="E87" s="595">
        <f t="shared" si="23"/>
        <v>0</v>
      </c>
      <c r="F87" s="595">
        <f t="shared" si="23"/>
        <v>3</v>
      </c>
      <c r="G87" s="595">
        <f t="shared" si="23"/>
        <v>240</v>
      </c>
      <c r="H87" s="595">
        <f t="shared" si="23"/>
        <v>7200</v>
      </c>
      <c r="I87" s="595">
        <f t="shared" si="23"/>
        <v>2384</v>
      </c>
      <c r="J87" s="595">
        <f t="shared" si="23"/>
        <v>960</v>
      </c>
      <c r="K87" s="595">
        <f t="shared" si="23"/>
        <v>0</v>
      </c>
      <c r="L87" s="595">
        <f t="shared" si="23"/>
        <v>1054</v>
      </c>
      <c r="M87" s="595">
        <f t="shared" si="23"/>
        <v>4060</v>
      </c>
      <c r="N87" s="595">
        <f t="shared" si="23"/>
        <v>22</v>
      </c>
      <c r="O87" s="595">
        <f t="shared" si="23"/>
        <v>22</v>
      </c>
      <c r="P87" s="595">
        <f t="shared" si="23"/>
        <v>21</v>
      </c>
      <c r="Q87" s="595">
        <f t="shared" si="23"/>
        <v>21</v>
      </c>
      <c r="R87" s="595">
        <f t="shared" si="23"/>
        <v>20</v>
      </c>
      <c r="S87" s="595">
        <f t="shared" si="23"/>
        <v>20</v>
      </c>
      <c r="T87" s="595">
        <f t="shared" si="23"/>
        <v>20</v>
      </c>
      <c r="U87" s="596">
        <f t="shared" si="23"/>
        <v>20</v>
      </c>
      <c r="X87" s="252"/>
      <c r="Y87" s="252"/>
      <c r="Z87" s="252"/>
      <c r="AA87" s="252"/>
      <c r="AB87" s="252"/>
      <c r="AC87" s="252"/>
      <c r="AD87" s="252"/>
      <c r="AE87" s="252"/>
    </row>
    <row r="88" spans="1:31" s="211" customFormat="1" ht="15" customHeight="1">
      <c r="A88" s="949"/>
      <c r="B88" s="949"/>
      <c r="C88" s="950" t="s">
        <v>462</v>
      </c>
      <c r="D88" s="950"/>
      <c r="E88" s="950"/>
      <c r="F88" s="950"/>
      <c r="G88" s="950"/>
      <c r="H88" s="950"/>
      <c r="I88" s="950"/>
      <c r="J88" s="950"/>
      <c r="K88" s="950"/>
      <c r="L88" s="950"/>
      <c r="M88" s="950"/>
      <c r="N88" s="253">
        <v>22</v>
      </c>
      <c r="O88" s="254">
        <v>22</v>
      </c>
      <c r="P88" s="584">
        <v>21</v>
      </c>
      <c r="Q88" s="584">
        <v>21</v>
      </c>
      <c r="R88" s="253">
        <v>20</v>
      </c>
      <c r="S88" s="253">
        <v>20</v>
      </c>
      <c r="T88" s="584">
        <v>20</v>
      </c>
      <c r="U88" s="585">
        <v>20</v>
      </c>
      <c r="X88" s="212"/>
      <c r="Y88" s="212"/>
      <c r="Z88" s="212"/>
      <c r="AA88" s="212"/>
      <c r="AB88" s="212"/>
      <c r="AC88" s="212"/>
      <c r="AD88" s="212"/>
      <c r="AE88" s="212"/>
    </row>
    <row r="89" spans="1:31" s="211" customFormat="1" ht="15.75">
      <c r="A89" s="949"/>
      <c r="B89" s="949"/>
      <c r="C89" s="951" t="s">
        <v>463</v>
      </c>
      <c r="D89" s="951"/>
      <c r="E89" s="951"/>
      <c r="F89" s="951"/>
      <c r="G89" s="951"/>
      <c r="H89" s="951"/>
      <c r="I89" s="951"/>
      <c r="J89" s="951"/>
      <c r="K89" s="951"/>
      <c r="L89" s="951"/>
      <c r="M89" s="951"/>
      <c r="N89" s="255">
        <v>1</v>
      </c>
      <c r="O89" s="256">
        <v>2</v>
      </c>
      <c r="P89" s="586">
        <v>4</v>
      </c>
      <c r="Q89" s="586">
        <v>3</v>
      </c>
      <c r="R89" s="255">
        <v>2</v>
      </c>
      <c r="S89" s="255">
        <v>4</v>
      </c>
      <c r="T89" s="586">
        <v>1</v>
      </c>
      <c r="U89" s="587">
        <v>2</v>
      </c>
      <c r="X89" s="212"/>
      <c r="Y89" s="212"/>
      <c r="Z89" s="212"/>
      <c r="AA89" s="212"/>
      <c r="AB89" s="212"/>
      <c r="AC89" s="212"/>
      <c r="AD89" s="212"/>
      <c r="AE89" s="212"/>
    </row>
    <row r="90" spans="1:31" s="211" customFormat="1" ht="15.75">
      <c r="A90" s="949"/>
      <c r="B90" s="949"/>
      <c r="C90" s="951" t="s">
        <v>294</v>
      </c>
      <c r="D90" s="951"/>
      <c r="E90" s="951"/>
      <c r="F90" s="951"/>
      <c r="G90" s="951"/>
      <c r="H90" s="951"/>
      <c r="I90" s="951"/>
      <c r="J90" s="951"/>
      <c r="K90" s="951"/>
      <c r="L90" s="951"/>
      <c r="M90" s="951"/>
      <c r="N90" s="583">
        <v>7</v>
      </c>
      <c r="O90" s="583">
        <v>7</v>
      </c>
      <c r="P90" s="588">
        <v>4</v>
      </c>
      <c r="Q90" s="588">
        <v>6</v>
      </c>
      <c r="R90" s="257">
        <v>6</v>
      </c>
      <c r="S90" s="257">
        <v>3</v>
      </c>
      <c r="T90" s="588">
        <v>7</v>
      </c>
      <c r="U90" s="589">
        <v>5</v>
      </c>
      <c r="X90" s="212"/>
      <c r="Y90" s="212"/>
      <c r="Z90" s="212"/>
      <c r="AA90" s="212"/>
      <c r="AB90" s="212"/>
      <c r="AC90" s="212"/>
      <c r="AD90" s="212"/>
      <c r="AE90" s="212"/>
    </row>
    <row r="91" spans="1:31" s="211" customFormat="1" ht="15.75">
      <c r="A91" s="949"/>
      <c r="B91" s="949"/>
      <c r="C91" s="951" t="s">
        <v>569</v>
      </c>
      <c r="D91" s="951"/>
      <c r="E91" s="951"/>
      <c r="F91" s="951"/>
      <c r="G91" s="951"/>
      <c r="H91" s="951"/>
      <c r="I91" s="951"/>
      <c r="J91" s="951"/>
      <c r="K91" s="951"/>
      <c r="L91" s="951"/>
      <c r="M91" s="951"/>
      <c r="N91" s="258"/>
      <c r="O91" s="259"/>
      <c r="P91" s="590"/>
      <c r="Q91" s="590"/>
      <c r="R91" s="258"/>
      <c r="S91" s="258"/>
      <c r="T91" s="590"/>
      <c r="U91" s="591"/>
      <c r="X91" s="212"/>
      <c r="Y91" s="212"/>
      <c r="Z91" s="212"/>
      <c r="AA91" s="212"/>
      <c r="AB91" s="212"/>
      <c r="AC91" s="212"/>
      <c r="AD91" s="212"/>
      <c r="AE91" s="212"/>
    </row>
    <row r="92" spans="1:31" s="211" customFormat="1" ht="15.75">
      <c r="A92" s="949"/>
      <c r="B92" s="949"/>
      <c r="C92" s="951" t="s">
        <v>291</v>
      </c>
      <c r="D92" s="951"/>
      <c r="E92" s="951"/>
      <c r="F92" s="951"/>
      <c r="G92" s="951"/>
      <c r="H92" s="951"/>
      <c r="I92" s="951"/>
      <c r="J92" s="951"/>
      <c r="K92" s="951"/>
      <c r="L92" s="951"/>
      <c r="M92" s="951"/>
      <c r="N92" s="260"/>
      <c r="O92" s="259">
        <v>1</v>
      </c>
      <c r="P92" s="590"/>
      <c r="Q92" s="590">
        <v>1</v>
      </c>
      <c r="R92" s="258"/>
      <c r="S92" s="258">
        <v>1</v>
      </c>
      <c r="T92" s="590"/>
      <c r="U92" s="591"/>
      <c r="X92" s="212"/>
      <c r="Y92" s="212"/>
      <c r="Z92" s="212"/>
      <c r="AA92" s="212"/>
      <c r="AB92" s="212"/>
      <c r="AC92" s="212"/>
      <c r="AD92" s="212"/>
      <c r="AE92" s="212"/>
    </row>
    <row r="93" spans="1:31" s="211" customFormat="1" ht="15.75">
      <c r="A93" s="261"/>
      <c r="B93" s="261"/>
      <c r="C93" s="941" t="s">
        <v>464</v>
      </c>
      <c r="D93" s="941"/>
      <c r="E93" s="941"/>
      <c r="F93" s="941"/>
      <c r="G93" s="941"/>
      <c r="H93" s="941"/>
      <c r="I93" s="941"/>
      <c r="J93" s="941"/>
      <c r="K93" s="941"/>
      <c r="L93" s="941"/>
      <c r="M93" s="941"/>
      <c r="N93" s="262"/>
      <c r="O93" s="263"/>
      <c r="P93" s="592"/>
      <c r="Q93" s="592"/>
      <c r="R93" s="264"/>
      <c r="S93" s="264"/>
      <c r="T93" s="592"/>
      <c r="U93" s="593">
        <v>1</v>
      </c>
      <c r="X93" s="212"/>
      <c r="Y93" s="212"/>
      <c r="Z93" s="212"/>
      <c r="AA93" s="212"/>
      <c r="AB93" s="212"/>
      <c r="AC93" s="212"/>
      <c r="AD93" s="212"/>
      <c r="AE93" s="212"/>
    </row>
    <row r="94" spans="1:31" s="211" customFormat="1" ht="15.75">
      <c r="A94" s="261"/>
      <c r="B94" s="261"/>
      <c r="C94" s="265"/>
      <c r="D94" s="265"/>
      <c r="E94" s="265"/>
      <c r="F94" s="265"/>
      <c r="G94" s="265"/>
      <c r="H94" s="265"/>
      <c r="I94" s="265"/>
      <c r="J94" s="265"/>
      <c r="K94" s="265"/>
      <c r="L94" s="265"/>
      <c r="M94" s="265"/>
      <c r="N94" s="261"/>
      <c r="O94" s="266"/>
      <c r="P94" s="266"/>
      <c r="Q94" s="266"/>
      <c r="R94" s="266"/>
      <c r="S94" s="266"/>
      <c r="T94" s="266"/>
      <c r="U94" s="266"/>
      <c r="X94" s="212"/>
      <c r="Y94" s="212"/>
      <c r="Z94" s="212"/>
      <c r="AA94" s="212"/>
      <c r="AB94" s="212"/>
      <c r="AC94" s="212"/>
      <c r="AD94" s="212"/>
      <c r="AE94" s="212"/>
    </row>
    <row r="95" spans="1:19" ht="15.75">
      <c r="A95" s="261"/>
      <c r="B95" s="81" t="s">
        <v>465</v>
      </c>
      <c r="C95" s="81"/>
      <c r="D95" s="78"/>
      <c r="E95" s="80"/>
      <c r="F95" s="80"/>
      <c r="G95" s="80"/>
      <c r="H95" s="261"/>
      <c r="I95" s="261"/>
      <c r="J95" s="261"/>
      <c r="K95" s="261"/>
      <c r="L95" s="261"/>
      <c r="M95" s="261"/>
      <c r="N95" s="81" t="s">
        <v>465</v>
      </c>
      <c r="O95" s="80"/>
      <c r="P95" s="261"/>
      <c r="Q95" s="261"/>
      <c r="R95" s="211"/>
      <c r="S95" s="211"/>
    </row>
    <row r="96" spans="1:19" ht="15.75">
      <c r="A96" s="261"/>
      <c r="B96" s="81" t="s">
        <v>580</v>
      </c>
      <c r="C96" s="267"/>
      <c r="D96" s="267"/>
      <c r="E96" s="267"/>
      <c r="F96" s="80"/>
      <c r="G96" s="261"/>
      <c r="H96" s="261"/>
      <c r="J96" s="261"/>
      <c r="K96" s="261"/>
      <c r="L96" s="261"/>
      <c r="M96" s="261"/>
      <c r="N96" s="81" t="s">
        <v>466</v>
      </c>
      <c r="O96" s="80"/>
      <c r="P96" s="261"/>
      <c r="Q96" s="261"/>
      <c r="R96" s="211"/>
      <c r="S96" s="211"/>
    </row>
    <row r="97" spans="1:19" ht="15.75">
      <c r="A97" s="261"/>
      <c r="B97" s="267" t="s">
        <v>581</v>
      </c>
      <c r="C97" s="267"/>
      <c r="D97" s="81" t="s">
        <v>465</v>
      </c>
      <c r="G97" s="211"/>
      <c r="H97" s="261"/>
      <c r="I97" s="261"/>
      <c r="J97" s="261"/>
      <c r="K97" s="261"/>
      <c r="L97" s="261"/>
      <c r="M97" s="261"/>
      <c r="N97" s="81"/>
      <c r="O97" s="80"/>
      <c r="P97" s="261"/>
      <c r="Q97" s="261"/>
      <c r="R97" s="211"/>
      <c r="S97" s="211"/>
    </row>
    <row r="98" spans="1:19" ht="15.75">
      <c r="A98" s="261"/>
      <c r="B98" s="267" t="s">
        <v>582</v>
      </c>
      <c r="C98" s="251"/>
      <c r="D98" s="81" t="s">
        <v>467</v>
      </c>
      <c r="G98" s="268"/>
      <c r="H98" s="261"/>
      <c r="I98" s="261"/>
      <c r="J98" s="261"/>
      <c r="K98" s="261"/>
      <c r="L98" s="261"/>
      <c r="M98" s="261"/>
      <c r="N98" s="81" t="s">
        <v>468</v>
      </c>
      <c r="O98" s="80"/>
      <c r="P98" s="261"/>
      <c r="Q98" s="261"/>
      <c r="R98" s="211"/>
      <c r="S98" s="211"/>
    </row>
    <row r="99" spans="1:19" ht="15.75">
      <c r="A99" s="261"/>
      <c r="B99" s="267" t="s">
        <v>469</v>
      </c>
      <c r="C99" s="261"/>
      <c r="D99" s="267" t="s">
        <v>470</v>
      </c>
      <c r="G99" s="261"/>
      <c r="H99" s="261"/>
      <c r="I99" s="261"/>
      <c r="J99" s="261"/>
      <c r="K99" s="261"/>
      <c r="L99" s="261"/>
      <c r="M99" s="261"/>
      <c r="N99" s="267" t="s">
        <v>469</v>
      </c>
      <c r="O99" s="80"/>
      <c r="P99" s="261"/>
      <c r="Q99" s="261"/>
      <c r="R99" s="211"/>
      <c r="S99" s="211"/>
    </row>
    <row r="100" spans="1:19" ht="15.75">
      <c r="A100" s="261"/>
      <c r="B100" s="261"/>
      <c r="C100" s="261"/>
      <c r="D100" s="267" t="s">
        <v>471</v>
      </c>
      <c r="G100" s="261"/>
      <c r="H100" s="261"/>
      <c r="I100" s="261"/>
      <c r="J100" s="261"/>
      <c r="K100" s="261"/>
      <c r="L100" s="261"/>
      <c r="M100" s="261"/>
      <c r="N100" s="261"/>
      <c r="O100" s="261"/>
      <c r="P100" s="261"/>
      <c r="Q100" s="261"/>
      <c r="R100" s="211"/>
      <c r="S100" s="211"/>
    </row>
    <row r="101" spans="1:19" ht="15.75">
      <c r="A101" s="261"/>
      <c r="C101" s="81"/>
      <c r="D101" s="267" t="s">
        <v>469</v>
      </c>
      <c r="G101" s="78"/>
      <c r="H101" s="261"/>
      <c r="I101" s="261"/>
      <c r="J101" s="261"/>
      <c r="K101" s="261"/>
      <c r="L101" s="261"/>
      <c r="M101" s="261"/>
      <c r="N101" s="72"/>
      <c r="O101" s="72"/>
      <c r="P101" s="72"/>
      <c r="Q101" s="72"/>
      <c r="S101" s="211"/>
    </row>
    <row r="102" spans="1:19" ht="15.75" customHeight="1">
      <c r="A102" s="261"/>
      <c r="B102" s="81" t="s">
        <v>465</v>
      </c>
      <c r="C102" s="267"/>
      <c r="D102" s="267"/>
      <c r="F102" s="80"/>
      <c r="G102" s="78"/>
      <c r="H102" s="261"/>
      <c r="I102" s="261"/>
      <c r="J102" s="261"/>
      <c r="K102" s="261"/>
      <c r="L102" s="261"/>
      <c r="M102" s="261"/>
      <c r="N102" s="81" t="s">
        <v>465</v>
      </c>
      <c r="O102" s="81"/>
      <c r="P102" s="78"/>
      <c r="Q102" s="78"/>
      <c r="R102" s="211"/>
      <c r="S102" s="211"/>
    </row>
    <row r="103" spans="1:19" ht="15.75">
      <c r="A103" s="261"/>
      <c r="B103" s="81" t="s">
        <v>472</v>
      </c>
      <c r="C103" s="267"/>
      <c r="D103" s="80"/>
      <c r="E103" s="80"/>
      <c r="F103" s="80"/>
      <c r="G103" s="211"/>
      <c r="H103" s="261"/>
      <c r="I103" s="261"/>
      <c r="J103" s="261"/>
      <c r="K103" s="261"/>
      <c r="L103" s="261"/>
      <c r="M103" s="261"/>
      <c r="N103" s="81" t="s">
        <v>473</v>
      </c>
      <c r="O103" s="81"/>
      <c r="P103" s="78"/>
      <c r="Q103" s="80"/>
      <c r="R103" s="211"/>
      <c r="S103" s="211"/>
    </row>
    <row r="104" spans="1:19" ht="15.75">
      <c r="A104" s="261"/>
      <c r="B104" s="267" t="s">
        <v>583</v>
      </c>
      <c r="C104" s="251"/>
      <c r="D104" s="77"/>
      <c r="E104" s="77"/>
      <c r="F104" s="77"/>
      <c r="G104" s="75"/>
      <c r="H104" s="75"/>
      <c r="I104" s="75"/>
      <c r="J104" s="75"/>
      <c r="K104" s="261"/>
      <c r="L104" s="261"/>
      <c r="M104" s="261"/>
      <c r="N104" s="267" t="s">
        <v>475</v>
      </c>
      <c r="O104" s="267"/>
      <c r="P104" s="267"/>
      <c r="Q104" s="267"/>
      <c r="R104" s="211"/>
      <c r="S104" s="211"/>
    </row>
    <row r="105" spans="2:19" ht="13.5" customHeight="1">
      <c r="B105" s="267" t="s">
        <v>584</v>
      </c>
      <c r="C105" s="269"/>
      <c r="D105" s="77"/>
      <c r="E105" s="77"/>
      <c r="F105" s="77"/>
      <c r="G105" s="77"/>
      <c r="H105" s="77"/>
      <c r="I105" s="77"/>
      <c r="J105" s="77"/>
      <c r="N105" s="267" t="s">
        <v>476</v>
      </c>
      <c r="O105" s="267"/>
      <c r="P105" s="80"/>
      <c r="Q105" s="80"/>
      <c r="R105" s="211"/>
      <c r="S105" s="211"/>
    </row>
    <row r="106" spans="2:18" ht="20.25" customHeight="1">
      <c r="B106" s="267" t="s">
        <v>469</v>
      </c>
      <c r="N106" s="267" t="s">
        <v>469</v>
      </c>
      <c r="O106" s="251"/>
      <c r="P106" s="77"/>
      <c r="Q106" s="77"/>
      <c r="R106" s="211"/>
    </row>
    <row r="107" spans="14:17" ht="12.75">
      <c r="N107" s="72"/>
      <c r="O107" s="72"/>
      <c r="P107" s="72"/>
      <c r="Q107" s="72"/>
    </row>
    <row r="108" spans="14:17" ht="12.75">
      <c r="N108" s="72"/>
      <c r="O108" s="72"/>
      <c r="P108" s="72"/>
      <c r="Q108" s="72"/>
    </row>
    <row r="109" spans="14:17" ht="12.75">
      <c r="N109" s="72"/>
      <c r="O109" s="72"/>
      <c r="P109" s="72"/>
      <c r="Q109" s="72"/>
    </row>
    <row r="110" spans="14:17" ht="12.75">
      <c r="N110" s="72"/>
      <c r="O110" s="72"/>
      <c r="P110" s="72"/>
      <c r="Q110" s="72"/>
    </row>
    <row r="111" spans="14:17" ht="12.75">
      <c r="N111" s="72"/>
      <c r="O111" s="72"/>
      <c r="P111" s="72"/>
      <c r="Q111" s="72"/>
    </row>
    <row r="112" spans="14:17" ht="12.75">
      <c r="N112" s="72"/>
      <c r="O112" s="72"/>
      <c r="P112" s="72"/>
      <c r="Q112" s="72"/>
    </row>
    <row r="113" spans="14:17" ht="12.75">
      <c r="N113" s="72"/>
      <c r="O113" s="72"/>
      <c r="P113" s="72"/>
      <c r="Q113" s="72"/>
    </row>
    <row r="114" spans="14:17" ht="12.75">
      <c r="N114" s="72"/>
      <c r="O114" s="72"/>
      <c r="P114" s="72"/>
      <c r="Q114" s="72"/>
    </row>
    <row r="115" spans="14:17" ht="12.75">
      <c r="N115" s="72"/>
      <c r="O115" s="72"/>
      <c r="P115" s="72"/>
      <c r="Q115" s="72"/>
    </row>
    <row r="116" spans="14:17" ht="12.75">
      <c r="N116" s="72"/>
      <c r="O116" s="72"/>
      <c r="P116" s="72"/>
      <c r="Q116" s="72"/>
    </row>
    <row r="117" spans="14:17" ht="12.75">
      <c r="N117" s="72"/>
      <c r="O117" s="72"/>
      <c r="P117" s="72"/>
      <c r="Q117" s="72"/>
    </row>
    <row r="118" spans="14:17" ht="12.75">
      <c r="N118" s="72"/>
      <c r="O118" s="72"/>
      <c r="P118" s="72"/>
      <c r="Q118" s="72"/>
    </row>
    <row r="119" spans="14:17" ht="12.75">
      <c r="N119" s="72"/>
      <c r="O119" s="72"/>
      <c r="P119" s="72"/>
      <c r="Q119" s="72"/>
    </row>
    <row r="120" spans="14:17" ht="12.75">
      <c r="N120" s="72"/>
      <c r="O120" s="72"/>
      <c r="P120" s="72"/>
      <c r="Q120" s="72"/>
    </row>
    <row r="121" spans="14:17" ht="12.75">
      <c r="N121" s="72"/>
      <c r="O121" s="72"/>
      <c r="P121" s="72"/>
      <c r="Q121" s="72"/>
    </row>
    <row r="122" spans="14:17" ht="12.75">
      <c r="N122" s="72"/>
      <c r="O122" s="72"/>
      <c r="P122" s="72"/>
      <c r="Q122" s="72"/>
    </row>
    <row r="123" spans="14:17" ht="12.75">
      <c r="N123" s="72"/>
      <c r="O123" s="72"/>
      <c r="P123" s="72"/>
      <c r="Q123" s="72"/>
    </row>
    <row r="124" spans="14:17" ht="12.75">
      <c r="N124" s="72"/>
      <c r="O124" s="72"/>
      <c r="P124" s="72"/>
      <c r="Q124" s="72"/>
    </row>
    <row r="125" spans="14:17" ht="12.75">
      <c r="N125" s="72"/>
      <c r="O125" s="72"/>
      <c r="P125" s="72"/>
      <c r="Q125" s="72"/>
    </row>
    <row r="126" spans="14:17" ht="12.75">
      <c r="N126" s="72"/>
      <c r="O126" s="72"/>
      <c r="P126" s="72"/>
      <c r="Q126" s="72"/>
    </row>
    <row r="127" spans="14:17" ht="12.75">
      <c r="N127" s="72"/>
      <c r="O127" s="72"/>
      <c r="P127" s="72"/>
      <c r="Q127" s="72"/>
    </row>
    <row r="128" spans="14:17" ht="12.75">
      <c r="N128" s="72"/>
      <c r="O128" s="72"/>
      <c r="P128" s="72"/>
      <c r="Q128" s="72"/>
    </row>
    <row r="129" spans="14:17" ht="12.75">
      <c r="N129" s="72"/>
      <c r="O129" s="72"/>
      <c r="P129" s="72"/>
      <c r="Q129" s="72"/>
    </row>
    <row r="130" spans="14:17" ht="12.75">
      <c r="N130" s="72"/>
      <c r="O130" s="72"/>
      <c r="P130" s="72"/>
      <c r="Q130" s="72"/>
    </row>
    <row r="131" spans="14:17" ht="12.75">
      <c r="N131" s="72"/>
      <c r="O131" s="72"/>
      <c r="P131" s="72"/>
      <c r="Q131" s="72"/>
    </row>
    <row r="132" spans="14:17" ht="12.75">
      <c r="N132" s="72"/>
      <c r="O132" s="72"/>
      <c r="P132" s="72"/>
      <c r="Q132" s="72"/>
    </row>
    <row r="133" spans="14:17" ht="12.75">
      <c r="N133" s="72"/>
      <c r="O133" s="72"/>
      <c r="P133" s="72"/>
      <c r="Q133" s="72"/>
    </row>
    <row r="134" spans="14:17" ht="12.75">
      <c r="N134" s="72"/>
      <c r="O134" s="72"/>
      <c r="P134" s="72"/>
      <c r="Q134" s="72"/>
    </row>
    <row r="135" spans="14:17" ht="12.75">
      <c r="N135" s="72"/>
      <c r="O135" s="72"/>
      <c r="P135" s="72"/>
      <c r="Q135" s="72"/>
    </row>
    <row r="136" spans="14:17" ht="12.75">
      <c r="N136" s="72"/>
      <c r="O136" s="72"/>
      <c r="P136" s="72"/>
      <c r="Q136" s="72"/>
    </row>
    <row r="137" spans="14:17" ht="12.75">
      <c r="N137" s="72"/>
      <c r="O137" s="72"/>
      <c r="P137" s="72"/>
      <c r="Q137" s="72"/>
    </row>
    <row r="138" spans="14:17" ht="12.75">
      <c r="N138" s="72"/>
      <c r="O138" s="72"/>
      <c r="P138" s="72"/>
      <c r="Q138" s="72"/>
    </row>
    <row r="139" spans="14:17" ht="12.75">
      <c r="N139" s="72"/>
      <c r="O139" s="72"/>
      <c r="P139" s="72"/>
      <c r="Q139" s="72"/>
    </row>
    <row r="140" spans="14:17" ht="12.75">
      <c r="N140" s="72"/>
      <c r="O140" s="72"/>
      <c r="P140" s="72"/>
      <c r="Q140" s="72"/>
    </row>
    <row r="141" spans="14:17" ht="12.75">
      <c r="N141" s="72"/>
      <c r="O141" s="72"/>
      <c r="P141" s="72"/>
      <c r="Q141" s="72"/>
    </row>
    <row r="142" spans="14:17" ht="12.75">
      <c r="N142" s="72"/>
      <c r="O142" s="72"/>
      <c r="P142" s="72"/>
      <c r="Q142" s="72"/>
    </row>
    <row r="143" spans="14:17" ht="12.75">
      <c r="N143" s="72"/>
      <c r="O143" s="72"/>
      <c r="P143" s="72"/>
      <c r="Q143" s="72"/>
    </row>
    <row r="144" spans="14:17" ht="12.75">
      <c r="N144" s="72"/>
      <c r="O144" s="72"/>
      <c r="P144" s="72"/>
      <c r="Q144" s="72"/>
    </row>
    <row r="145" spans="14:17" ht="12.75">
      <c r="N145" s="72"/>
      <c r="O145" s="72"/>
      <c r="P145" s="72"/>
      <c r="Q145" s="72"/>
    </row>
    <row r="146" spans="14:17" ht="12.75">
      <c r="N146" s="72"/>
      <c r="O146" s="72"/>
      <c r="P146" s="72"/>
      <c r="Q146" s="72"/>
    </row>
    <row r="147" spans="14:17" ht="12.75">
      <c r="N147" s="72"/>
      <c r="O147" s="72"/>
      <c r="P147" s="72"/>
      <c r="Q147" s="72"/>
    </row>
    <row r="148" spans="14:17" ht="12.75">
      <c r="N148" s="72"/>
      <c r="O148" s="72"/>
      <c r="P148" s="72"/>
      <c r="Q148" s="72"/>
    </row>
    <row r="149" spans="14:17" ht="12.75">
      <c r="N149" s="72"/>
      <c r="O149" s="72"/>
      <c r="P149" s="72"/>
      <c r="Q149" s="72"/>
    </row>
    <row r="150" spans="14:17" ht="12.75">
      <c r="N150" s="72"/>
      <c r="O150" s="72"/>
      <c r="P150" s="72"/>
      <c r="Q150" s="72"/>
    </row>
    <row r="151" spans="14:17" ht="12.75">
      <c r="N151" s="72"/>
      <c r="O151" s="72"/>
      <c r="P151" s="72"/>
      <c r="Q151" s="72"/>
    </row>
    <row r="152" spans="14:17" ht="12.75">
      <c r="N152" s="72"/>
      <c r="O152" s="72"/>
      <c r="P152" s="72"/>
      <c r="Q152" s="72"/>
    </row>
    <row r="153" spans="14:17" ht="12.75">
      <c r="N153" s="72"/>
      <c r="O153" s="72"/>
      <c r="P153" s="72"/>
      <c r="Q153" s="72"/>
    </row>
    <row r="154" spans="14:17" ht="12.75">
      <c r="N154" s="72"/>
      <c r="O154" s="72"/>
      <c r="P154" s="72"/>
      <c r="Q154" s="72"/>
    </row>
    <row r="155" spans="14:17" ht="12.75">
      <c r="N155" s="72"/>
      <c r="O155" s="72"/>
      <c r="P155" s="72"/>
      <c r="Q155" s="72"/>
    </row>
    <row r="156" spans="14:17" ht="12.75">
      <c r="N156" s="72"/>
      <c r="O156" s="72"/>
      <c r="P156" s="72"/>
      <c r="Q156" s="72"/>
    </row>
    <row r="157" spans="14:17" ht="12.75">
      <c r="N157" s="72"/>
      <c r="O157" s="72"/>
      <c r="P157" s="72"/>
      <c r="Q157" s="72"/>
    </row>
    <row r="158" spans="14:17" ht="12.75">
      <c r="N158" s="72"/>
      <c r="O158" s="72"/>
      <c r="P158" s="72"/>
      <c r="Q158" s="72"/>
    </row>
    <row r="159" spans="14:17" ht="12.75">
      <c r="N159" s="72"/>
      <c r="O159" s="72"/>
      <c r="P159" s="72"/>
      <c r="Q159" s="72"/>
    </row>
    <row r="160" spans="14:17" ht="12.75">
      <c r="N160" s="72"/>
      <c r="O160" s="72"/>
      <c r="P160" s="72"/>
      <c r="Q160" s="72"/>
    </row>
    <row r="161" spans="14:17" ht="12.75">
      <c r="N161" s="72"/>
      <c r="O161" s="72"/>
      <c r="P161" s="72"/>
      <c r="Q161" s="72"/>
    </row>
    <row r="162" spans="14:17" ht="12.75">
      <c r="N162" s="72"/>
      <c r="O162" s="72"/>
      <c r="P162" s="72"/>
      <c r="Q162" s="72"/>
    </row>
    <row r="163" spans="14:17" ht="12.75">
      <c r="N163" s="72"/>
      <c r="O163" s="72"/>
      <c r="P163" s="72"/>
      <c r="Q163" s="72"/>
    </row>
    <row r="164" spans="14:17" ht="12.75">
      <c r="N164" s="72"/>
      <c r="O164" s="72"/>
      <c r="P164" s="72"/>
      <c r="Q164" s="72"/>
    </row>
    <row r="165" spans="14:17" ht="12.75">
      <c r="N165" s="72"/>
      <c r="O165" s="72"/>
      <c r="P165" s="72"/>
      <c r="Q165" s="72"/>
    </row>
    <row r="166" spans="14:17" ht="12.75">
      <c r="N166" s="72"/>
      <c r="O166" s="72"/>
      <c r="P166" s="72"/>
      <c r="Q166" s="72"/>
    </row>
    <row r="167" spans="14:17" ht="12.75">
      <c r="N167" s="72"/>
      <c r="O167" s="72"/>
      <c r="P167" s="72"/>
      <c r="Q167" s="72"/>
    </row>
    <row r="168" spans="14:17" ht="12.75">
      <c r="N168" s="72"/>
      <c r="O168" s="72"/>
      <c r="P168" s="72"/>
      <c r="Q168" s="72"/>
    </row>
    <row r="169" spans="14:17" ht="12.75">
      <c r="N169" s="72"/>
      <c r="O169" s="72"/>
      <c r="P169" s="72"/>
      <c r="Q169" s="72"/>
    </row>
    <row r="170" spans="14:17" ht="12.75">
      <c r="N170" s="72"/>
      <c r="O170" s="72"/>
      <c r="P170" s="72"/>
      <c r="Q170" s="72"/>
    </row>
    <row r="171" spans="14:17" ht="12.75">
      <c r="N171" s="72"/>
      <c r="O171" s="72"/>
      <c r="P171" s="72"/>
      <c r="Q171" s="72"/>
    </row>
    <row r="172" spans="14:17" ht="12.75">
      <c r="N172" s="72"/>
      <c r="O172" s="72"/>
      <c r="P172" s="72"/>
      <c r="Q172" s="72"/>
    </row>
    <row r="173" spans="14:17" ht="12.75">
      <c r="N173" s="72"/>
      <c r="O173" s="72"/>
      <c r="P173" s="72"/>
      <c r="Q173" s="72"/>
    </row>
    <row r="174" spans="14:17" ht="12.75">
      <c r="N174" s="72"/>
      <c r="O174" s="72"/>
      <c r="P174" s="72"/>
      <c r="Q174" s="72"/>
    </row>
    <row r="175" spans="14:17" ht="12.75">
      <c r="N175" s="72"/>
      <c r="O175" s="72"/>
      <c r="P175" s="72"/>
      <c r="Q175" s="72"/>
    </row>
    <row r="176" spans="14:17" ht="12.75">
      <c r="N176" s="72"/>
      <c r="O176" s="72"/>
      <c r="P176" s="72"/>
      <c r="Q176" s="72"/>
    </row>
    <row r="177" spans="14:17" ht="12.75">
      <c r="N177" s="72"/>
      <c r="O177" s="72"/>
      <c r="P177" s="72"/>
      <c r="Q177" s="72"/>
    </row>
    <row r="178" spans="14:17" ht="12.75">
      <c r="N178" s="72"/>
      <c r="O178" s="72"/>
      <c r="P178" s="72"/>
      <c r="Q178" s="72"/>
    </row>
    <row r="179" spans="14:17" ht="12.75">
      <c r="N179" s="72"/>
      <c r="O179" s="72"/>
      <c r="P179" s="72"/>
      <c r="Q179" s="72"/>
    </row>
    <row r="180" spans="14:17" ht="12.75">
      <c r="N180" s="72"/>
      <c r="O180" s="72"/>
      <c r="P180" s="72"/>
      <c r="Q180" s="72"/>
    </row>
    <row r="181" spans="14:17" ht="12.75">
      <c r="N181" s="72"/>
      <c r="O181" s="72"/>
      <c r="P181" s="72"/>
      <c r="Q181" s="72"/>
    </row>
    <row r="182" spans="14:17" ht="12.75">
      <c r="N182" s="72"/>
      <c r="O182" s="72"/>
      <c r="P182" s="72"/>
      <c r="Q182" s="72"/>
    </row>
    <row r="183" spans="14:17" ht="12.75">
      <c r="N183" s="72"/>
      <c r="O183" s="72"/>
      <c r="P183" s="72"/>
      <c r="Q183" s="72"/>
    </row>
    <row r="184" spans="14:17" ht="12.75">
      <c r="N184" s="72"/>
      <c r="O184" s="72"/>
      <c r="P184" s="72"/>
      <c r="Q184" s="72"/>
    </row>
    <row r="185" spans="14:17" ht="12.75">
      <c r="N185" s="72"/>
      <c r="O185" s="72"/>
      <c r="P185" s="72"/>
      <c r="Q185" s="72"/>
    </row>
    <row r="186" spans="14:17" ht="12.75">
      <c r="N186" s="72"/>
      <c r="O186" s="72"/>
      <c r="P186" s="72"/>
      <c r="Q186" s="72"/>
    </row>
    <row r="187" spans="14:17" ht="12.75">
      <c r="N187" s="72"/>
      <c r="O187" s="72"/>
      <c r="P187" s="72"/>
      <c r="Q187" s="72"/>
    </row>
    <row r="188" spans="14:17" ht="12.75">
      <c r="N188" s="72"/>
      <c r="O188" s="72"/>
      <c r="P188" s="72"/>
      <c r="Q188" s="72"/>
    </row>
    <row r="189" spans="14:17" ht="12.75">
      <c r="N189" s="72"/>
      <c r="O189" s="72"/>
      <c r="P189" s="72"/>
      <c r="Q189" s="72"/>
    </row>
    <row r="190" spans="14:17" ht="12.75">
      <c r="N190" s="72"/>
      <c r="O190" s="72"/>
      <c r="P190" s="72"/>
      <c r="Q190" s="72"/>
    </row>
    <row r="191" spans="14:17" ht="12.75">
      <c r="N191" s="72"/>
      <c r="O191" s="72"/>
      <c r="P191" s="72"/>
      <c r="Q191" s="72"/>
    </row>
    <row r="192" spans="14:17" ht="12.75">
      <c r="N192" s="72"/>
      <c r="O192" s="72"/>
      <c r="P192" s="72"/>
      <c r="Q192" s="72"/>
    </row>
    <row r="193" spans="14:17" ht="12.75">
      <c r="N193" s="72"/>
      <c r="O193" s="72"/>
      <c r="P193" s="72"/>
      <c r="Q193" s="72"/>
    </row>
    <row r="194" spans="14:17" ht="12.75">
      <c r="N194" s="72"/>
      <c r="O194" s="72"/>
      <c r="P194" s="72"/>
      <c r="Q194" s="72"/>
    </row>
    <row r="195" spans="14:17" ht="12.75">
      <c r="N195" s="72"/>
      <c r="O195" s="72"/>
      <c r="P195" s="72"/>
      <c r="Q195" s="72"/>
    </row>
    <row r="196" spans="14:17" ht="12.75">
      <c r="N196" s="72"/>
      <c r="O196" s="72"/>
      <c r="P196" s="72"/>
      <c r="Q196" s="72"/>
    </row>
    <row r="197" spans="14:17" ht="12.75">
      <c r="N197" s="72"/>
      <c r="O197" s="72"/>
      <c r="P197" s="72"/>
      <c r="Q197" s="72"/>
    </row>
    <row r="198" spans="14:17" ht="12.75">
      <c r="N198" s="72"/>
      <c r="O198" s="72"/>
      <c r="P198" s="72"/>
      <c r="Q198" s="72"/>
    </row>
    <row r="199" spans="14:17" ht="12.75">
      <c r="N199" s="72"/>
      <c r="O199" s="72"/>
      <c r="P199" s="72"/>
      <c r="Q199" s="72"/>
    </row>
    <row r="200" spans="14:17" ht="12.75">
      <c r="N200" s="72"/>
      <c r="O200" s="72"/>
      <c r="P200" s="72"/>
      <c r="Q200" s="72"/>
    </row>
    <row r="201" spans="14:17" ht="12.75">
      <c r="N201" s="72"/>
      <c r="O201" s="72"/>
      <c r="P201" s="72"/>
      <c r="Q201" s="72"/>
    </row>
    <row r="202" spans="14:17" ht="12.75">
      <c r="N202" s="72"/>
      <c r="O202" s="72"/>
      <c r="P202" s="72"/>
      <c r="Q202" s="72"/>
    </row>
    <row r="203" spans="14:17" ht="12.75">
      <c r="N203" s="72"/>
      <c r="O203" s="72"/>
      <c r="P203" s="72"/>
      <c r="Q203" s="72"/>
    </row>
    <row r="204" spans="14:17" ht="12.75">
      <c r="N204" s="72"/>
      <c r="O204" s="72"/>
      <c r="P204" s="72"/>
      <c r="Q204" s="72"/>
    </row>
    <row r="205" spans="14:17" ht="12.75">
      <c r="N205" s="72"/>
      <c r="O205" s="72"/>
      <c r="P205" s="72"/>
      <c r="Q205" s="72"/>
    </row>
    <row r="206" spans="14:17" ht="12.75">
      <c r="N206" s="72"/>
      <c r="O206" s="72"/>
      <c r="P206" s="72"/>
      <c r="Q206" s="72"/>
    </row>
    <row r="207" spans="14:17" ht="12.75">
      <c r="N207" s="72"/>
      <c r="O207" s="72"/>
      <c r="P207" s="72"/>
      <c r="Q207" s="72"/>
    </row>
    <row r="208" spans="14:17" ht="12.75">
      <c r="N208" s="72"/>
      <c r="O208" s="72"/>
      <c r="P208" s="72"/>
      <c r="Q208" s="72"/>
    </row>
    <row r="209" spans="14:17" ht="12.75">
      <c r="N209" s="72"/>
      <c r="O209" s="72"/>
      <c r="P209" s="72"/>
      <c r="Q209" s="72"/>
    </row>
    <row r="210" spans="14:17" ht="12.75">
      <c r="N210" s="72"/>
      <c r="O210" s="72"/>
      <c r="P210" s="72"/>
      <c r="Q210" s="72"/>
    </row>
    <row r="211" spans="14:17" ht="12.75">
      <c r="N211" s="72"/>
      <c r="O211" s="72"/>
      <c r="P211" s="72"/>
      <c r="Q211" s="72"/>
    </row>
    <row r="212" spans="14:17" ht="12.75">
      <c r="N212" s="72"/>
      <c r="O212" s="72"/>
      <c r="P212" s="72"/>
      <c r="Q212" s="72"/>
    </row>
    <row r="213" spans="14:17" ht="12.75">
      <c r="N213" s="72"/>
      <c r="O213" s="72"/>
      <c r="P213" s="72"/>
      <c r="Q213" s="72"/>
    </row>
    <row r="214" spans="14:17" ht="12.75">
      <c r="N214" s="72"/>
      <c r="O214" s="72"/>
      <c r="P214" s="72"/>
      <c r="Q214" s="72"/>
    </row>
    <row r="215" spans="14:17" ht="12.75">
      <c r="N215" s="72"/>
      <c r="O215" s="72"/>
      <c r="P215" s="72"/>
      <c r="Q215" s="72"/>
    </row>
    <row r="216" spans="14:17" ht="12.75">
      <c r="N216" s="72"/>
      <c r="O216" s="72"/>
      <c r="P216" s="72"/>
      <c r="Q216" s="72"/>
    </row>
    <row r="217" spans="14:17" ht="12.75">
      <c r="N217" s="72"/>
      <c r="O217" s="72"/>
      <c r="P217" s="72"/>
      <c r="Q217" s="72"/>
    </row>
    <row r="218" spans="14:17" ht="12.75">
      <c r="N218" s="72"/>
      <c r="O218" s="72"/>
      <c r="P218" s="72"/>
      <c r="Q218" s="72"/>
    </row>
    <row r="219" spans="14:17" ht="12.75">
      <c r="N219" s="72"/>
      <c r="O219" s="72"/>
      <c r="P219" s="72"/>
      <c r="Q219" s="72"/>
    </row>
    <row r="220" spans="14:17" ht="12.75">
      <c r="N220" s="72"/>
      <c r="O220" s="72"/>
      <c r="P220" s="72"/>
      <c r="Q220" s="72"/>
    </row>
    <row r="221" spans="14:17" ht="12.75">
      <c r="N221" s="72"/>
      <c r="O221" s="72"/>
      <c r="P221" s="72"/>
      <c r="Q221" s="72"/>
    </row>
    <row r="222" spans="14:17" ht="12.75">
      <c r="N222" s="72"/>
      <c r="O222" s="72"/>
      <c r="P222" s="72"/>
      <c r="Q222" s="72"/>
    </row>
    <row r="223" spans="14:17" ht="12.75">
      <c r="N223" s="72"/>
      <c r="O223" s="72"/>
      <c r="P223" s="72"/>
      <c r="Q223" s="72"/>
    </row>
    <row r="224" spans="14:17" ht="12.75">
      <c r="N224" s="72"/>
      <c r="O224" s="72"/>
      <c r="P224" s="72"/>
      <c r="Q224" s="72"/>
    </row>
    <row r="225" spans="14:17" ht="12.75">
      <c r="N225" s="72"/>
      <c r="O225" s="72"/>
      <c r="P225" s="72"/>
      <c r="Q225" s="72"/>
    </row>
    <row r="226" spans="14:17" ht="12.75">
      <c r="N226" s="72"/>
      <c r="O226" s="72"/>
      <c r="P226" s="72"/>
      <c r="Q226" s="72"/>
    </row>
    <row r="227" spans="14:17" ht="12.75">
      <c r="N227" s="72"/>
      <c r="O227" s="72"/>
      <c r="P227" s="72"/>
      <c r="Q227" s="72"/>
    </row>
    <row r="228" spans="14:17" ht="12.75">
      <c r="N228" s="72"/>
      <c r="O228" s="72"/>
      <c r="P228" s="72"/>
      <c r="Q228" s="72"/>
    </row>
    <row r="229" spans="14:17" ht="12.75">
      <c r="N229" s="72"/>
      <c r="O229" s="72"/>
      <c r="P229" s="72"/>
      <c r="Q229" s="72"/>
    </row>
    <row r="230" spans="14:17" ht="12.75">
      <c r="N230" s="72"/>
      <c r="O230" s="72"/>
      <c r="P230" s="72"/>
      <c r="Q230" s="72"/>
    </row>
    <row r="231" spans="14:17" ht="12.75">
      <c r="N231" s="72"/>
      <c r="O231" s="72"/>
      <c r="P231" s="72"/>
      <c r="Q231" s="72"/>
    </row>
    <row r="232" spans="14:17" ht="12.75">
      <c r="N232" s="72"/>
      <c r="O232" s="72"/>
      <c r="P232" s="72"/>
      <c r="Q232" s="72"/>
    </row>
    <row r="233" spans="14:17" ht="12.75">
      <c r="N233" s="72"/>
      <c r="O233" s="72"/>
      <c r="P233" s="72"/>
      <c r="Q233" s="72"/>
    </row>
    <row r="234" spans="14:17" ht="12.75">
      <c r="N234" s="72"/>
      <c r="O234" s="72"/>
      <c r="P234" s="72"/>
      <c r="Q234" s="72"/>
    </row>
    <row r="235" spans="14:17" ht="12.75">
      <c r="N235" s="72"/>
      <c r="O235" s="72"/>
      <c r="P235" s="72"/>
      <c r="Q235" s="72"/>
    </row>
    <row r="236" spans="14:17" ht="12.75">
      <c r="N236" s="72"/>
      <c r="O236" s="72"/>
      <c r="P236" s="72"/>
      <c r="Q236" s="72"/>
    </row>
    <row r="237" spans="14:17" ht="12.75">
      <c r="N237" s="72"/>
      <c r="O237" s="72"/>
      <c r="P237" s="72"/>
      <c r="Q237" s="72"/>
    </row>
    <row r="238" spans="14:17" ht="12.75">
      <c r="N238" s="72"/>
      <c r="O238" s="72"/>
      <c r="P238" s="72"/>
      <c r="Q238" s="72"/>
    </row>
    <row r="239" spans="14:17" ht="12.75">
      <c r="N239" s="72"/>
      <c r="O239" s="72"/>
      <c r="P239" s="72"/>
      <c r="Q239" s="72"/>
    </row>
    <row r="240" spans="14:17" ht="12.75">
      <c r="N240" s="72"/>
      <c r="O240" s="72"/>
      <c r="P240" s="72"/>
      <c r="Q240" s="72"/>
    </row>
    <row r="241" spans="14:17" ht="12.75">
      <c r="N241" s="72"/>
      <c r="O241" s="72"/>
      <c r="P241" s="72"/>
      <c r="Q241" s="72"/>
    </row>
    <row r="242" spans="14:17" ht="12.75">
      <c r="N242" s="72"/>
      <c r="O242" s="72"/>
      <c r="P242" s="72"/>
      <c r="Q242" s="72"/>
    </row>
    <row r="243" spans="14:17" ht="12.75">
      <c r="N243" s="72"/>
      <c r="O243" s="72"/>
      <c r="P243" s="72"/>
      <c r="Q243" s="72"/>
    </row>
    <row r="244" spans="14:17" ht="12.75">
      <c r="N244" s="72"/>
      <c r="O244" s="72"/>
      <c r="P244" s="72"/>
      <c r="Q244" s="72"/>
    </row>
    <row r="245" spans="14:17" ht="12.75">
      <c r="N245" s="72"/>
      <c r="O245" s="72"/>
      <c r="P245" s="72"/>
      <c r="Q245" s="72"/>
    </row>
    <row r="246" spans="14:17" ht="12.75">
      <c r="N246" s="72"/>
      <c r="O246" s="72"/>
      <c r="P246" s="72"/>
      <c r="Q246" s="72"/>
    </row>
    <row r="247" spans="14:17" ht="12.75">
      <c r="N247" s="72"/>
      <c r="O247" s="72"/>
      <c r="P247" s="72"/>
      <c r="Q247" s="72"/>
    </row>
    <row r="248" spans="14:17" ht="12.75">
      <c r="N248" s="72"/>
      <c r="O248" s="72"/>
      <c r="P248" s="72"/>
      <c r="Q248" s="72"/>
    </row>
    <row r="249" spans="14:17" ht="12.75">
      <c r="N249" s="72"/>
      <c r="O249" s="72"/>
      <c r="P249" s="72"/>
      <c r="Q249" s="72"/>
    </row>
    <row r="250" spans="14:17" ht="12.75">
      <c r="N250" s="72"/>
      <c r="O250" s="72"/>
      <c r="P250" s="72"/>
      <c r="Q250" s="72"/>
    </row>
  </sheetData>
  <sheetProtection selectLockedCells="1" selectUnlockedCells="1"/>
  <mergeCells count="42">
    <mergeCell ref="P3:Q3"/>
    <mergeCell ref="R3:S3"/>
    <mergeCell ref="I4:I7"/>
    <mergeCell ref="J4:J7"/>
    <mergeCell ref="H2:M2"/>
    <mergeCell ref="N2:U2"/>
    <mergeCell ref="C3:C7"/>
    <mergeCell ref="D3:D7"/>
    <mergeCell ref="E3:F3"/>
    <mergeCell ref="I3:L3"/>
    <mergeCell ref="M3:M7"/>
    <mergeCell ref="N3:O3"/>
    <mergeCell ref="N4:U4"/>
    <mergeCell ref="N6:U6"/>
    <mergeCell ref="A1:U1"/>
    <mergeCell ref="A2:A7"/>
    <mergeCell ref="B2:B7"/>
    <mergeCell ref="C2:F2"/>
    <mergeCell ref="G2:G7"/>
    <mergeCell ref="T3:U3"/>
    <mergeCell ref="E4:E7"/>
    <mergeCell ref="F4:F7"/>
    <mergeCell ref="H3:H7"/>
    <mergeCell ref="C92:M92"/>
    <mergeCell ref="A9:U9"/>
    <mergeCell ref="A10:U10"/>
    <mergeCell ref="B26:B30"/>
    <mergeCell ref="A32:U32"/>
    <mergeCell ref="A33:U33"/>
    <mergeCell ref="A60:U60"/>
    <mergeCell ref="K4:K7"/>
    <mergeCell ref="L4:L7"/>
    <mergeCell ref="C93:M93"/>
    <mergeCell ref="A66:U66"/>
    <mergeCell ref="A67:U67"/>
    <mergeCell ref="A75:U75"/>
    <mergeCell ref="C86:U86"/>
    <mergeCell ref="A87:B92"/>
    <mergeCell ref="C88:M88"/>
    <mergeCell ref="C89:M89"/>
    <mergeCell ref="C90:M90"/>
    <mergeCell ref="C91:M91"/>
  </mergeCells>
  <printOptions horizontalCentered="1"/>
  <pageMargins left="0.39375" right="0.39375" top="0.39375" bottom="0.5902777777777778" header="0.5118055555555555" footer="0.5118055555555555"/>
  <pageSetup fitToHeight="2" horizontalDpi="300" verticalDpi="300" orientation="landscape" paperSize="9" scale="53" r:id="rId3"/>
  <rowBreaks count="1" manualBreakCount="1">
    <brk id="58" max="20" man="1"/>
  </rowBreaks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Q66"/>
  <sheetViews>
    <sheetView tabSelected="1" zoomScale="87" zoomScaleNormal="87" zoomScalePageLayoutView="0" workbookViewId="0" topLeftCell="A1">
      <selection activeCell="H77" sqref="H77"/>
    </sheetView>
  </sheetViews>
  <sheetFormatPr defaultColWidth="9.00390625" defaultRowHeight="12.75"/>
  <cols>
    <col min="1" max="1" width="8.25390625" style="270" customWidth="1"/>
    <col min="2" max="2" width="33.375" style="270" customWidth="1"/>
    <col min="3" max="3" width="9.125" style="270" customWidth="1"/>
    <col min="4" max="4" width="6.75390625" style="270" customWidth="1"/>
    <col min="5" max="10" width="9.125" style="270" customWidth="1"/>
    <col min="11" max="11" width="21.875" style="270" customWidth="1"/>
    <col min="12" max="12" width="9.125" style="270" customWidth="1"/>
    <col min="13" max="13" width="12.625" style="355" customWidth="1"/>
    <col min="14" max="14" width="23.375" style="271" customWidth="1"/>
    <col min="15" max="15" width="29.125" style="271" customWidth="1"/>
    <col min="16" max="16" width="22.875" style="355" customWidth="1"/>
    <col min="17" max="16384" width="9.125" style="270" customWidth="1"/>
  </cols>
  <sheetData>
    <row r="1" spans="1:16" s="276" customFormat="1" ht="15.75">
      <c r="A1" s="273"/>
      <c r="B1" s="273"/>
      <c r="C1" s="273"/>
      <c r="D1" s="273"/>
      <c r="E1" s="273"/>
      <c r="F1" s="273"/>
      <c r="G1" s="273"/>
      <c r="H1" s="273"/>
      <c r="I1" s="273"/>
      <c r="J1" s="273"/>
      <c r="K1" s="273"/>
      <c r="L1" s="273"/>
      <c r="M1" s="274"/>
      <c r="N1" s="274"/>
      <c r="O1" s="271"/>
      <c r="P1" s="290" t="s">
        <v>477</v>
      </c>
    </row>
    <row r="2" spans="1:17" s="281" customFormat="1" ht="18.75">
      <c r="A2" s="277"/>
      <c r="B2" s="277"/>
      <c r="C2" s="278" t="s">
        <v>375</v>
      </c>
      <c r="D2" s="277"/>
      <c r="E2" s="279"/>
      <c r="F2" s="277"/>
      <c r="G2" s="277"/>
      <c r="H2" s="277"/>
      <c r="I2" s="277"/>
      <c r="J2" s="277"/>
      <c r="K2" s="277"/>
      <c r="L2" s="277"/>
      <c r="M2" s="280"/>
      <c r="N2" s="280"/>
      <c r="O2" s="271"/>
      <c r="P2" s="280"/>
      <c r="Q2" s="279"/>
    </row>
    <row r="3" spans="1:16" ht="15">
      <c r="A3" s="272"/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1"/>
      <c r="P3" s="271"/>
    </row>
    <row r="4" spans="1:16" ht="12.75" customHeight="1">
      <c r="A4" s="993" t="s">
        <v>321</v>
      </c>
      <c r="B4" s="986" t="s">
        <v>322</v>
      </c>
      <c r="C4" s="987" t="s">
        <v>324</v>
      </c>
      <c r="D4" s="994" t="s">
        <v>478</v>
      </c>
      <c r="E4" s="994"/>
      <c r="F4" s="994"/>
      <c r="G4" s="994"/>
      <c r="H4" s="994"/>
      <c r="I4" s="994"/>
      <c r="J4" s="987" t="s">
        <v>479</v>
      </c>
      <c r="K4" s="986" t="s">
        <v>480</v>
      </c>
      <c r="L4" s="987" t="s">
        <v>481</v>
      </c>
      <c r="M4" s="986" t="s">
        <v>482</v>
      </c>
      <c r="N4" s="986" t="s">
        <v>483</v>
      </c>
      <c r="O4" s="986" t="s">
        <v>484</v>
      </c>
      <c r="P4" s="989" t="s">
        <v>485</v>
      </c>
    </row>
    <row r="5" spans="1:16" ht="12.75" customHeight="1">
      <c r="A5" s="993"/>
      <c r="B5" s="986"/>
      <c r="C5" s="987"/>
      <c r="D5" s="990" t="s">
        <v>330</v>
      </c>
      <c r="E5" s="985" t="s">
        <v>486</v>
      </c>
      <c r="F5" s="985"/>
      <c r="G5" s="985"/>
      <c r="H5" s="985"/>
      <c r="I5" s="995" t="s">
        <v>332</v>
      </c>
      <c r="J5" s="987"/>
      <c r="K5" s="986"/>
      <c r="L5" s="987"/>
      <c r="M5" s="986"/>
      <c r="N5" s="986"/>
      <c r="O5" s="986"/>
      <c r="P5" s="989"/>
    </row>
    <row r="6" spans="1:16" ht="12.75" customHeight="1">
      <c r="A6" s="993"/>
      <c r="B6" s="986"/>
      <c r="C6" s="987"/>
      <c r="D6" s="987"/>
      <c r="E6" s="984" t="s">
        <v>487</v>
      </c>
      <c r="F6" s="985" t="s">
        <v>488</v>
      </c>
      <c r="G6" s="985"/>
      <c r="H6" s="985"/>
      <c r="I6" s="995"/>
      <c r="J6" s="987"/>
      <c r="K6" s="986"/>
      <c r="L6" s="987"/>
      <c r="M6" s="986"/>
      <c r="N6" s="986"/>
      <c r="O6" s="986"/>
      <c r="P6" s="989"/>
    </row>
    <row r="7" spans="1:16" ht="12.75" customHeight="1">
      <c r="A7" s="993"/>
      <c r="B7" s="986"/>
      <c r="C7" s="987"/>
      <c r="D7" s="987"/>
      <c r="E7" s="984"/>
      <c r="F7" s="984" t="s">
        <v>339</v>
      </c>
      <c r="G7" s="984" t="s">
        <v>340</v>
      </c>
      <c r="H7" s="984" t="s">
        <v>489</v>
      </c>
      <c r="I7" s="995"/>
      <c r="J7" s="987"/>
      <c r="K7" s="986"/>
      <c r="L7" s="987"/>
      <c r="M7" s="986"/>
      <c r="N7" s="986"/>
      <c r="O7" s="986"/>
      <c r="P7" s="989"/>
    </row>
    <row r="8" spans="1:16" ht="14.25">
      <c r="A8" s="993"/>
      <c r="B8" s="986"/>
      <c r="C8" s="987"/>
      <c r="D8" s="987"/>
      <c r="E8" s="984"/>
      <c r="F8" s="984"/>
      <c r="G8" s="984"/>
      <c r="H8" s="984"/>
      <c r="I8" s="995"/>
      <c r="J8" s="987"/>
      <c r="K8" s="986"/>
      <c r="L8" s="987"/>
      <c r="M8" s="986"/>
      <c r="N8" s="986"/>
      <c r="O8" s="986"/>
      <c r="P8" s="989"/>
    </row>
    <row r="9" spans="1:16" ht="15" thickBot="1">
      <c r="A9" s="993"/>
      <c r="B9" s="986"/>
      <c r="C9" s="987"/>
      <c r="D9" s="987"/>
      <c r="E9" s="984"/>
      <c r="F9" s="984"/>
      <c r="G9" s="984"/>
      <c r="H9" s="984"/>
      <c r="I9" s="995"/>
      <c r="J9" s="987"/>
      <c r="K9" s="986"/>
      <c r="L9" s="987"/>
      <c r="M9" s="986"/>
      <c r="N9" s="986"/>
      <c r="O9" s="986"/>
      <c r="P9" s="989"/>
    </row>
    <row r="10" spans="1:16" s="276" customFormat="1" ht="16.5" customHeight="1" thickBot="1">
      <c r="A10" s="992" t="s">
        <v>500</v>
      </c>
      <c r="B10" s="992"/>
      <c r="C10" s="992"/>
      <c r="D10" s="992"/>
      <c r="E10" s="992"/>
      <c r="F10" s="992"/>
      <c r="G10" s="992"/>
      <c r="H10" s="992"/>
      <c r="I10" s="992"/>
      <c r="J10" s="992"/>
      <c r="K10" s="992"/>
      <c r="L10" s="992"/>
      <c r="M10" s="992"/>
      <c r="N10" s="992"/>
      <c r="O10" s="992"/>
      <c r="P10" s="992"/>
    </row>
    <row r="11" spans="1:16" ht="45" customHeight="1">
      <c r="A11" s="328" t="s">
        <v>374</v>
      </c>
      <c r="B11" s="329" t="s">
        <v>501</v>
      </c>
      <c r="C11" s="330">
        <v>6</v>
      </c>
      <c r="D11" s="331">
        <v>180</v>
      </c>
      <c r="E11" s="332">
        <v>60</v>
      </c>
      <c r="F11" s="333">
        <v>30</v>
      </c>
      <c r="G11" s="333"/>
      <c r="H11" s="333">
        <v>30</v>
      </c>
      <c r="I11" s="334">
        <f>D11-E11</f>
        <v>120</v>
      </c>
      <c r="J11" s="335" t="s">
        <v>491</v>
      </c>
      <c r="K11" s="331" t="s">
        <v>502</v>
      </c>
      <c r="L11" s="335" t="s">
        <v>492</v>
      </c>
      <c r="M11" s="331" t="s">
        <v>578</v>
      </c>
      <c r="N11" s="811" t="s">
        <v>503</v>
      </c>
      <c r="O11" s="793" t="s">
        <v>504</v>
      </c>
      <c r="P11" s="348" t="s">
        <v>505</v>
      </c>
    </row>
    <row r="12" spans="1:16" ht="45" customHeight="1">
      <c r="A12" s="336" t="s">
        <v>374</v>
      </c>
      <c r="B12" s="303" t="s">
        <v>506</v>
      </c>
      <c r="C12" s="304">
        <v>6</v>
      </c>
      <c r="D12" s="305">
        <v>180</v>
      </c>
      <c r="E12" s="306">
        <v>60</v>
      </c>
      <c r="F12" s="307">
        <v>30</v>
      </c>
      <c r="G12" s="307"/>
      <c r="H12" s="307">
        <v>30</v>
      </c>
      <c r="I12" s="308">
        <f>D12-E12</f>
        <v>120</v>
      </c>
      <c r="J12" s="309" t="s">
        <v>491</v>
      </c>
      <c r="K12" s="305" t="s">
        <v>502</v>
      </c>
      <c r="L12" s="309" t="s">
        <v>492</v>
      </c>
      <c r="M12" s="305" t="s">
        <v>578</v>
      </c>
      <c r="N12" s="812" t="s">
        <v>507</v>
      </c>
      <c r="O12" s="794"/>
      <c r="P12" s="349" t="s">
        <v>505</v>
      </c>
    </row>
    <row r="13" spans="1:16" ht="45" customHeight="1" thickBot="1">
      <c r="A13" s="756" t="s">
        <v>374</v>
      </c>
      <c r="B13" s="757" t="s">
        <v>508</v>
      </c>
      <c r="C13" s="781">
        <v>6</v>
      </c>
      <c r="D13" s="763">
        <v>180</v>
      </c>
      <c r="E13" s="782">
        <v>60</v>
      </c>
      <c r="F13" s="783">
        <v>30</v>
      </c>
      <c r="G13" s="783"/>
      <c r="H13" s="783">
        <v>30</v>
      </c>
      <c r="I13" s="761">
        <f>D13-E13</f>
        <v>120</v>
      </c>
      <c r="J13" s="762" t="s">
        <v>491</v>
      </c>
      <c r="K13" s="763" t="s">
        <v>502</v>
      </c>
      <c r="L13" s="762" t="s">
        <v>492</v>
      </c>
      <c r="M13" s="763" t="s">
        <v>578</v>
      </c>
      <c r="N13" s="810" t="s">
        <v>509</v>
      </c>
      <c r="O13" s="795" t="s">
        <v>508</v>
      </c>
      <c r="P13" s="764" t="s">
        <v>505</v>
      </c>
    </row>
    <row r="14" spans="1:16" ht="32.25" customHeight="1">
      <c r="A14" s="765" t="s">
        <v>376</v>
      </c>
      <c r="B14" s="766" t="s">
        <v>510</v>
      </c>
      <c r="C14" s="767">
        <v>5</v>
      </c>
      <c r="D14" s="768">
        <v>150</v>
      </c>
      <c r="E14" s="769">
        <f>SUM(F14:H14)</f>
        <v>46</v>
      </c>
      <c r="F14" s="768">
        <v>30</v>
      </c>
      <c r="G14" s="768"/>
      <c r="H14" s="768">
        <v>16</v>
      </c>
      <c r="I14" s="770">
        <f>D14-E14</f>
        <v>104</v>
      </c>
      <c r="J14" s="771" t="s">
        <v>491</v>
      </c>
      <c r="K14" s="772" t="s">
        <v>474</v>
      </c>
      <c r="L14" s="771" t="s">
        <v>492</v>
      </c>
      <c r="M14" s="772" t="s">
        <v>578</v>
      </c>
      <c r="N14" s="806" t="s">
        <v>511</v>
      </c>
      <c r="O14" s="796" t="s">
        <v>512</v>
      </c>
      <c r="P14" s="717" t="s">
        <v>513</v>
      </c>
    </row>
    <row r="15" spans="1:16" ht="27" customHeight="1">
      <c r="A15" s="338" t="s">
        <v>376</v>
      </c>
      <c r="B15" s="297" t="s">
        <v>514</v>
      </c>
      <c r="C15" s="298">
        <v>5</v>
      </c>
      <c r="D15" s="293">
        <v>150</v>
      </c>
      <c r="E15" s="294">
        <f aca="true" t="shared" si="0" ref="E15:E25">SUM(F15:H15)</f>
        <v>46</v>
      </c>
      <c r="F15" s="293">
        <v>30</v>
      </c>
      <c r="G15" s="293"/>
      <c r="H15" s="293">
        <v>16</v>
      </c>
      <c r="I15" s="295">
        <f aca="true" t="shared" si="1" ref="I15:I25">D15-E15</f>
        <v>104</v>
      </c>
      <c r="J15" s="287" t="s">
        <v>491</v>
      </c>
      <c r="K15" s="296" t="s">
        <v>474</v>
      </c>
      <c r="L15" s="314" t="s">
        <v>492</v>
      </c>
      <c r="M15" s="315" t="s">
        <v>578</v>
      </c>
      <c r="N15" s="813" t="s">
        <v>515</v>
      </c>
      <c r="O15" s="797"/>
      <c r="P15" s="351" t="s">
        <v>513</v>
      </c>
    </row>
    <row r="16" spans="1:16" ht="30.75" customHeight="1" thickBot="1">
      <c r="A16" s="773" t="s">
        <v>376</v>
      </c>
      <c r="B16" s="774" t="s">
        <v>516</v>
      </c>
      <c r="C16" s="775">
        <v>5</v>
      </c>
      <c r="D16" s="776">
        <v>150</v>
      </c>
      <c r="E16" s="777">
        <f t="shared" si="0"/>
        <v>46</v>
      </c>
      <c r="F16" s="776">
        <v>30</v>
      </c>
      <c r="G16" s="776"/>
      <c r="H16" s="776">
        <v>16</v>
      </c>
      <c r="I16" s="778">
        <f t="shared" si="1"/>
        <v>104</v>
      </c>
      <c r="J16" s="779" t="s">
        <v>491</v>
      </c>
      <c r="K16" s="780" t="s">
        <v>474</v>
      </c>
      <c r="L16" s="751" t="s">
        <v>492</v>
      </c>
      <c r="M16" s="822" t="s">
        <v>578</v>
      </c>
      <c r="N16" s="814" t="s">
        <v>517</v>
      </c>
      <c r="O16" s="798" t="s">
        <v>516</v>
      </c>
      <c r="P16" s="730" t="s">
        <v>513</v>
      </c>
    </row>
    <row r="17" spans="1:16" ht="30.75" customHeight="1">
      <c r="A17" s="784" t="s">
        <v>377</v>
      </c>
      <c r="B17" s="785" t="s">
        <v>518</v>
      </c>
      <c r="C17" s="786">
        <v>5</v>
      </c>
      <c r="D17" s="787">
        <v>150</v>
      </c>
      <c r="E17" s="788">
        <f t="shared" si="0"/>
        <v>46</v>
      </c>
      <c r="F17" s="787">
        <v>30</v>
      </c>
      <c r="G17" s="787"/>
      <c r="H17" s="787">
        <v>16</v>
      </c>
      <c r="I17" s="789">
        <f t="shared" si="1"/>
        <v>104</v>
      </c>
      <c r="J17" s="790" t="s">
        <v>491</v>
      </c>
      <c r="K17" s="791" t="s">
        <v>474</v>
      </c>
      <c r="L17" s="790" t="s">
        <v>492</v>
      </c>
      <c r="M17" s="791" t="s">
        <v>578</v>
      </c>
      <c r="N17" s="807" t="s">
        <v>519</v>
      </c>
      <c r="O17" s="799" t="s">
        <v>520</v>
      </c>
      <c r="P17" s="792" t="s">
        <v>498</v>
      </c>
    </row>
    <row r="18" spans="1:16" ht="30.75" customHeight="1">
      <c r="A18" s="336" t="s">
        <v>377</v>
      </c>
      <c r="B18" s="303" t="s">
        <v>521</v>
      </c>
      <c r="C18" s="317">
        <v>5</v>
      </c>
      <c r="D18" s="318">
        <v>150</v>
      </c>
      <c r="E18" s="319">
        <f t="shared" si="0"/>
        <v>46</v>
      </c>
      <c r="F18" s="318">
        <v>30</v>
      </c>
      <c r="G18" s="318"/>
      <c r="H18" s="318">
        <v>16</v>
      </c>
      <c r="I18" s="308">
        <f t="shared" si="1"/>
        <v>104</v>
      </c>
      <c r="J18" s="309" t="s">
        <v>491</v>
      </c>
      <c r="K18" s="305" t="s">
        <v>474</v>
      </c>
      <c r="L18" s="309" t="s">
        <v>492</v>
      </c>
      <c r="M18" s="305" t="s">
        <v>578</v>
      </c>
      <c r="N18" s="812" t="s">
        <v>522</v>
      </c>
      <c r="O18" s="800"/>
      <c r="P18" s="349" t="s">
        <v>498</v>
      </c>
    </row>
    <row r="19" spans="1:16" ht="30.75" customHeight="1" thickBot="1">
      <c r="A19" s="756" t="s">
        <v>377</v>
      </c>
      <c r="B19" s="757" t="s">
        <v>523</v>
      </c>
      <c r="C19" s="758">
        <v>5</v>
      </c>
      <c r="D19" s="759">
        <v>150</v>
      </c>
      <c r="E19" s="760">
        <f t="shared" si="0"/>
        <v>46</v>
      </c>
      <c r="F19" s="759">
        <v>30</v>
      </c>
      <c r="G19" s="759"/>
      <c r="H19" s="759">
        <v>16</v>
      </c>
      <c r="I19" s="761">
        <f t="shared" si="1"/>
        <v>104</v>
      </c>
      <c r="J19" s="762" t="s">
        <v>491</v>
      </c>
      <c r="K19" s="763" t="s">
        <v>474</v>
      </c>
      <c r="L19" s="762" t="s">
        <v>492</v>
      </c>
      <c r="M19" s="763" t="s">
        <v>578</v>
      </c>
      <c r="N19" s="815" t="s">
        <v>524</v>
      </c>
      <c r="O19" s="801"/>
      <c r="P19" s="764" t="s">
        <v>498</v>
      </c>
    </row>
    <row r="20" spans="1:16" ht="30.75" customHeight="1">
      <c r="A20" s="765" t="s">
        <v>378</v>
      </c>
      <c r="B20" s="766" t="s">
        <v>525</v>
      </c>
      <c r="C20" s="767">
        <v>5</v>
      </c>
      <c r="D20" s="768">
        <v>150</v>
      </c>
      <c r="E20" s="769">
        <f t="shared" si="0"/>
        <v>46</v>
      </c>
      <c r="F20" s="768">
        <v>30</v>
      </c>
      <c r="G20" s="768"/>
      <c r="H20" s="768">
        <v>16</v>
      </c>
      <c r="I20" s="770">
        <f t="shared" si="1"/>
        <v>104</v>
      </c>
      <c r="J20" s="771" t="s">
        <v>491</v>
      </c>
      <c r="K20" s="772" t="s">
        <v>474</v>
      </c>
      <c r="L20" s="771" t="s">
        <v>492</v>
      </c>
      <c r="M20" s="772" t="s">
        <v>578</v>
      </c>
      <c r="N20" s="806" t="s">
        <v>526</v>
      </c>
      <c r="O20" s="796" t="s">
        <v>527</v>
      </c>
      <c r="P20" s="717" t="s">
        <v>498</v>
      </c>
    </row>
    <row r="21" spans="1:16" ht="30">
      <c r="A21" s="338" t="s">
        <v>378</v>
      </c>
      <c r="B21" s="297" t="s">
        <v>528</v>
      </c>
      <c r="C21" s="298">
        <v>5</v>
      </c>
      <c r="D21" s="293">
        <v>150</v>
      </c>
      <c r="E21" s="294">
        <f t="shared" si="0"/>
        <v>46</v>
      </c>
      <c r="F21" s="293">
        <v>30</v>
      </c>
      <c r="G21" s="293"/>
      <c r="H21" s="293">
        <v>16</v>
      </c>
      <c r="I21" s="295">
        <f t="shared" si="1"/>
        <v>104</v>
      </c>
      <c r="J21" s="287" t="s">
        <v>491</v>
      </c>
      <c r="K21" s="296" t="s">
        <v>474</v>
      </c>
      <c r="L21" s="287" t="s">
        <v>492</v>
      </c>
      <c r="M21" s="296" t="s">
        <v>578</v>
      </c>
      <c r="N21" s="808" t="s">
        <v>497</v>
      </c>
      <c r="O21" s="816" t="s">
        <v>529</v>
      </c>
      <c r="P21" s="351" t="s">
        <v>498</v>
      </c>
    </row>
    <row r="22" spans="1:16" ht="30.75" thickBot="1">
      <c r="A22" s="773" t="s">
        <v>378</v>
      </c>
      <c r="B22" s="774" t="s">
        <v>530</v>
      </c>
      <c r="C22" s="775">
        <v>5</v>
      </c>
      <c r="D22" s="776">
        <v>150</v>
      </c>
      <c r="E22" s="777">
        <f t="shared" si="0"/>
        <v>46</v>
      </c>
      <c r="F22" s="776">
        <v>30</v>
      </c>
      <c r="G22" s="776"/>
      <c r="H22" s="776">
        <v>16</v>
      </c>
      <c r="I22" s="778">
        <f t="shared" si="1"/>
        <v>104</v>
      </c>
      <c r="J22" s="779" t="s">
        <v>491</v>
      </c>
      <c r="K22" s="780" t="s">
        <v>474</v>
      </c>
      <c r="L22" s="779" t="s">
        <v>492</v>
      </c>
      <c r="M22" s="780" t="s">
        <v>578</v>
      </c>
      <c r="N22" s="814" t="s">
        <v>531</v>
      </c>
      <c r="O22" s="802"/>
      <c r="P22" s="730" t="s">
        <v>498</v>
      </c>
    </row>
    <row r="23" spans="1:16" ht="30">
      <c r="A23" s="337" t="s">
        <v>379</v>
      </c>
      <c r="B23" s="299" t="s">
        <v>532</v>
      </c>
      <c r="C23" s="310">
        <v>5</v>
      </c>
      <c r="D23" s="311">
        <v>150</v>
      </c>
      <c r="E23" s="312">
        <f t="shared" si="0"/>
        <v>46</v>
      </c>
      <c r="F23" s="311">
        <v>30</v>
      </c>
      <c r="G23" s="311"/>
      <c r="H23" s="311">
        <v>16</v>
      </c>
      <c r="I23" s="301">
        <f t="shared" si="1"/>
        <v>104</v>
      </c>
      <c r="J23" s="302" t="s">
        <v>491</v>
      </c>
      <c r="K23" s="300" t="s">
        <v>474</v>
      </c>
      <c r="L23" s="302" t="s">
        <v>492</v>
      </c>
      <c r="M23" s="300" t="s">
        <v>578</v>
      </c>
      <c r="N23" s="817" t="s">
        <v>533</v>
      </c>
      <c r="O23" s="803" t="s">
        <v>534</v>
      </c>
      <c r="P23" s="350" t="s">
        <v>499</v>
      </c>
    </row>
    <row r="24" spans="1:16" ht="30">
      <c r="A24" s="339" t="s">
        <v>379</v>
      </c>
      <c r="B24" s="321" t="s">
        <v>535</v>
      </c>
      <c r="C24" s="322">
        <v>5</v>
      </c>
      <c r="D24" s="323">
        <v>150</v>
      </c>
      <c r="E24" s="324">
        <f t="shared" si="0"/>
        <v>46</v>
      </c>
      <c r="F24" s="323">
        <v>30</v>
      </c>
      <c r="G24" s="323"/>
      <c r="H24" s="323">
        <v>16</v>
      </c>
      <c r="I24" s="325">
        <f t="shared" si="1"/>
        <v>104</v>
      </c>
      <c r="J24" s="326" t="s">
        <v>491</v>
      </c>
      <c r="K24" s="327" t="s">
        <v>474</v>
      </c>
      <c r="L24" s="326" t="s">
        <v>492</v>
      </c>
      <c r="M24" s="327" t="s">
        <v>578</v>
      </c>
      <c r="N24" s="809" t="s">
        <v>536</v>
      </c>
      <c r="O24" s="804"/>
      <c r="P24" s="352" t="s">
        <v>537</v>
      </c>
    </row>
    <row r="25" spans="1:16" ht="30.75" thickBot="1">
      <c r="A25" s="340" t="s">
        <v>379</v>
      </c>
      <c r="B25" s="341" t="s">
        <v>538</v>
      </c>
      <c r="C25" s="342">
        <v>5</v>
      </c>
      <c r="D25" s="343">
        <v>150</v>
      </c>
      <c r="E25" s="344">
        <f t="shared" si="0"/>
        <v>46</v>
      </c>
      <c r="F25" s="343">
        <v>30</v>
      </c>
      <c r="G25" s="343"/>
      <c r="H25" s="343">
        <v>16</v>
      </c>
      <c r="I25" s="345">
        <f t="shared" si="1"/>
        <v>104</v>
      </c>
      <c r="J25" s="346" t="s">
        <v>491</v>
      </c>
      <c r="K25" s="347" t="s">
        <v>474</v>
      </c>
      <c r="L25" s="346" t="s">
        <v>492</v>
      </c>
      <c r="M25" s="347" t="s">
        <v>578</v>
      </c>
      <c r="N25" s="818" t="s">
        <v>539</v>
      </c>
      <c r="O25" s="805"/>
      <c r="P25" s="353" t="s">
        <v>537</v>
      </c>
    </row>
    <row r="26" spans="1:16" ht="15">
      <c r="A26" s="356"/>
      <c r="B26" s="357"/>
      <c r="C26" s="358"/>
      <c r="D26" s="359"/>
      <c r="E26" s="360"/>
      <c r="F26" s="359"/>
      <c r="G26" s="359"/>
      <c r="H26" s="359"/>
      <c r="I26" s="361"/>
      <c r="J26" s="251"/>
      <c r="K26" s="362"/>
      <c r="L26" s="251"/>
      <c r="M26" s="362"/>
      <c r="N26" s="816"/>
      <c r="O26" s="357"/>
      <c r="P26" s="357"/>
    </row>
    <row r="27" spans="1:17" s="276" customFormat="1" ht="15.75">
      <c r="A27" s="275"/>
      <c r="B27" s="275"/>
      <c r="C27" s="275"/>
      <c r="D27" s="275"/>
      <c r="E27" s="275"/>
      <c r="F27" s="275"/>
      <c r="G27" s="275"/>
      <c r="H27" s="275"/>
      <c r="I27" s="275"/>
      <c r="J27" s="275"/>
      <c r="K27" s="275"/>
      <c r="L27" s="275"/>
      <c r="M27" s="290"/>
      <c r="N27" s="290"/>
      <c r="O27" s="354"/>
      <c r="P27" s="290" t="s">
        <v>540</v>
      </c>
      <c r="Q27" s="275"/>
    </row>
    <row r="28" spans="1:17" s="281" customFormat="1" ht="18.75">
      <c r="A28" s="277"/>
      <c r="B28" s="277"/>
      <c r="C28" s="278" t="s">
        <v>541</v>
      </c>
      <c r="D28" s="277"/>
      <c r="E28" s="279"/>
      <c r="F28" s="277"/>
      <c r="G28" s="277"/>
      <c r="H28" s="277"/>
      <c r="I28" s="277"/>
      <c r="J28" s="277"/>
      <c r="K28" s="277"/>
      <c r="L28" s="277"/>
      <c r="M28" s="280"/>
      <c r="N28" s="280"/>
      <c r="O28" s="271"/>
      <c r="P28" s="280"/>
      <c r="Q28" s="279"/>
    </row>
    <row r="29" spans="1:16" ht="15.75" thickBot="1">
      <c r="A29" s="272"/>
      <c r="B29" s="272"/>
      <c r="C29" s="272"/>
      <c r="D29" s="272"/>
      <c r="E29" s="272"/>
      <c r="F29" s="272"/>
      <c r="G29" s="272"/>
      <c r="H29" s="272"/>
      <c r="I29" s="272"/>
      <c r="J29" s="272"/>
      <c r="K29" s="272"/>
      <c r="L29" s="272"/>
      <c r="M29" s="271"/>
      <c r="P29" s="271"/>
    </row>
    <row r="30" spans="1:16" ht="12.75" customHeight="1" thickBot="1">
      <c r="A30" s="993" t="s">
        <v>321</v>
      </c>
      <c r="B30" s="986" t="s">
        <v>322</v>
      </c>
      <c r="C30" s="987" t="s">
        <v>324</v>
      </c>
      <c r="D30" s="994" t="s">
        <v>478</v>
      </c>
      <c r="E30" s="994"/>
      <c r="F30" s="994"/>
      <c r="G30" s="994"/>
      <c r="H30" s="994"/>
      <c r="I30" s="994"/>
      <c r="J30" s="987" t="s">
        <v>479</v>
      </c>
      <c r="K30" s="986" t="s">
        <v>480</v>
      </c>
      <c r="L30" s="987" t="s">
        <v>481</v>
      </c>
      <c r="M30" s="986" t="s">
        <v>482</v>
      </c>
      <c r="N30" s="986" t="s">
        <v>483</v>
      </c>
      <c r="O30" s="986" t="s">
        <v>484</v>
      </c>
      <c r="P30" s="989" t="s">
        <v>485</v>
      </c>
    </row>
    <row r="31" spans="1:16" ht="12.75" customHeight="1" thickBot="1">
      <c r="A31" s="993"/>
      <c r="B31" s="986"/>
      <c r="C31" s="987"/>
      <c r="D31" s="990" t="s">
        <v>330</v>
      </c>
      <c r="E31" s="985" t="s">
        <v>486</v>
      </c>
      <c r="F31" s="985"/>
      <c r="G31" s="985"/>
      <c r="H31" s="985"/>
      <c r="I31" s="991" t="s">
        <v>332</v>
      </c>
      <c r="J31" s="987"/>
      <c r="K31" s="986"/>
      <c r="L31" s="987"/>
      <c r="M31" s="986"/>
      <c r="N31" s="986"/>
      <c r="O31" s="986"/>
      <c r="P31" s="989"/>
    </row>
    <row r="32" spans="1:16" ht="12.75" customHeight="1" thickBot="1">
      <c r="A32" s="993"/>
      <c r="B32" s="986"/>
      <c r="C32" s="987"/>
      <c r="D32" s="987"/>
      <c r="E32" s="984" t="s">
        <v>487</v>
      </c>
      <c r="F32" s="985" t="s">
        <v>488</v>
      </c>
      <c r="G32" s="985"/>
      <c r="H32" s="985"/>
      <c r="I32" s="991"/>
      <c r="J32" s="987"/>
      <c r="K32" s="986"/>
      <c r="L32" s="987"/>
      <c r="M32" s="986"/>
      <c r="N32" s="986"/>
      <c r="O32" s="986"/>
      <c r="P32" s="989"/>
    </row>
    <row r="33" spans="1:16" ht="12.75" customHeight="1" thickBot="1">
      <c r="A33" s="993"/>
      <c r="B33" s="986"/>
      <c r="C33" s="987"/>
      <c r="D33" s="987"/>
      <c r="E33" s="984"/>
      <c r="F33" s="984" t="s">
        <v>339</v>
      </c>
      <c r="G33" s="984" t="s">
        <v>340</v>
      </c>
      <c r="H33" s="984" t="s">
        <v>489</v>
      </c>
      <c r="I33" s="991"/>
      <c r="J33" s="987"/>
      <c r="K33" s="986"/>
      <c r="L33" s="987"/>
      <c r="M33" s="986"/>
      <c r="N33" s="986"/>
      <c r="O33" s="986"/>
      <c r="P33" s="989"/>
    </row>
    <row r="34" spans="1:16" ht="15" thickBot="1">
      <c r="A34" s="993"/>
      <c r="B34" s="986"/>
      <c r="C34" s="987"/>
      <c r="D34" s="987"/>
      <c r="E34" s="984"/>
      <c r="F34" s="984"/>
      <c r="G34" s="984"/>
      <c r="H34" s="984"/>
      <c r="I34" s="991"/>
      <c r="J34" s="987"/>
      <c r="K34" s="986"/>
      <c r="L34" s="987"/>
      <c r="M34" s="986"/>
      <c r="N34" s="986"/>
      <c r="O34" s="986"/>
      <c r="P34" s="989"/>
    </row>
    <row r="35" spans="1:16" ht="15" thickBot="1">
      <c r="A35" s="993"/>
      <c r="B35" s="986"/>
      <c r="C35" s="987"/>
      <c r="D35" s="987"/>
      <c r="E35" s="984"/>
      <c r="F35" s="984"/>
      <c r="G35" s="984"/>
      <c r="H35" s="984"/>
      <c r="I35" s="991"/>
      <c r="J35" s="987"/>
      <c r="K35" s="986"/>
      <c r="L35" s="987"/>
      <c r="M35" s="986"/>
      <c r="N35" s="986"/>
      <c r="O35" s="986"/>
      <c r="P35" s="989"/>
    </row>
    <row r="36" spans="1:16" s="276" customFormat="1" ht="12.75" customHeight="1" thickBot="1">
      <c r="A36" s="988" t="s">
        <v>500</v>
      </c>
      <c r="B36" s="988"/>
      <c r="C36" s="988"/>
      <c r="D36" s="988"/>
      <c r="E36" s="988"/>
      <c r="F36" s="988"/>
      <c r="G36" s="988"/>
      <c r="H36" s="988"/>
      <c r="I36" s="988"/>
      <c r="J36" s="988"/>
      <c r="K36" s="988"/>
      <c r="L36" s="988"/>
      <c r="M36" s="988"/>
      <c r="N36" s="988"/>
      <c r="O36" s="988"/>
      <c r="P36" s="988"/>
    </row>
    <row r="37" spans="1:16" ht="30">
      <c r="A37" s="707" t="s">
        <v>431</v>
      </c>
      <c r="B37" s="708" t="s">
        <v>432</v>
      </c>
      <c r="C37" s="709">
        <v>3</v>
      </c>
      <c r="D37" s="710">
        <f aca="true" t="shared" si="2" ref="D37:D42">C37*30</f>
        <v>90</v>
      </c>
      <c r="E37" s="711">
        <v>46</v>
      </c>
      <c r="F37" s="712">
        <v>30</v>
      </c>
      <c r="G37" s="712"/>
      <c r="H37" s="712">
        <v>16</v>
      </c>
      <c r="I37" s="713">
        <f aca="true" t="shared" si="3" ref="I37:I66">D37-E37</f>
        <v>44</v>
      </c>
      <c r="J37" s="714" t="s">
        <v>491</v>
      </c>
      <c r="K37" s="715" t="s">
        <v>474</v>
      </c>
      <c r="L37" s="714" t="s">
        <v>492</v>
      </c>
      <c r="M37" s="715" t="s">
        <v>578</v>
      </c>
      <c r="N37" s="716" t="s">
        <v>545</v>
      </c>
      <c r="O37" s="716" t="s">
        <v>432</v>
      </c>
      <c r="P37" s="717" t="s">
        <v>499</v>
      </c>
    </row>
    <row r="38" spans="1:16" ht="30">
      <c r="A38" s="718" t="s">
        <v>433</v>
      </c>
      <c r="B38" s="288" t="s">
        <v>434</v>
      </c>
      <c r="C38" s="291">
        <v>3</v>
      </c>
      <c r="D38" s="282">
        <f t="shared" si="2"/>
        <v>90</v>
      </c>
      <c r="E38" s="283">
        <f aca="true" t="shared" si="4" ref="E38:E43">SUM(F38:H38)</f>
        <v>46</v>
      </c>
      <c r="F38" s="284">
        <v>30</v>
      </c>
      <c r="G38" s="284"/>
      <c r="H38" s="284">
        <v>16</v>
      </c>
      <c r="I38" s="292">
        <f t="shared" si="3"/>
        <v>44</v>
      </c>
      <c r="J38" s="285" t="s">
        <v>491</v>
      </c>
      <c r="K38" s="286" t="s">
        <v>474</v>
      </c>
      <c r="L38" s="285" t="s">
        <v>492</v>
      </c>
      <c r="M38" s="286" t="s">
        <v>578</v>
      </c>
      <c r="N38" s="289" t="s">
        <v>546</v>
      </c>
      <c r="O38" s="289" t="s">
        <v>547</v>
      </c>
      <c r="P38" s="719" t="s">
        <v>548</v>
      </c>
    </row>
    <row r="39" spans="1:16" ht="27" customHeight="1">
      <c r="A39" s="718" t="s">
        <v>435</v>
      </c>
      <c r="B39" s="288" t="s">
        <v>436</v>
      </c>
      <c r="C39" s="291">
        <v>4</v>
      </c>
      <c r="D39" s="282">
        <v>90</v>
      </c>
      <c r="E39" s="283">
        <f t="shared" si="4"/>
        <v>46</v>
      </c>
      <c r="F39" s="284">
        <v>30</v>
      </c>
      <c r="G39" s="284"/>
      <c r="H39" s="284">
        <v>16</v>
      </c>
      <c r="I39" s="292">
        <f t="shared" si="3"/>
        <v>44</v>
      </c>
      <c r="J39" s="285" t="s">
        <v>491</v>
      </c>
      <c r="K39" s="286" t="s">
        <v>474</v>
      </c>
      <c r="L39" s="285" t="s">
        <v>492</v>
      </c>
      <c r="M39" s="286" t="s">
        <v>578</v>
      </c>
      <c r="N39" s="289" t="s">
        <v>549</v>
      </c>
      <c r="O39" s="289" t="s">
        <v>550</v>
      </c>
      <c r="P39" s="719" t="s">
        <v>551</v>
      </c>
    </row>
    <row r="40" spans="1:16" ht="30">
      <c r="A40" s="718" t="s">
        <v>437</v>
      </c>
      <c r="B40" s="288" t="s">
        <v>438</v>
      </c>
      <c r="C40" s="291">
        <v>4</v>
      </c>
      <c r="D40" s="282">
        <f t="shared" si="2"/>
        <v>120</v>
      </c>
      <c r="E40" s="283">
        <f t="shared" si="4"/>
        <v>60</v>
      </c>
      <c r="F40" s="284">
        <v>30</v>
      </c>
      <c r="G40" s="284"/>
      <c r="H40" s="284">
        <v>30</v>
      </c>
      <c r="I40" s="292">
        <f t="shared" si="3"/>
        <v>60</v>
      </c>
      <c r="J40" s="285" t="s">
        <v>491</v>
      </c>
      <c r="K40" s="286" t="s">
        <v>474</v>
      </c>
      <c r="L40" s="285" t="s">
        <v>492</v>
      </c>
      <c r="M40" s="286" t="s">
        <v>578</v>
      </c>
      <c r="N40" s="289" t="s">
        <v>552</v>
      </c>
      <c r="O40" s="289" t="s">
        <v>553</v>
      </c>
      <c r="P40" s="719" t="s">
        <v>542</v>
      </c>
    </row>
    <row r="41" spans="1:16" ht="30">
      <c r="A41" s="718" t="s">
        <v>439</v>
      </c>
      <c r="B41" s="288" t="s">
        <v>440</v>
      </c>
      <c r="C41" s="291">
        <v>5</v>
      </c>
      <c r="D41" s="282">
        <f t="shared" si="2"/>
        <v>150</v>
      </c>
      <c r="E41" s="283">
        <f t="shared" si="4"/>
        <v>46</v>
      </c>
      <c r="F41" s="284">
        <v>30</v>
      </c>
      <c r="G41" s="284"/>
      <c r="H41" s="284">
        <v>16</v>
      </c>
      <c r="I41" s="292">
        <f t="shared" si="3"/>
        <v>104</v>
      </c>
      <c r="J41" s="287" t="s">
        <v>491</v>
      </c>
      <c r="K41" s="286" t="s">
        <v>474</v>
      </c>
      <c r="L41" s="285" t="s">
        <v>492</v>
      </c>
      <c r="M41" s="286" t="s">
        <v>578</v>
      </c>
      <c r="N41" s="289" t="s">
        <v>554</v>
      </c>
      <c r="O41" s="289" t="s">
        <v>555</v>
      </c>
      <c r="P41" s="351" t="s">
        <v>499</v>
      </c>
    </row>
    <row r="42" spans="1:16" ht="30">
      <c r="A42" s="718" t="s">
        <v>441</v>
      </c>
      <c r="B42" s="288" t="s">
        <v>442</v>
      </c>
      <c r="C42" s="291">
        <v>4</v>
      </c>
      <c r="D42" s="282">
        <f t="shared" si="2"/>
        <v>120</v>
      </c>
      <c r="E42" s="283">
        <f t="shared" si="4"/>
        <v>60</v>
      </c>
      <c r="F42" s="284">
        <v>30</v>
      </c>
      <c r="G42" s="284"/>
      <c r="H42" s="284">
        <v>30</v>
      </c>
      <c r="I42" s="292">
        <f t="shared" si="3"/>
        <v>60</v>
      </c>
      <c r="J42" s="287" t="s">
        <v>491</v>
      </c>
      <c r="K42" s="286" t="s">
        <v>474</v>
      </c>
      <c r="L42" s="285" t="s">
        <v>492</v>
      </c>
      <c r="M42" s="286" t="s">
        <v>578</v>
      </c>
      <c r="N42" s="816" t="s">
        <v>543</v>
      </c>
      <c r="O42" s="297"/>
      <c r="P42" s="351" t="s">
        <v>496</v>
      </c>
    </row>
    <row r="43" spans="1:16" ht="30.75" thickBot="1">
      <c r="A43" s="720" t="s">
        <v>443</v>
      </c>
      <c r="B43" s="721" t="s">
        <v>444</v>
      </c>
      <c r="C43" s="722">
        <v>3</v>
      </c>
      <c r="D43" s="723">
        <v>120</v>
      </c>
      <c r="E43" s="724">
        <f t="shared" si="4"/>
        <v>60</v>
      </c>
      <c r="F43" s="725">
        <v>30</v>
      </c>
      <c r="G43" s="725"/>
      <c r="H43" s="725">
        <v>30</v>
      </c>
      <c r="I43" s="726">
        <f t="shared" si="3"/>
        <v>60</v>
      </c>
      <c r="J43" s="727" t="s">
        <v>491</v>
      </c>
      <c r="K43" s="728" t="s">
        <v>474</v>
      </c>
      <c r="L43" s="727" t="s">
        <v>492</v>
      </c>
      <c r="M43" s="728" t="s">
        <v>578</v>
      </c>
      <c r="N43" s="729" t="s">
        <v>556</v>
      </c>
      <c r="O43" s="729" t="s">
        <v>557</v>
      </c>
      <c r="P43" s="730" t="s">
        <v>499</v>
      </c>
    </row>
    <row r="44" spans="1:16" ht="30">
      <c r="A44" s="707" t="s">
        <v>446</v>
      </c>
      <c r="B44" s="708" t="s">
        <v>447</v>
      </c>
      <c r="C44" s="709">
        <v>3</v>
      </c>
      <c r="D44" s="710">
        <f aca="true" t="shared" si="5" ref="D44:D49">C44*30</f>
        <v>90</v>
      </c>
      <c r="E44" s="711">
        <v>46</v>
      </c>
      <c r="F44" s="712">
        <v>30</v>
      </c>
      <c r="G44" s="712"/>
      <c r="H44" s="712">
        <v>16</v>
      </c>
      <c r="I44" s="713">
        <f t="shared" si="3"/>
        <v>44</v>
      </c>
      <c r="J44" s="714" t="s">
        <v>491</v>
      </c>
      <c r="K44" s="715" t="s">
        <v>474</v>
      </c>
      <c r="L44" s="714" t="s">
        <v>492</v>
      </c>
      <c r="M44" s="715" t="s">
        <v>578</v>
      </c>
      <c r="N44" s="740" t="s">
        <v>493</v>
      </c>
      <c r="O44" s="716" t="s">
        <v>490</v>
      </c>
      <c r="P44" s="717" t="s">
        <v>494</v>
      </c>
    </row>
    <row r="45" spans="1:16" ht="30">
      <c r="A45" s="718" t="s">
        <v>448</v>
      </c>
      <c r="B45" s="288" t="s">
        <v>449</v>
      </c>
      <c r="C45" s="291">
        <v>3</v>
      </c>
      <c r="D45" s="282">
        <f t="shared" si="5"/>
        <v>90</v>
      </c>
      <c r="E45" s="283">
        <f aca="true" t="shared" si="6" ref="E45:E66">SUM(F45:H45)</f>
        <v>46</v>
      </c>
      <c r="F45" s="284">
        <v>30</v>
      </c>
      <c r="G45" s="284"/>
      <c r="H45" s="284">
        <v>16</v>
      </c>
      <c r="I45" s="292">
        <f t="shared" si="3"/>
        <v>44</v>
      </c>
      <c r="J45" s="285" t="s">
        <v>491</v>
      </c>
      <c r="K45" s="737" t="s">
        <v>474</v>
      </c>
      <c r="L45" s="738" t="s">
        <v>492</v>
      </c>
      <c r="M45" s="737" t="s">
        <v>578</v>
      </c>
      <c r="N45" s="828" t="s">
        <v>495</v>
      </c>
      <c r="O45" s="313"/>
      <c r="P45" s="351" t="s">
        <v>496</v>
      </c>
    </row>
    <row r="46" spans="1:16" ht="30">
      <c r="A46" s="718" t="s">
        <v>450</v>
      </c>
      <c r="B46" s="288" t="s">
        <v>451</v>
      </c>
      <c r="C46" s="291">
        <v>4</v>
      </c>
      <c r="D46" s="282">
        <v>90</v>
      </c>
      <c r="E46" s="283">
        <f t="shared" si="6"/>
        <v>46</v>
      </c>
      <c r="F46" s="284">
        <v>30</v>
      </c>
      <c r="G46" s="284"/>
      <c r="H46" s="284">
        <v>16</v>
      </c>
      <c r="I46" s="292">
        <f t="shared" si="3"/>
        <v>44</v>
      </c>
      <c r="J46" s="285" t="s">
        <v>491</v>
      </c>
      <c r="K46" s="706" t="s">
        <v>474</v>
      </c>
      <c r="L46" s="705" t="s">
        <v>492</v>
      </c>
      <c r="M46" s="706" t="s">
        <v>578</v>
      </c>
      <c r="N46" s="816" t="s">
        <v>558</v>
      </c>
      <c r="O46" s="299"/>
      <c r="P46" s="719" t="s">
        <v>537</v>
      </c>
    </row>
    <row r="47" spans="1:16" ht="30">
      <c r="A47" s="741" t="s">
        <v>452</v>
      </c>
      <c r="B47" s="731" t="s">
        <v>564</v>
      </c>
      <c r="C47" s="732">
        <v>4</v>
      </c>
      <c r="D47" s="733">
        <f t="shared" si="5"/>
        <v>120</v>
      </c>
      <c r="E47" s="734">
        <f t="shared" si="6"/>
        <v>60</v>
      </c>
      <c r="F47" s="735">
        <v>30</v>
      </c>
      <c r="G47" s="735"/>
      <c r="H47" s="735">
        <v>30</v>
      </c>
      <c r="I47" s="736">
        <f t="shared" si="3"/>
        <v>60</v>
      </c>
      <c r="J47" s="314" t="s">
        <v>491</v>
      </c>
      <c r="K47" s="737" t="s">
        <v>474</v>
      </c>
      <c r="L47" s="738" t="s">
        <v>492</v>
      </c>
      <c r="M47" s="737" t="s">
        <v>578</v>
      </c>
      <c r="N47" s="316" t="s">
        <v>559</v>
      </c>
      <c r="O47" s="316" t="s">
        <v>560</v>
      </c>
      <c r="P47" s="742" t="s">
        <v>542</v>
      </c>
    </row>
    <row r="48" spans="1:16" ht="30">
      <c r="A48" s="743" t="s">
        <v>454</v>
      </c>
      <c r="B48" s="699" t="s">
        <v>455</v>
      </c>
      <c r="C48" s="700">
        <v>5</v>
      </c>
      <c r="D48" s="701">
        <f t="shared" si="5"/>
        <v>150</v>
      </c>
      <c r="E48" s="702">
        <f t="shared" si="6"/>
        <v>46</v>
      </c>
      <c r="F48" s="703">
        <v>30</v>
      </c>
      <c r="G48" s="703"/>
      <c r="H48" s="703">
        <v>16</v>
      </c>
      <c r="I48" s="704">
        <f t="shared" si="3"/>
        <v>104</v>
      </c>
      <c r="J48" s="302" t="s">
        <v>491</v>
      </c>
      <c r="K48" s="825" t="s">
        <v>474</v>
      </c>
      <c r="L48" s="826" t="s">
        <v>492</v>
      </c>
      <c r="M48" s="825" t="s">
        <v>578</v>
      </c>
      <c r="N48" s="827" t="s">
        <v>561</v>
      </c>
      <c r="O48" s="320" t="s">
        <v>562</v>
      </c>
      <c r="P48" s="349" t="s">
        <v>494</v>
      </c>
    </row>
    <row r="49" spans="1:16" ht="30">
      <c r="A49" s="741" t="s">
        <v>456</v>
      </c>
      <c r="B49" s="739" t="s">
        <v>457</v>
      </c>
      <c r="C49" s="732">
        <v>4</v>
      </c>
      <c r="D49" s="733">
        <f t="shared" si="5"/>
        <v>120</v>
      </c>
      <c r="E49" s="734">
        <f t="shared" si="6"/>
        <v>60</v>
      </c>
      <c r="F49" s="735">
        <v>30</v>
      </c>
      <c r="G49" s="735"/>
      <c r="H49" s="735">
        <v>30</v>
      </c>
      <c r="I49" s="736">
        <f t="shared" si="3"/>
        <v>60</v>
      </c>
      <c r="J49" s="314" t="s">
        <v>491</v>
      </c>
      <c r="K49" s="823" t="s">
        <v>474</v>
      </c>
      <c r="L49" s="824" t="s">
        <v>492</v>
      </c>
      <c r="M49" s="823" t="s">
        <v>578</v>
      </c>
      <c r="N49" s="819" t="s">
        <v>544</v>
      </c>
      <c r="O49" s="785"/>
      <c r="P49" s="792" t="s">
        <v>496</v>
      </c>
    </row>
    <row r="50" spans="1:16" ht="30.75" thickBot="1">
      <c r="A50" s="744" t="s">
        <v>458</v>
      </c>
      <c r="B50" s="745" t="s">
        <v>459</v>
      </c>
      <c r="C50" s="746">
        <v>3</v>
      </c>
      <c r="D50" s="747">
        <v>120</v>
      </c>
      <c r="E50" s="748">
        <f t="shared" si="6"/>
        <v>60</v>
      </c>
      <c r="F50" s="749">
        <v>30</v>
      </c>
      <c r="G50" s="749"/>
      <c r="H50" s="749">
        <v>30</v>
      </c>
      <c r="I50" s="750">
        <f t="shared" si="3"/>
        <v>60</v>
      </c>
      <c r="J50" s="751" t="s">
        <v>491</v>
      </c>
      <c r="K50" s="752" t="s">
        <v>474</v>
      </c>
      <c r="L50" s="753" t="s">
        <v>492</v>
      </c>
      <c r="M50" s="752" t="s">
        <v>578</v>
      </c>
      <c r="N50" s="820" t="s">
        <v>563</v>
      </c>
      <c r="O50" s="754"/>
      <c r="P50" s="755" t="s">
        <v>494</v>
      </c>
    </row>
    <row r="51" spans="1:16" s="999" customFormat="1" ht="16.5" thickBot="1">
      <c r="A51" s="996"/>
      <c r="B51" s="997"/>
      <c r="C51" s="997"/>
      <c r="D51" s="997"/>
      <c r="E51" s="997"/>
      <c r="F51" s="997"/>
      <c r="G51" s="997"/>
      <c r="H51" s="997"/>
      <c r="I51" s="997"/>
      <c r="J51" s="997"/>
      <c r="K51" s="997"/>
      <c r="L51" s="997"/>
      <c r="M51" s="997"/>
      <c r="N51" s="997"/>
      <c r="O51" s="997"/>
      <c r="P51" s="998"/>
    </row>
    <row r="52" spans="1:16" s="999" customFormat="1" ht="15">
      <c r="A52" s="328"/>
      <c r="B52" s="329"/>
      <c r="C52" s="330"/>
      <c r="D52" s="331"/>
      <c r="E52" s="332"/>
      <c r="F52" s="333"/>
      <c r="G52" s="333"/>
      <c r="H52" s="333"/>
      <c r="I52" s="334"/>
      <c r="J52" s="335"/>
      <c r="K52" s="331"/>
      <c r="L52" s="335"/>
      <c r="M52" s="331"/>
      <c r="N52" s="1000"/>
      <c r="O52" s="1001"/>
      <c r="P52" s="348"/>
    </row>
    <row r="53" spans="1:16" s="999" customFormat="1" ht="15">
      <c r="A53" s="784"/>
      <c r="B53" s="303"/>
      <c r="C53" s="304"/>
      <c r="D53" s="305"/>
      <c r="E53" s="306"/>
      <c r="F53" s="307"/>
      <c r="G53" s="307"/>
      <c r="H53" s="307"/>
      <c r="I53" s="308"/>
      <c r="J53" s="309"/>
      <c r="K53" s="305"/>
      <c r="L53" s="309"/>
      <c r="M53" s="305"/>
      <c r="N53" s="1002"/>
      <c r="O53" s="794"/>
      <c r="P53" s="349"/>
    </row>
    <row r="54" spans="1:16" s="999" customFormat="1" ht="15.75" thickBot="1">
      <c r="A54" s="784"/>
      <c r="B54" s="757"/>
      <c r="C54" s="781"/>
      <c r="D54" s="763"/>
      <c r="E54" s="782"/>
      <c r="F54" s="783"/>
      <c r="G54" s="783"/>
      <c r="H54" s="783"/>
      <c r="I54" s="761"/>
      <c r="J54" s="762"/>
      <c r="K54" s="763"/>
      <c r="L54" s="762"/>
      <c r="M54" s="763"/>
      <c r="N54" s="1003"/>
      <c r="O54" s="1004"/>
      <c r="P54" s="764"/>
    </row>
    <row r="55" spans="1:16" s="999" customFormat="1" ht="15">
      <c r="A55" s="328"/>
      <c r="B55" s="766"/>
      <c r="C55" s="767"/>
      <c r="D55" s="768"/>
      <c r="E55" s="769"/>
      <c r="F55" s="768"/>
      <c r="G55" s="768"/>
      <c r="H55" s="768"/>
      <c r="I55" s="770"/>
      <c r="J55" s="771"/>
      <c r="K55" s="772"/>
      <c r="L55" s="771"/>
      <c r="M55" s="772"/>
      <c r="N55" s="1005"/>
      <c r="O55" s="1006"/>
      <c r="P55" s="717"/>
    </row>
    <row r="56" spans="1:16" s="999" customFormat="1" ht="15">
      <c r="A56" s="336"/>
      <c r="B56" s="297"/>
      <c r="C56" s="298"/>
      <c r="D56" s="293"/>
      <c r="E56" s="294"/>
      <c r="F56" s="293"/>
      <c r="G56" s="293"/>
      <c r="H56" s="293"/>
      <c r="I56" s="295"/>
      <c r="J56" s="287"/>
      <c r="K56" s="296"/>
      <c r="L56" s="314"/>
      <c r="M56" s="315"/>
      <c r="N56" s="1007"/>
      <c r="O56" s="797"/>
      <c r="P56" s="351"/>
    </row>
    <row r="57" spans="1:16" s="999" customFormat="1" ht="15.75" thickBot="1">
      <c r="A57" s="784"/>
      <c r="B57" s="774"/>
      <c r="C57" s="775"/>
      <c r="D57" s="776"/>
      <c r="E57" s="777"/>
      <c r="F57" s="776"/>
      <c r="G57" s="776"/>
      <c r="H57" s="776"/>
      <c r="I57" s="778"/>
      <c r="J57" s="779"/>
      <c r="K57" s="780"/>
      <c r="L57" s="751"/>
      <c r="M57" s="822"/>
      <c r="N57" s="1008"/>
      <c r="O57" s="1009"/>
      <c r="P57" s="730"/>
    </row>
    <row r="58" spans="1:16" s="999" customFormat="1" ht="15">
      <c r="A58" s="328"/>
      <c r="B58" s="785"/>
      <c r="C58" s="786"/>
      <c r="D58" s="787"/>
      <c r="E58" s="788"/>
      <c r="F58" s="787"/>
      <c r="G58" s="787"/>
      <c r="H58" s="787"/>
      <c r="I58" s="789"/>
      <c r="J58" s="790"/>
      <c r="K58" s="791"/>
      <c r="L58" s="790"/>
      <c r="M58" s="791"/>
      <c r="N58" s="1010"/>
      <c r="O58" s="1011"/>
      <c r="P58" s="792"/>
    </row>
    <row r="59" spans="1:16" s="999" customFormat="1" ht="15">
      <c r="A59" s="784"/>
      <c r="B59" s="303"/>
      <c r="C59" s="317"/>
      <c r="D59" s="318"/>
      <c r="E59" s="319"/>
      <c r="F59" s="318"/>
      <c r="G59" s="318"/>
      <c r="H59" s="318"/>
      <c r="I59" s="308"/>
      <c r="J59" s="309"/>
      <c r="K59" s="305"/>
      <c r="L59" s="309"/>
      <c r="M59" s="305"/>
      <c r="N59" s="1002"/>
      <c r="O59" s="800"/>
      <c r="P59" s="349"/>
    </row>
    <row r="60" spans="1:16" s="999" customFormat="1" ht="15.75" thickBot="1">
      <c r="A60" s="784"/>
      <c r="B60" s="757"/>
      <c r="C60" s="758"/>
      <c r="D60" s="759"/>
      <c r="E60" s="760"/>
      <c r="F60" s="759"/>
      <c r="G60" s="759"/>
      <c r="H60" s="759"/>
      <c r="I60" s="761"/>
      <c r="J60" s="762"/>
      <c r="K60" s="763"/>
      <c r="L60" s="762"/>
      <c r="M60" s="763"/>
      <c r="N60" s="1012"/>
      <c r="O60" s="801"/>
      <c r="P60" s="764"/>
    </row>
    <row r="61" spans="1:16" s="999" customFormat="1" ht="15">
      <c r="A61" s="328"/>
      <c r="B61" s="766"/>
      <c r="C61" s="767"/>
      <c r="D61" s="768"/>
      <c r="E61" s="769"/>
      <c r="F61" s="768"/>
      <c r="G61" s="768"/>
      <c r="H61" s="768"/>
      <c r="I61" s="770"/>
      <c r="J61" s="771"/>
      <c r="K61" s="772"/>
      <c r="L61" s="771"/>
      <c r="M61" s="772"/>
      <c r="N61" s="1005"/>
      <c r="O61" s="1006"/>
      <c r="P61" s="717"/>
    </row>
    <row r="62" spans="1:16" s="999" customFormat="1" ht="15">
      <c r="A62" s="784"/>
      <c r="B62" s="297"/>
      <c r="C62" s="298"/>
      <c r="D62" s="293"/>
      <c r="E62" s="294"/>
      <c r="F62" s="293"/>
      <c r="G62" s="293"/>
      <c r="H62" s="293"/>
      <c r="I62" s="295"/>
      <c r="J62" s="287"/>
      <c r="K62" s="296"/>
      <c r="L62" s="287"/>
      <c r="M62" s="296"/>
      <c r="N62" s="1013"/>
      <c r="O62" s="1014"/>
      <c r="P62" s="351"/>
    </row>
    <row r="63" spans="1:16" s="999" customFormat="1" ht="15.75" thickBot="1">
      <c r="A63" s="784"/>
      <c r="B63" s="774"/>
      <c r="C63" s="775"/>
      <c r="D63" s="776"/>
      <c r="E63" s="777"/>
      <c r="F63" s="776"/>
      <c r="G63" s="776"/>
      <c r="H63" s="776"/>
      <c r="I63" s="778"/>
      <c r="J63" s="779"/>
      <c r="K63" s="780"/>
      <c r="L63" s="779"/>
      <c r="M63" s="780"/>
      <c r="N63" s="1008"/>
      <c r="O63" s="802"/>
      <c r="P63" s="730"/>
    </row>
    <row r="64" spans="1:16" s="999" customFormat="1" ht="15">
      <c r="A64" s="328"/>
      <c r="B64" s="299"/>
      <c r="C64" s="310"/>
      <c r="D64" s="311"/>
      <c r="E64" s="312"/>
      <c r="F64" s="311"/>
      <c r="G64" s="311"/>
      <c r="H64" s="311"/>
      <c r="I64" s="301"/>
      <c r="J64" s="302"/>
      <c r="K64" s="300"/>
      <c r="L64" s="302"/>
      <c r="M64" s="300"/>
      <c r="N64" s="1015"/>
      <c r="O64" s="1016"/>
      <c r="P64" s="350"/>
    </row>
    <row r="65" spans="1:16" s="999" customFormat="1" ht="15">
      <c r="A65" s="784"/>
      <c r="B65" s="321"/>
      <c r="C65" s="322"/>
      <c r="D65" s="323"/>
      <c r="E65" s="324"/>
      <c r="F65" s="323"/>
      <c r="G65" s="323"/>
      <c r="H65" s="323"/>
      <c r="I65" s="325"/>
      <c r="J65" s="326"/>
      <c r="K65" s="327"/>
      <c r="L65" s="326"/>
      <c r="M65" s="327"/>
      <c r="N65" s="1017"/>
      <c r="O65" s="804"/>
      <c r="P65" s="352"/>
    </row>
    <row r="66" spans="1:16" s="999" customFormat="1" ht="15.75" thickBot="1">
      <c r="A66" s="340"/>
      <c r="B66" s="341"/>
      <c r="C66" s="342"/>
      <c r="D66" s="343"/>
      <c r="E66" s="344"/>
      <c r="F66" s="343"/>
      <c r="G66" s="343"/>
      <c r="H66" s="343"/>
      <c r="I66" s="345"/>
      <c r="J66" s="346"/>
      <c r="K66" s="347"/>
      <c r="L66" s="346"/>
      <c r="M66" s="347"/>
      <c r="N66" s="1018"/>
      <c r="O66" s="805"/>
      <c r="P66" s="353"/>
    </row>
  </sheetData>
  <sheetProtection selectLockedCells="1" selectUnlockedCells="1"/>
  <mergeCells count="41">
    <mergeCell ref="H7:H9"/>
    <mergeCell ref="A51:P51"/>
    <mergeCell ref="D5:D9"/>
    <mergeCell ref="E5:H5"/>
    <mergeCell ref="I5:I9"/>
    <mergeCell ref="E6:E9"/>
    <mergeCell ref="F6:H6"/>
    <mergeCell ref="A4:A9"/>
    <mergeCell ref="B4:B9"/>
    <mergeCell ref="C4:C9"/>
    <mergeCell ref="D4:I4"/>
    <mergeCell ref="D30:I30"/>
    <mergeCell ref="J30:J35"/>
    <mergeCell ref="M30:M35"/>
    <mergeCell ref="L4:L9"/>
    <mergeCell ref="M4:M9"/>
    <mergeCell ref="N4:N9"/>
    <mergeCell ref="J4:J9"/>
    <mergeCell ref="K4:K9"/>
    <mergeCell ref="F7:F9"/>
    <mergeCell ref="G7:G9"/>
    <mergeCell ref="E31:H31"/>
    <mergeCell ref="I31:I35"/>
    <mergeCell ref="O4:O9"/>
    <mergeCell ref="P4:P9"/>
    <mergeCell ref="F33:F35"/>
    <mergeCell ref="G33:G35"/>
    <mergeCell ref="A10:P10"/>
    <mergeCell ref="A30:A35"/>
    <mergeCell ref="B30:B35"/>
    <mergeCell ref="C30:C35"/>
    <mergeCell ref="E32:E35"/>
    <mergeCell ref="F32:H32"/>
    <mergeCell ref="K30:K35"/>
    <mergeCell ref="L30:L35"/>
    <mergeCell ref="H33:H35"/>
    <mergeCell ref="A36:P36"/>
    <mergeCell ref="N30:N35"/>
    <mergeCell ref="O30:O35"/>
    <mergeCell ref="P30:P35"/>
    <mergeCell ref="D31:D35"/>
  </mergeCells>
  <hyperlinks>
    <hyperlink ref="N11" r:id="rId1" display="http://vo.ukraine.edu.ua/course/view.php?id=10685"/>
    <hyperlink ref="O11" r:id="rId2" display="Основи біології та генетики людини"/>
    <hyperlink ref="N12" r:id="rId3" display="http://vo.ukraine.edu.ua/course/view.php?id=12626"/>
    <hyperlink ref="N13" r:id="rId4" display="http://vo.ukraine.edu.ua/course/view.php?id=494"/>
    <hyperlink ref="O13" r:id="rId5" display="Анатомія людини"/>
    <hyperlink ref="N14" r:id="rId6" display="http://vo.ukraine.edu.ua/course/view.php?id=9648"/>
    <hyperlink ref="O14" r:id="rId7" display="Психологія спілкування"/>
    <hyperlink ref="N15" r:id="rId8" display="http://vo.ukraine.edu.ua/course/view.php?id=12631"/>
    <hyperlink ref="N16" r:id="rId9" display="http://vo.ukraine.edu.ua/course/view.php?id=12632"/>
    <hyperlink ref="O16" r:id="rId10" display="Педагогічна майстерність"/>
    <hyperlink ref="N17" r:id="rId11" display="http://vo.ukraine.edu.ua/course/view.php?id=9081"/>
    <hyperlink ref="O17" r:id="rId12" display="Конфліктологія (Пс)"/>
    <hyperlink ref="N18" r:id="rId13" display="http://vo.ukraine.edu.ua/course/view.php?id=12629"/>
    <hyperlink ref="N19" r:id="rId14" display="http://vo.ukraine.edu.ua/course/view.php?id=12630"/>
    <hyperlink ref="N20" r:id="rId15" display="http://vo.ukraine.edu.ua/course/view.php?id=563"/>
    <hyperlink ref="O20" r:id="rId16" display="Психологія управління"/>
    <hyperlink ref="N21" r:id="rId17" display="http://vo.ukraine.edu.ua/course/view.php?id=4343"/>
    <hyperlink ref="O21" r:id="rId18" display="https://ab.uu.edu.ua/edu-discipline/psikhologiya_organizatsii"/>
    <hyperlink ref="N22" r:id="rId19" display="http://vo.ukraine.edu.ua/course/view.php?id=12633"/>
    <hyperlink ref="N23" r:id="rId20" display="http://vo.ukraine.edu.ua/course/view.php?id=560"/>
    <hyperlink ref="O23" r:id="rId21" display="Психологія сім'ї"/>
    <hyperlink ref="N24" r:id="rId22" display="http://vo.ukraine.edu.ua/course/view.php?id=12627"/>
    <hyperlink ref="N25" r:id="rId23" display="http://vo.ukraine.edu.ua/course/view.php?id=12628"/>
    <hyperlink ref="N37" r:id="rId24" display="http://vo.ukraine.edu.ua/course/view.php?id=553"/>
    <hyperlink ref="O37" r:id="rId25" display="Проблеми мотивації поведінки та діяльності людини"/>
    <hyperlink ref="N38" r:id="rId26" display="http://vo.ukraine.edu.ua/course/view.php?id=558"/>
    <hyperlink ref="O38" r:id="rId27" display="Психологія праці"/>
    <hyperlink ref="N39" r:id="rId28" display="http://vo.ukraine.edu.ua/course/view.php?id=556"/>
    <hyperlink ref="O39" r:id="rId29" display="Психологічні проблеми спілкування"/>
    <hyperlink ref="N40" r:id="rId30" display="http://vo.ukraine.edu.ua/course/view.php?id=547"/>
    <hyperlink ref="O40" r:id="rId31" display="Основи роботи психолога з персоналом"/>
    <hyperlink ref="N41" r:id="rId32" display="http://vo.ukraine.edu.ua/course/view.php?id=557"/>
    <hyperlink ref="O41" r:id="rId33" display="Психологія особистості"/>
    <hyperlink ref="N42" r:id="rId34" display="http://vo.ukraine.edu.ua/course/view.php?id=12639"/>
    <hyperlink ref="N43" r:id="rId35" display="http://vo.ukraine.edu.ua/course/view.php?id=559"/>
    <hyperlink ref="O43" r:id="rId36" display="Психологія реклами"/>
    <hyperlink ref="N44" r:id="rId37" display="http://vo.ukraine.edu.ua/course/view.php?id=4342"/>
    <hyperlink ref="O44" r:id="rId38" display="Психологія залежностей"/>
    <hyperlink ref="N45" r:id="rId39" display="http://vo.ukraine.edu.ua/course/view.php?id=12623"/>
    <hyperlink ref="N46" r:id="rId40" display="http://vo.ukraine.edu.ua/course/view.php?id=12642"/>
    <hyperlink ref="N47" r:id="rId41" display="http://vo.ukraine.edu.ua/course/view.php?id=4339"/>
    <hyperlink ref="O47" r:id="rId42" display="Основи психосоматики та психогенетики"/>
    <hyperlink ref="N48" r:id="rId43" display="http://vo.ukraine.edu.ua/course/view.php?id=546"/>
    <hyperlink ref="O48" r:id="rId44" display="Основи психотерапії"/>
    <hyperlink ref="N49" r:id="rId45" display="http://vo.ukraine.edu.ua/course/view.php?id=12640"/>
    <hyperlink ref="N50" r:id="rId46" display="http://vo.ukraine.edu.ua/course/view.php?id=12643"/>
  </hyperlinks>
  <printOptions/>
  <pageMargins left="0.7" right="0.7" top="0.75" bottom="0.75" header="0.5118055555555555" footer="0.5118055555555555"/>
  <pageSetup horizontalDpi="300" verticalDpi="300" orientation="portrait" paperSize="9" r:id="rId4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Home</cp:lastModifiedBy>
  <cp:lastPrinted>2021-09-07T09:37:35Z</cp:lastPrinted>
  <dcterms:created xsi:type="dcterms:W3CDTF">2020-07-09T20:43:14Z</dcterms:created>
  <dcterms:modified xsi:type="dcterms:W3CDTF">2024-01-16T10:08:02Z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